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0" windowWidth="14760" windowHeight="3885" tabRatio="649" activeTab="0"/>
  </bookViews>
  <sheets>
    <sheet name="districts " sheetId="1" r:id="rId1"/>
    <sheet name="wpg nbhd clus" sheetId="2" r:id="rId2"/>
    <sheet name="agg rha " sheetId="3" r:id="rId3"/>
    <sheet name="all-rha " sheetId="4" r:id="rId4"/>
    <sheet name="wpg comm areas " sheetId="5" r:id="rId5"/>
    <sheet name="crude rate table" sheetId="6" r:id="rId6"/>
    <sheet name="rha graph data" sheetId="7" r:id="rId7"/>
    <sheet name="district graph data" sheetId="8" r:id="rId8"/>
    <sheet name="orig. data"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<sst xmlns="http://schemas.openxmlformats.org/spreadsheetml/2006/main" count="669" uniqueCount="271">
  <si>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</si>
  <si>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</si>
  <si>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</si>
  <si>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</si>
  <si>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</si>
  <si>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</si>
  <si>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</si>
  <si>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</si>
  <si>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</si>
  <si>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</si>
  <si>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</si>
  <si>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</si>
  <si>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</si>
  <si>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</si>
  <si>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</si>
  <si>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</si>
  <si>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</si>
  <si>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</si>
  <si>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</si>
  <si>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</si>
  <si>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</si>
  <si>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</si>
  <si>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</si>
  <si>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</si>
  <si>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</si>
  <si>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</si>
  <si>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</si>
  <si>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</si>
  <si>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</si>
  <si>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</si>
  <si>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</si>
  <si>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</si>
  <si>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</si>
  <si>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</si>
  <si>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</si>
  <si>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</si>
  <si>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</si>
  <si>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</si>
  <si>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</si>
  <si>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</si>
  <si>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</si>
  <si>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</si>
  <si>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</si>
  <si>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</si>
  <si>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</si>
  <si>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</si>
  <si>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</si>
  <si>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</si>
  <si>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</si>
  <si>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</si>
  <si>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</si>
  <si>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</si>
  <si>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</si>
  <si>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</si>
  <si>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</si>
  <si>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</si>
  <si>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</si>
  <si>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</si>
  <si>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</si>
  <si>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</si>
  <si>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</si>
  <si>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</si>
  <si>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</si>
  <si>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</si>
  <si>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</si>
  <si>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</si>
  <si>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</si>
  <si>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</si>
  <si>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</si>
  <si>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</si>
  <si>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</si>
  <si>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</si>
  <si>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</si>
  <si>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</si>
  <si>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</si>
  <si>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</si>
  <si>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</si>
  <si>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</si>
  <si>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</si>
  <si>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</si>
  <si>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</si>
  <si>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</si>
  <si>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</si>
  <si>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</si>
  <si>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</si>
  <si>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</si>
  <si>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</si>
  <si>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</si>
  <si>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</si>
  <si>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</si>
  <si>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</si>
  <si>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</si>
  <si>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</si>
  <si>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</si>
  <si>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</si>
  <si>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</si>
  <si>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</si>
  <si>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</si>
  <si>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</si>
  <si>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</si>
  <si>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</si>
  <si>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</si>
  <si>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</si>
  <si>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</si>
  <si>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</si>
  <si>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</si>
  <si>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</si>
  <si>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</si>
  <si>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</si>
  <si>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</si>
  <si>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</si>
  <si>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</si>
  <si>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</si>
  <si>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</si>
  <si>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</si>
  <si>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</si>
  <si>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</si>
  <si>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</si>
  <si>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</si>
  <si>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</si>
  <si>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</si>
  <si>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</si>
  <si>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</si>
  <si>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</si>
  <si>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</si>
  <si>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</si>
  <si>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</si>
  <si>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</si>
  <si>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</si>
  <si>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</si>
  <si>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</si>
  <si>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</si>
  <si>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</si>
  <si>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</si>
  <si>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</si>
  <si>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</si>
  <si>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</si>
  <si>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</si>
  <si>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</si>
  <si>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</si>
  <si>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</si>
  <si>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</si>
  <si>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</si>
  <si>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</si>
  <si>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</si>
  <si>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</si>
  <si>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</si>
  <si>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</si>
  <si>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</si>
  <si>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</si>
  <si>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</si>
  <si>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</si>
  <si>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</si>
  <si>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</si>
  <si>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</si>
  <si>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</si>
  <si>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</si>
  <si>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</si>
  <si>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</si>
  <si>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</si>
  <si>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</si>
  <si>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</si>
  <si>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</si>
  <si>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</si>
  <si>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</si>
  <si>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</si>
  <si>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</si>
  <si>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</si>
  <si>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</si>
  <si>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</si>
  <si>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</si>
  <si>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</si>
  <si>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</si>
  <si>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</si>
  <si>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</si>
  <si>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</si>
  <si>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</si>
  <si>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</si>
  <si>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</si>
  <si>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</si>
  <si>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</si>
  <si>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</si>
  <si>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</si>
  <si>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</si>
  <si>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</si>
  <si>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</si>
  <si>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</si>
  <si>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</si>
  <si>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</si>
  <si>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</si>
  <si>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</si>
  <si>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</si>
  <si>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</si>
  <si>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</si>
  <si>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</si>
  <si>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</si>
  <si>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</si>
  <si>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</si>
  <si>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</si>
  <si>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</si>
  <si>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</si>
  <si>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</si>
  <si>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</si>
  <si>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</si>
  <si>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</si>
  <si>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</si>
  <si>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</si>
  <si>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</si>
  <si>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</si>
  <si>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</si>
  <si>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</si>
  <si>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</si>
  <si>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</si>
  <si>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</si>
  <si>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</si>
  <si>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</si>
  <si>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</si>
  <si>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</si>
  <si>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</si>
  <si>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</si>
  <si>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</si>
  <si>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</si>
  <si>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</si>
  <si>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</si>
  <si>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</si>
  <si>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</si>
  <si>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</si>
  <si>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</si>
  <si>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</si>
  <si>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</si>
  <si>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</si>
  <si>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</si>
  <si>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</si>
  <si>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</si>
  <si>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</si>
  <si>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</si>
  <si>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</si>
  <si>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</si>
  <si>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</si>
  <si>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</si>
  <si>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</si>
  <si>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</si>
  <si>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</si>
  <si>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</si>
  <si>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FLU</t>
  </si>
  <si>
    <t>t1pop</t>
  </si>
  <si>
    <t>t1_adj_rate</t>
  </si>
  <si>
    <t>t1prob</t>
  </si>
  <si>
    <t>t1_crd_rate</t>
  </si>
  <si>
    <t>t1_crd_SD</t>
  </si>
  <si>
    <t>t2pop</t>
  </si>
  <si>
    <t>t2_adj_rate</t>
  </si>
  <si>
    <t>t2prob</t>
  </si>
  <si>
    <t>t2_crd_rate</t>
  </si>
  <si>
    <t>t2_crd_SD</t>
  </si>
  <si>
    <t>t2t1prob</t>
  </si>
  <si>
    <t>t1sign</t>
  </si>
  <si>
    <t>t2sign</t>
  </si>
  <si>
    <t>t2t1sign</t>
  </si>
  <si>
    <t>t1suppress</t>
  </si>
  <si>
    <t>t2suppress</t>
  </si>
  <si>
    <t>Crude and Adjusted 7 Yr Immunization Rates, fiscal birth yrs 92/94 (ref) and 97/99</t>
  </si>
  <si>
    <t>t1c7y</t>
  </si>
  <si>
    <t>t2c7y</t>
  </si>
  <si>
    <t>Born 1992-94</t>
  </si>
  <si>
    <t>Born 1997-99</t>
  </si>
  <si>
    <t>MB Avg 1992-94</t>
  </si>
  <si>
    <t>MB Avg 1997-99</t>
  </si>
  <si>
    <t>Child Immunization Rates</t>
  </si>
  <si>
    <t>percent</t>
  </si>
  <si>
    <t>Table A.5.3: Complete Immunization Rates for Children Aged 7 Years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</si>
</sst>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5"/>
      <name val="Univers 45 Light"/>
      <family val="0"/>
    </font>
    <font>
      <b/>
      <sz val="10.25"/>
      <name val="Univers 45 Light"/>
      <family val="0"/>
    </font>
    <font>
      <sz val="5.5"/>
      <name val="Arial MT"/>
      <family val="3"/>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10"/>
      <color indexed="14"/>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5"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2" borderId="8" xfId="0" applyFont="1" applyFill="1" applyBorder="1" applyAlignment="1">
      <alignment/>
    </xf>
    <xf numFmtId="0" fontId="1" fillId="2" borderId="9" xfId="0" applyFont="1" applyFill="1" applyBorder="1" applyAlignment="1">
      <alignment/>
    </xf>
    <xf numFmtId="0" fontId="8" fillId="0" borderId="10" xfId="0" applyFont="1" applyFill="1" applyBorder="1" applyAlignment="1">
      <alignment/>
    </xf>
    <xf numFmtId="0" fontId="8" fillId="0" borderId="11" xfId="0" applyFont="1" applyBorder="1" applyAlignment="1">
      <alignment/>
    </xf>
    <xf numFmtId="0" fontId="0" fillId="0" borderId="0" xfId="0" applyNumberFormat="1" applyAlignment="1">
      <alignment/>
    </xf>
    <xf numFmtId="0" fontId="3" fillId="0" borderId="0" xfId="0" applyNumberFormat="1" applyFont="1" applyAlignment="1">
      <alignment horizontal="center"/>
    </xf>
    <xf numFmtId="174" fontId="4" fillId="0" borderId="12" xfId="0" applyNumberFormat="1" applyFont="1" applyFill="1" applyBorder="1" applyAlignment="1" quotePrefix="1">
      <alignment horizontal="center"/>
    </xf>
    <xf numFmtId="174" fontId="4" fillId="2" borderId="12" xfId="0" applyNumberFormat="1" applyFont="1" applyFill="1" applyBorder="1" applyAlignment="1" quotePrefix="1">
      <alignment horizontal="center"/>
    </xf>
    <xf numFmtId="174" fontId="4" fillId="0" borderId="13" xfId="0" applyNumberFormat="1" applyFont="1" applyFill="1" applyBorder="1" applyAlignment="1" quotePrefix="1">
      <alignment horizontal="center"/>
    </xf>
    <xf numFmtId="174" fontId="4" fillId="0" borderId="12" xfId="0" applyNumberFormat="1" applyFont="1" applyBorder="1" applyAlignment="1">
      <alignment horizontal="center"/>
    </xf>
    <xf numFmtId="174" fontId="4" fillId="0" borderId="14" xfId="0" applyNumberFormat="1" applyFont="1" applyFill="1" applyBorder="1" applyAlignment="1" quotePrefix="1">
      <alignment horizontal="center"/>
    </xf>
    <xf numFmtId="0" fontId="0" fillId="0" borderId="0" xfId="0" applyFont="1" applyFill="1" applyAlignment="1">
      <alignment/>
    </xf>
    <xf numFmtId="49" fontId="16"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3" borderId="0" xfId="0" applyFont="1" applyFill="1" applyAlignment="1">
      <alignment/>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9" fontId="1" fillId="0" borderId="0" xfId="0" applyNumberFormat="1" applyFont="1" applyAlignment="1">
      <alignment/>
    </xf>
    <xf numFmtId="175" fontId="6" fillId="0" borderId="0" xfId="17" applyNumberFormat="1" applyFont="1" applyAlignment="1">
      <alignment/>
      <protection/>
    </xf>
    <xf numFmtId="175" fontId="8" fillId="0" borderId="1" xfId="0" applyNumberFormat="1" applyFont="1" applyBorder="1" applyAlignment="1">
      <alignment horizontal="center"/>
    </xf>
    <xf numFmtId="175" fontId="8" fillId="0" borderId="3" xfId="0" applyNumberFormat="1" applyFont="1" applyBorder="1" applyAlignment="1">
      <alignment horizontal="center"/>
    </xf>
    <xf numFmtId="175" fontId="4" fillId="0" borderId="15" xfId="0" applyNumberFormat="1" applyFont="1" applyFill="1" applyBorder="1" applyAlignment="1" quotePrefix="1">
      <alignment horizontal="center"/>
    </xf>
    <xf numFmtId="175" fontId="4" fillId="2" borderId="15" xfId="0" applyNumberFormat="1" applyFont="1" applyFill="1" applyBorder="1" applyAlignment="1" quotePrefix="1">
      <alignment horizontal="center"/>
    </xf>
    <xf numFmtId="175" fontId="4" fillId="0" borderId="5" xfId="0" applyNumberFormat="1" applyFont="1" applyBorder="1" applyAlignment="1">
      <alignment horizontal="center"/>
    </xf>
    <xf numFmtId="175" fontId="1" fillId="0" borderId="0" xfId="0" applyNumberFormat="1" applyFont="1" applyAlignment="1">
      <alignment/>
    </xf>
    <xf numFmtId="175" fontId="7" fillId="0" borderId="0" xfId="0" applyNumberFormat="1" applyFont="1" applyAlignment="1">
      <alignment horizontal="left"/>
    </xf>
    <xf numFmtId="175" fontId="8" fillId="0" borderId="16" xfId="0" applyNumberFormat="1" applyFont="1" applyBorder="1" applyAlignment="1">
      <alignment horizontal="center"/>
    </xf>
    <xf numFmtId="175" fontId="8" fillId="0" borderId="17" xfId="0" applyNumberFormat="1" applyFont="1" applyBorder="1" applyAlignment="1">
      <alignment horizontal="center"/>
    </xf>
    <xf numFmtId="175" fontId="4" fillId="0" borderId="17" xfId="0" applyNumberFormat="1" applyFont="1" applyFill="1" applyBorder="1" applyAlignment="1">
      <alignment horizontal="center"/>
    </xf>
    <xf numFmtId="175" fontId="4" fillId="2" borderId="17" xfId="0" applyNumberFormat="1" applyFont="1" applyFill="1" applyBorder="1" applyAlignment="1">
      <alignment horizontal="center"/>
    </xf>
    <xf numFmtId="175" fontId="4" fillId="0" borderId="18" xfId="0" applyNumberFormat="1" applyFont="1" applyFill="1" applyBorder="1" applyAlignment="1">
      <alignment horizontal="center"/>
    </xf>
    <xf numFmtId="175" fontId="4" fillId="0" borderId="5" xfId="0" applyNumberFormat="1" applyFont="1" applyFill="1" applyBorder="1" applyAlignment="1" quotePrefix="1">
      <alignment horizontal="center"/>
    </xf>
    <xf numFmtId="0" fontId="17" fillId="0" borderId="0" xfId="0" applyFont="1" applyFill="1" applyAlignment="1">
      <alignment/>
    </xf>
    <xf numFmtId="11" fontId="0" fillId="0" borderId="0" xfId="0" applyNumberFormat="1" applyFill="1" applyAlignment="1">
      <alignment/>
    </xf>
    <xf numFmtId="0" fontId="7" fillId="0" borderId="0" xfId="0" applyFont="1" applyAlignment="1">
      <alignment horizontal="left"/>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horizontal="center"/>
    </xf>
    <xf numFmtId="0" fontId="3" fillId="0" borderId="0" xfId="22" applyFont="1" applyAlignment="1">
      <alignment horizontal="center"/>
      <protection/>
    </xf>
    <xf numFmtId="0" fontId="0" fillId="0" borderId="0" xfId="0" applyFont="1" applyFill="1" applyAlignment="1">
      <alignment/>
    </xf>
    <xf numFmtId="11" fontId="0" fillId="0" borderId="0" xfId="0" applyNumberFormat="1" applyFont="1" applyFill="1" applyAlignment="1">
      <alignment/>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A.5.7: Complete Immunization Rates for Children Aged 7 Years by District</a:t>
            </a:r>
            <a:r>
              <a:rPr lang="en-US" cap="none" sz="1025" b="1" i="0" u="none" baseline="0"/>
              <a:t>
</a:t>
            </a:r>
            <a:r>
              <a:rPr lang="en-US" cap="none" sz="800" b="0" i="0" u="none" baseline="0"/>
              <a:t>Sex-adjusted per cent of children who have completed immunization schedules</a:t>
            </a:r>
          </a:p>
        </c:rich>
      </c:tx>
      <c:layout>
        <c:manualLayout>
          <c:xMode val="factor"/>
          <c:yMode val="factor"/>
          <c:x val="-0.0015"/>
          <c:y val="-0.02"/>
        </c:manualLayout>
      </c:layout>
      <c:spPr>
        <a:noFill/>
        <a:ln>
          <a:noFill/>
        </a:ln>
      </c:spPr>
    </c:title>
    <c:plotArea>
      <c:layout>
        <c:manualLayout>
          <c:xMode val="edge"/>
          <c:yMode val="edge"/>
          <c:x val="0.01025"/>
          <c:y val="0.05275"/>
          <c:w val="0.98825"/>
          <c:h val="0.9475"/>
        </c:manualLayout>
      </c:layout>
      <c:barChart>
        <c:barDir val="bar"/>
        <c:grouping val="clustered"/>
        <c:varyColors val="0"/>
        <c:ser>
          <c:idx val="0"/>
          <c:order val="0"/>
          <c:tx>
            <c:strRef>
              <c:f>'district graph data'!$H$3</c:f>
              <c:strCache>
                <c:ptCount val="1"/>
                <c:pt idx="0">
                  <c:v>MB Avg 1992-94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1992-94</c:name>
            <c:spPr>
              <a:ln w="25400">
                <a:solidFill>
                  <a:srgbClr val="969696"/>
                </a:solidFill>
                <a:prstDash val="sysDot"/>
              </a:ln>
            </c:spPr>
            <c:trendlineType val="linear"/>
            <c:forward val="0.5"/>
            <c:backward val="0.5"/>
            <c:dispEq val="0"/>
            <c:dispRSqr val="0"/>
          </c:trendline>
          <c:cat>
            <c:strRef>
              <c:f>'district graph data'!$A$4:$A$65</c:f>
              <c:strCache>
                <c:ptCount val="62"/>
                <c:pt idx="0">
                  <c:v>SE Northern (1,2,t)</c:v>
                </c:pt>
                <c:pt idx="1">
                  <c:v>SE Central (1,2)</c:v>
                </c:pt>
                <c:pt idx="2">
                  <c:v>SE Western (1)</c:v>
                </c:pt>
                <c:pt idx="3">
                  <c:v>SE Southern (2,t)</c:v>
                </c:pt>
                <c:pt idx="5">
                  <c:v>CE Altona (1)</c:v>
                </c:pt>
                <c:pt idx="6">
                  <c:v>CE Cartier/SFX (2,t)</c:v>
                </c:pt>
                <c:pt idx="7">
                  <c:v>CE Louise/Pembina (1)</c:v>
                </c:pt>
                <c:pt idx="8">
                  <c:v>CE Morden/Winkler  (1,t)</c:v>
                </c:pt>
                <c:pt idx="9">
                  <c:v>CE Carman (1,2)</c:v>
                </c:pt>
                <c:pt idx="10">
                  <c:v>CE Red River (2,t)</c:v>
                </c:pt>
                <c:pt idx="11">
                  <c:v>CE Swan Lake (1)</c:v>
                </c:pt>
                <c:pt idx="12">
                  <c:v>CE Portage (1)</c:v>
                </c:pt>
                <c:pt idx="13">
                  <c:v>CE Seven Regions (1,t)</c:v>
                </c:pt>
                <c:pt idx="15">
                  <c:v>AS East 2 (1,2,t)</c:v>
                </c:pt>
                <c:pt idx="16">
                  <c:v>AS West 1 (1)</c:v>
                </c:pt>
                <c:pt idx="17">
                  <c:v>AS North 1 (1,2)</c:v>
                </c:pt>
                <c:pt idx="18">
                  <c:v>AS West 2 (1,2)</c:v>
                </c:pt>
                <c:pt idx="19">
                  <c:v>AS East 1 (2,t)</c:v>
                </c:pt>
                <c:pt idx="20">
                  <c:v>AS North 2</c:v>
                </c:pt>
                <c:pt idx="22">
                  <c:v>BDN Rural</c:v>
                </c:pt>
                <c:pt idx="23">
                  <c:v>BDN Southeast</c:v>
                </c:pt>
                <c:pt idx="24">
                  <c:v>BDN West (1,2)</c:v>
                </c:pt>
                <c:pt idx="25">
                  <c:v>BDN Southwest (1)</c:v>
                </c:pt>
                <c:pt idx="26">
                  <c:v>BDN North End</c:v>
                </c:pt>
                <c:pt idx="27">
                  <c:v>BDN East</c:v>
                </c:pt>
                <c:pt idx="28">
                  <c:v>BDN Central</c:v>
                </c:pt>
                <c:pt idx="30">
                  <c:v>IL Southwest (t)</c:v>
                </c:pt>
                <c:pt idx="31">
                  <c:v>IL Northeast (1,t)</c:v>
                </c:pt>
                <c:pt idx="32">
                  <c:v>IL Southeast</c:v>
                </c:pt>
                <c:pt idx="33">
                  <c:v>IL Northwest (1,t)</c:v>
                </c:pt>
                <c:pt idx="35">
                  <c:v>NE Iron Rose</c:v>
                </c:pt>
                <c:pt idx="36">
                  <c:v>NE Springfield (1,2)</c:v>
                </c:pt>
                <c:pt idx="37">
                  <c:v>NE Winnipeg River</c:v>
                </c:pt>
                <c:pt idx="38">
                  <c:v>NE Brokenhead</c:v>
                </c:pt>
                <c:pt idx="39">
                  <c:v>NE Blue Water (1)</c:v>
                </c:pt>
                <c:pt idx="40">
                  <c:v>NE Northern Remote (1,t)</c:v>
                </c:pt>
                <c:pt idx="42">
                  <c:v>PL West (2,t)</c:v>
                </c:pt>
                <c:pt idx="43">
                  <c:v>PL East (1,2,t)</c:v>
                </c:pt>
                <c:pt idx="44">
                  <c:v>PL Central (1,2)</c:v>
                </c:pt>
                <c:pt idx="45">
                  <c:v>PL North</c:v>
                </c:pt>
                <c:pt idx="47">
                  <c:v>NM F Flon/Snow L/Cran</c:v>
                </c:pt>
                <c:pt idx="48">
                  <c:v>NM The Pas/OCN/Kelsey (2,t)</c:v>
                </c:pt>
                <c:pt idx="49">
                  <c:v>NM Nor-Man Other (1,2,t)</c:v>
                </c:pt>
                <c:pt idx="51">
                  <c:v>BW Thompson (1,t)</c:v>
                </c:pt>
                <c:pt idx="52">
                  <c:v>BW Gillam/Fox Lake (1)</c:v>
                </c:pt>
                <c:pt idx="53">
                  <c:v>BW Lynn/Leaf/SIL</c:v>
                </c:pt>
                <c:pt idx="54">
                  <c:v>BW Thick Por/Pik/Wab</c:v>
                </c:pt>
                <c:pt idx="55">
                  <c:v>BW Oxford H &amp; Gods (1,t)</c:v>
                </c:pt>
                <c:pt idx="56">
                  <c:v>BW Cross Lake (1,2,t)</c:v>
                </c:pt>
                <c:pt idx="57">
                  <c:v>BW Tad/Broch/Lac Br (1,t)</c:v>
                </c:pt>
                <c:pt idx="58">
                  <c:v>BW Norway House (1,t)</c:v>
                </c:pt>
                <c:pt idx="59">
                  <c:v>BW Island Lake (1,s)</c:v>
                </c:pt>
                <c:pt idx="60">
                  <c:v>BW Sha/York/Split/War (1,t)</c:v>
                </c:pt>
                <c:pt idx="61">
                  <c:v>BW Nelson House  (1,t)</c:v>
                </c:pt>
              </c:strCache>
            </c:strRef>
          </c:cat>
          <c:val>
            <c:numRef>
              <c:f>'district graph data'!$H$4:$H$65</c:f>
              <c:numCache>
                <c:ptCount val="62"/>
                <c:pt idx="0">
                  <c:v>0.7420646354</c:v>
                </c:pt>
                <c:pt idx="1">
                  <c:v>0.7420646354</c:v>
                </c:pt>
                <c:pt idx="2">
                  <c:v>0.7420646354</c:v>
                </c:pt>
                <c:pt idx="3">
                  <c:v>0.7420646354</c:v>
                </c:pt>
                <c:pt idx="5">
                  <c:v>0.7420646354</c:v>
                </c:pt>
                <c:pt idx="6">
                  <c:v>0.7420646354</c:v>
                </c:pt>
                <c:pt idx="7">
                  <c:v>0.7420646354</c:v>
                </c:pt>
                <c:pt idx="8">
                  <c:v>0.7420646354</c:v>
                </c:pt>
                <c:pt idx="9">
                  <c:v>0.7420646354</c:v>
                </c:pt>
                <c:pt idx="10">
                  <c:v>0.7420646354</c:v>
                </c:pt>
                <c:pt idx="11">
                  <c:v>0.7420646354</c:v>
                </c:pt>
                <c:pt idx="12">
                  <c:v>0.7420646354</c:v>
                </c:pt>
                <c:pt idx="13">
                  <c:v>0.7420646354</c:v>
                </c:pt>
                <c:pt idx="15">
                  <c:v>0.7420646354</c:v>
                </c:pt>
                <c:pt idx="16">
                  <c:v>0.7420646354</c:v>
                </c:pt>
                <c:pt idx="17">
                  <c:v>0.7420646354</c:v>
                </c:pt>
                <c:pt idx="18">
                  <c:v>0.7420646354</c:v>
                </c:pt>
                <c:pt idx="19">
                  <c:v>0.7420646354</c:v>
                </c:pt>
                <c:pt idx="20">
                  <c:v>0.7420646354</c:v>
                </c:pt>
                <c:pt idx="22">
                  <c:v>0.7420646354</c:v>
                </c:pt>
                <c:pt idx="23">
                  <c:v>0.7420646354</c:v>
                </c:pt>
                <c:pt idx="24">
                  <c:v>0.7420646354</c:v>
                </c:pt>
                <c:pt idx="25">
                  <c:v>0.7420646354</c:v>
                </c:pt>
                <c:pt idx="26">
                  <c:v>0.7420646354</c:v>
                </c:pt>
                <c:pt idx="27">
                  <c:v>0.7420646354</c:v>
                </c:pt>
                <c:pt idx="28">
                  <c:v>0.7420646354</c:v>
                </c:pt>
                <c:pt idx="30">
                  <c:v>0.7420646354</c:v>
                </c:pt>
                <c:pt idx="31">
                  <c:v>0.7420646354</c:v>
                </c:pt>
                <c:pt idx="32">
                  <c:v>0.7420646354</c:v>
                </c:pt>
                <c:pt idx="33">
                  <c:v>0.7420646354</c:v>
                </c:pt>
                <c:pt idx="35">
                  <c:v>0.7420646354</c:v>
                </c:pt>
                <c:pt idx="36">
                  <c:v>0.7420646354</c:v>
                </c:pt>
                <c:pt idx="37">
                  <c:v>0.7420646354</c:v>
                </c:pt>
                <c:pt idx="38">
                  <c:v>0.7420646354</c:v>
                </c:pt>
                <c:pt idx="39">
                  <c:v>0.7420646354</c:v>
                </c:pt>
                <c:pt idx="40">
                  <c:v>0.7420646354</c:v>
                </c:pt>
                <c:pt idx="42">
                  <c:v>0.7420646354</c:v>
                </c:pt>
                <c:pt idx="43">
                  <c:v>0.7420646354</c:v>
                </c:pt>
                <c:pt idx="44">
                  <c:v>0.7420646354</c:v>
                </c:pt>
                <c:pt idx="45">
                  <c:v>0.7420646354</c:v>
                </c:pt>
                <c:pt idx="47">
                  <c:v>0.7420646354</c:v>
                </c:pt>
                <c:pt idx="48">
                  <c:v>0.7420646354</c:v>
                </c:pt>
                <c:pt idx="49">
                  <c:v>0.7420646354</c:v>
                </c:pt>
                <c:pt idx="51">
                  <c:v>0.7420646354</c:v>
                </c:pt>
                <c:pt idx="52">
                  <c:v>0.7420646354</c:v>
                </c:pt>
                <c:pt idx="53">
                  <c:v>0.7420646354</c:v>
                </c:pt>
                <c:pt idx="54">
                  <c:v>0.7420646354</c:v>
                </c:pt>
                <c:pt idx="55">
                  <c:v>0.7420646354</c:v>
                </c:pt>
                <c:pt idx="56">
                  <c:v>0.7420646354</c:v>
                </c:pt>
                <c:pt idx="57">
                  <c:v>0.7420646354</c:v>
                </c:pt>
                <c:pt idx="58">
                  <c:v>0.7420646354</c:v>
                </c:pt>
                <c:pt idx="59">
                  <c:v>0.7420646354</c:v>
                </c:pt>
                <c:pt idx="60">
                  <c:v>0.7420646354</c:v>
                </c:pt>
                <c:pt idx="61">
                  <c:v>0.7420646354</c:v>
                </c:pt>
              </c:numCache>
            </c:numRef>
          </c:val>
        </c:ser>
        <c:ser>
          <c:idx val="1"/>
          <c:order val="1"/>
          <c:tx>
            <c:strRef>
              <c:f>'district graph data'!$I$3</c:f>
              <c:strCache>
                <c:ptCount val="1"/>
                <c:pt idx="0">
                  <c:v>Born 1992-94</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(1,2,t)</c:v>
                </c:pt>
                <c:pt idx="1">
                  <c:v>SE Central (1,2)</c:v>
                </c:pt>
                <c:pt idx="2">
                  <c:v>SE Western (1)</c:v>
                </c:pt>
                <c:pt idx="3">
                  <c:v>SE Southern (2,t)</c:v>
                </c:pt>
                <c:pt idx="5">
                  <c:v>CE Altona (1)</c:v>
                </c:pt>
                <c:pt idx="6">
                  <c:v>CE Cartier/SFX (2,t)</c:v>
                </c:pt>
                <c:pt idx="7">
                  <c:v>CE Louise/Pembina (1)</c:v>
                </c:pt>
                <c:pt idx="8">
                  <c:v>CE Morden/Winkler  (1,t)</c:v>
                </c:pt>
                <c:pt idx="9">
                  <c:v>CE Carman (1,2)</c:v>
                </c:pt>
                <c:pt idx="10">
                  <c:v>CE Red River (2,t)</c:v>
                </c:pt>
                <c:pt idx="11">
                  <c:v>CE Swan Lake (1)</c:v>
                </c:pt>
                <c:pt idx="12">
                  <c:v>CE Portage (1)</c:v>
                </c:pt>
                <c:pt idx="13">
                  <c:v>CE Seven Regions (1,t)</c:v>
                </c:pt>
                <c:pt idx="15">
                  <c:v>AS East 2 (1,2,t)</c:v>
                </c:pt>
                <c:pt idx="16">
                  <c:v>AS West 1 (1)</c:v>
                </c:pt>
                <c:pt idx="17">
                  <c:v>AS North 1 (1,2)</c:v>
                </c:pt>
                <c:pt idx="18">
                  <c:v>AS West 2 (1,2)</c:v>
                </c:pt>
                <c:pt idx="19">
                  <c:v>AS East 1 (2,t)</c:v>
                </c:pt>
                <c:pt idx="20">
                  <c:v>AS North 2</c:v>
                </c:pt>
                <c:pt idx="22">
                  <c:v>BDN Rural</c:v>
                </c:pt>
                <c:pt idx="23">
                  <c:v>BDN Southeast</c:v>
                </c:pt>
                <c:pt idx="24">
                  <c:v>BDN West (1,2)</c:v>
                </c:pt>
                <c:pt idx="25">
                  <c:v>BDN Southwest (1)</c:v>
                </c:pt>
                <c:pt idx="26">
                  <c:v>BDN North End</c:v>
                </c:pt>
                <c:pt idx="27">
                  <c:v>BDN East</c:v>
                </c:pt>
                <c:pt idx="28">
                  <c:v>BDN Central</c:v>
                </c:pt>
                <c:pt idx="30">
                  <c:v>IL Southwest (t)</c:v>
                </c:pt>
                <c:pt idx="31">
                  <c:v>IL Northeast (1,t)</c:v>
                </c:pt>
                <c:pt idx="32">
                  <c:v>IL Southeast</c:v>
                </c:pt>
                <c:pt idx="33">
                  <c:v>IL Northwest (1,t)</c:v>
                </c:pt>
                <c:pt idx="35">
                  <c:v>NE Iron Rose</c:v>
                </c:pt>
                <c:pt idx="36">
                  <c:v>NE Springfield (1,2)</c:v>
                </c:pt>
                <c:pt idx="37">
                  <c:v>NE Winnipeg River</c:v>
                </c:pt>
                <c:pt idx="38">
                  <c:v>NE Brokenhead</c:v>
                </c:pt>
                <c:pt idx="39">
                  <c:v>NE Blue Water (1)</c:v>
                </c:pt>
                <c:pt idx="40">
                  <c:v>NE Northern Remote (1,t)</c:v>
                </c:pt>
                <c:pt idx="42">
                  <c:v>PL West (2,t)</c:v>
                </c:pt>
                <c:pt idx="43">
                  <c:v>PL East (1,2,t)</c:v>
                </c:pt>
                <c:pt idx="44">
                  <c:v>PL Central (1,2)</c:v>
                </c:pt>
                <c:pt idx="45">
                  <c:v>PL North</c:v>
                </c:pt>
                <c:pt idx="47">
                  <c:v>NM F Flon/Snow L/Cran</c:v>
                </c:pt>
                <c:pt idx="48">
                  <c:v>NM The Pas/OCN/Kelsey (2,t)</c:v>
                </c:pt>
                <c:pt idx="49">
                  <c:v>NM Nor-Man Other (1,2,t)</c:v>
                </c:pt>
                <c:pt idx="51">
                  <c:v>BW Thompson (1,t)</c:v>
                </c:pt>
                <c:pt idx="52">
                  <c:v>BW Gillam/Fox Lake (1)</c:v>
                </c:pt>
                <c:pt idx="53">
                  <c:v>BW Lynn/Leaf/SIL</c:v>
                </c:pt>
                <c:pt idx="54">
                  <c:v>BW Thick Por/Pik/Wab</c:v>
                </c:pt>
                <c:pt idx="55">
                  <c:v>BW Oxford H &amp; Gods (1,t)</c:v>
                </c:pt>
                <c:pt idx="56">
                  <c:v>BW Cross Lake (1,2,t)</c:v>
                </c:pt>
                <c:pt idx="57">
                  <c:v>BW Tad/Broch/Lac Br (1,t)</c:v>
                </c:pt>
                <c:pt idx="58">
                  <c:v>BW Norway House (1,t)</c:v>
                </c:pt>
                <c:pt idx="59">
                  <c:v>BW Island Lake (1,s)</c:v>
                </c:pt>
                <c:pt idx="60">
                  <c:v>BW Sha/York/Split/War (1,t)</c:v>
                </c:pt>
                <c:pt idx="61">
                  <c:v>BW Nelson House  (1,t)</c:v>
                </c:pt>
              </c:strCache>
            </c:strRef>
          </c:cat>
          <c:val>
            <c:numRef>
              <c:f>'district graph data'!$I$4:$I$65</c:f>
              <c:numCache>
                <c:ptCount val="62"/>
                <c:pt idx="0">
                  <c:v>0.8009929435</c:v>
                </c:pt>
                <c:pt idx="1">
                  <c:v>0.847167944</c:v>
                </c:pt>
                <c:pt idx="2">
                  <c:v>0.8721136198</c:v>
                </c:pt>
                <c:pt idx="3">
                  <c:v>0.8180380424</c:v>
                </c:pt>
                <c:pt idx="5">
                  <c:v>0.8353608792</c:v>
                </c:pt>
                <c:pt idx="6">
                  <c:v>0.7387821439</c:v>
                </c:pt>
                <c:pt idx="7">
                  <c:v>0.8761843537</c:v>
                </c:pt>
                <c:pt idx="8">
                  <c:v>0.9070776709</c:v>
                </c:pt>
                <c:pt idx="9">
                  <c:v>0.908809487</c:v>
                </c:pt>
                <c:pt idx="10">
                  <c:v>0.772472637</c:v>
                </c:pt>
                <c:pt idx="11">
                  <c:v>0.8648691415</c:v>
                </c:pt>
                <c:pt idx="12">
                  <c:v>0.7938208447</c:v>
                </c:pt>
                <c:pt idx="13">
                  <c:v>0.4463790686</c:v>
                </c:pt>
                <c:pt idx="15">
                  <c:v>0.8484264782</c:v>
                </c:pt>
                <c:pt idx="16">
                  <c:v>0.911715504</c:v>
                </c:pt>
                <c:pt idx="17">
                  <c:v>0.861449594</c:v>
                </c:pt>
                <c:pt idx="18">
                  <c:v>0.8612914515</c:v>
                </c:pt>
                <c:pt idx="19">
                  <c:v>0.7173420321</c:v>
                </c:pt>
                <c:pt idx="20">
                  <c:v>0.7813137629</c:v>
                </c:pt>
                <c:pt idx="22">
                  <c:v>0.815226533</c:v>
                </c:pt>
                <c:pt idx="23">
                  <c:v>0.7894859315</c:v>
                </c:pt>
                <c:pt idx="24">
                  <c:v>0.8354707389</c:v>
                </c:pt>
                <c:pt idx="25">
                  <c:v>0.8559963927</c:v>
                </c:pt>
                <c:pt idx="26">
                  <c:v>0.7946063762</c:v>
                </c:pt>
                <c:pt idx="27">
                  <c:v>0.7573882998</c:v>
                </c:pt>
                <c:pt idx="28">
                  <c:v>0.7778051337</c:v>
                </c:pt>
                <c:pt idx="30">
                  <c:v>0.7560081646</c:v>
                </c:pt>
                <c:pt idx="31">
                  <c:v>0.6228616049</c:v>
                </c:pt>
                <c:pt idx="32">
                  <c:v>0.7431371169</c:v>
                </c:pt>
                <c:pt idx="33">
                  <c:v>0.5537344044</c:v>
                </c:pt>
                <c:pt idx="35">
                  <c:v>0.78174072</c:v>
                </c:pt>
                <c:pt idx="36">
                  <c:v>0.8273081072</c:v>
                </c:pt>
                <c:pt idx="37">
                  <c:v>0.7368620391</c:v>
                </c:pt>
                <c:pt idx="38">
                  <c:v>0.7797628371</c:v>
                </c:pt>
                <c:pt idx="39">
                  <c:v>0.5852471343</c:v>
                </c:pt>
                <c:pt idx="40">
                  <c:v>0.3274062666</c:v>
                </c:pt>
                <c:pt idx="42">
                  <c:v>0.8205589863</c:v>
                </c:pt>
                <c:pt idx="43">
                  <c:v>0.858500773</c:v>
                </c:pt>
                <c:pt idx="44">
                  <c:v>0.8431625103</c:v>
                </c:pt>
                <c:pt idx="45">
                  <c:v>0.7581977869</c:v>
                </c:pt>
                <c:pt idx="47">
                  <c:v>0.8281211551</c:v>
                </c:pt>
                <c:pt idx="48">
                  <c:v>0.75346367</c:v>
                </c:pt>
                <c:pt idx="49">
                  <c:v>0.5769146614</c:v>
                </c:pt>
                <c:pt idx="51">
                  <c:v>0.6057980217</c:v>
                </c:pt>
                <c:pt idx="52">
                  <c:v>0.9125404559</c:v>
                </c:pt>
                <c:pt idx="53">
                  <c:v>0.6402547357</c:v>
                </c:pt>
                <c:pt idx="54">
                  <c:v>0.642481782</c:v>
                </c:pt>
                <c:pt idx="55">
                  <c:v>0.0995282335</c:v>
                </c:pt>
                <c:pt idx="56">
                  <c:v>0.2269121118</c:v>
                </c:pt>
                <c:pt idx="57">
                  <c:v>0.3128056295</c:v>
                </c:pt>
                <c:pt idx="58">
                  <c:v>0.4975309132</c:v>
                </c:pt>
                <c:pt idx="59">
                  <c:v>0.2512703575</c:v>
                </c:pt>
                <c:pt idx="60">
                  <c:v>0.3454956063</c:v>
                </c:pt>
                <c:pt idx="61">
                  <c:v>0.2951894339</c:v>
                </c:pt>
              </c:numCache>
            </c:numRef>
          </c:val>
        </c:ser>
        <c:ser>
          <c:idx val="2"/>
          <c:order val="2"/>
          <c:tx>
            <c:strRef>
              <c:f>'district graph data'!$J$3</c:f>
              <c:strCache>
                <c:ptCount val="1"/>
                <c:pt idx="0">
                  <c:v>Born 1997-99</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(1,2,t)</c:v>
                </c:pt>
                <c:pt idx="1">
                  <c:v>SE Central (1,2)</c:v>
                </c:pt>
                <c:pt idx="2">
                  <c:v>SE Western (1)</c:v>
                </c:pt>
                <c:pt idx="3">
                  <c:v>SE Southern (2,t)</c:v>
                </c:pt>
                <c:pt idx="5">
                  <c:v>CE Altona (1)</c:v>
                </c:pt>
                <c:pt idx="6">
                  <c:v>CE Cartier/SFX (2,t)</c:v>
                </c:pt>
                <c:pt idx="7">
                  <c:v>CE Louise/Pembina (1)</c:v>
                </c:pt>
                <c:pt idx="8">
                  <c:v>CE Morden/Winkler  (1,t)</c:v>
                </c:pt>
                <c:pt idx="9">
                  <c:v>CE Carman (1,2)</c:v>
                </c:pt>
                <c:pt idx="10">
                  <c:v>CE Red River (2,t)</c:v>
                </c:pt>
                <c:pt idx="11">
                  <c:v>CE Swan Lake (1)</c:v>
                </c:pt>
                <c:pt idx="12">
                  <c:v>CE Portage (1)</c:v>
                </c:pt>
                <c:pt idx="13">
                  <c:v>CE Seven Regions (1,t)</c:v>
                </c:pt>
                <c:pt idx="15">
                  <c:v>AS East 2 (1,2,t)</c:v>
                </c:pt>
                <c:pt idx="16">
                  <c:v>AS West 1 (1)</c:v>
                </c:pt>
                <c:pt idx="17">
                  <c:v>AS North 1 (1,2)</c:v>
                </c:pt>
                <c:pt idx="18">
                  <c:v>AS West 2 (1,2)</c:v>
                </c:pt>
                <c:pt idx="19">
                  <c:v>AS East 1 (2,t)</c:v>
                </c:pt>
                <c:pt idx="20">
                  <c:v>AS North 2</c:v>
                </c:pt>
                <c:pt idx="22">
                  <c:v>BDN Rural</c:v>
                </c:pt>
                <c:pt idx="23">
                  <c:v>BDN Southeast</c:v>
                </c:pt>
                <c:pt idx="24">
                  <c:v>BDN West (1,2)</c:v>
                </c:pt>
                <c:pt idx="25">
                  <c:v>BDN Southwest (1)</c:v>
                </c:pt>
                <c:pt idx="26">
                  <c:v>BDN North End</c:v>
                </c:pt>
                <c:pt idx="27">
                  <c:v>BDN East</c:v>
                </c:pt>
                <c:pt idx="28">
                  <c:v>BDN Central</c:v>
                </c:pt>
                <c:pt idx="30">
                  <c:v>IL Southwest (t)</c:v>
                </c:pt>
                <c:pt idx="31">
                  <c:v>IL Northeast (1,t)</c:v>
                </c:pt>
                <c:pt idx="32">
                  <c:v>IL Southeast</c:v>
                </c:pt>
                <c:pt idx="33">
                  <c:v>IL Northwest (1,t)</c:v>
                </c:pt>
                <c:pt idx="35">
                  <c:v>NE Iron Rose</c:v>
                </c:pt>
                <c:pt idx="36">
                  <c:v>NE Springfield (1,2)</c:v>
                </c:pt>
                <c:pt idx="37">
                  <c:v>NE Winnipeg River</c:v>
                </c:pt>
                <c:pt idx="38">
                  <c:v>NE Brokenhead</c:v>
                </c:pt>
                <c:pt idx="39">
                  <c:v>NE Blue Water (1)</c:v>
                </c:pt>
                <c:pt idx="40">
                  <c:v>NE Northern Remote (1,t)</c:v>
                </c:pt>
                <c:pt idx="42">
                  <c:v>PL West (2,t)</c:v>
                </c:pt>
                <c:pt idx="43">
                  <c:v>PL East (1,2,t)</c:v>
                </c:pt>
                <c:pt idx="44">
                  <c:v>PL Central (1,2)</c:v>
                </c:pt>
                <c:pt idx="45">
                  <c:v>PL North</c:v>
                </c:pt>
                <c:pt idx="47">
                  <c:v>NM F Flon/Snow L/Cran</c:v>
                </c:pt>
                <c:pt idx="48">
                  <c:v>NM The Pas/OCN/Kelsey (2,t)</c:v>
                </c:pt>
                <c:pt idx="49">
                  <c:v>NM Nor-Man Other (1,2,t)</c:v>
                </c:pt>
                <c:pt idx="51">
                  <c:v>BW Thompson (1,t)</c:v>
                </c:pt>
                <c:pt idx="52">
                  <c:v>BW Gillam/Fox Lake (1)</c:v>
                </c:pt>
                <c:pt idx="53">
                  <c:v>BW Lynn/Leaf/SIL</c:v>
                </c:pt>
                <c:pt idx="54">
                  <c:v>BW Thick Por/Pik/Wab</c:v>
                </c:pt>
                <c:pt idx="55">
                  <c:v>BW Oxford H &amp; Gods (1,t)</c:v>
                </c:pt>
                <c:pt idx="56">
                  <c:v>BW Cross Lake (1,2,t)</c:v>
                </c:pt>
                <c:pt idx="57">
                  <c:v>BW Tad/Broch/Lac Br (1,t)</c:v>
                </c:pt>
                <c:pt idx="58">
                  <c:v>BW Norway House (1,t)</c:v>
                </c:pt>
                <c:pt idx="59">
                  <c:v>BW Island Lake (1,s)</c:v>
                </c:pt>
                <c:pt idx="60">
                  <c:v>BW Sha/York/Split/War (1,t)</c:v>
                </c:pt>
                <c:pt idx="61">
                  <c:v>BW Nelson House  (1,t)</c:v>
                </c:pt>
              </c:strCache>
            </c:strRef>
          </c:cat>
          <c:val>
            <c:numRef>
              <c:f>'district graph data'!$J$4:$J$65</c:f>
              <c:numCache>
                <c:ptCount val="62"/>
                <c:pt idx="0">
                  <c:v>0.8607780335</c:v>
                </c:pt>
                <c:pt idx="1">
                  <c:v>0.847590038</c:v>
                </c:pt>
                <c:pt idx="2">
                  <c:v>0.8147553416</c:v>
                </c:pt>
                <c:pt idx="3">
                  <c:v>0.9323031514</c:v>
                </c:pt>
                <c:pt idx="5">
                  <c:v>0.8298602315</c:v>
                </c:pt>
                <c:pt idx="6">
                  <c:v>0.871325556</c:v>
                </c:pt>
                <c:pt idx="7">
                  <c:v>0.8282083371</c:v>
                </c:pt>
                <c:pt idx="8">
                  <c:v>0.8102129086</c:v>
                </c:pt>
                <c:pt idx="9">
                  <c:v>0.8630446323</c:v>
                </c:pt>
                <c:pt idx="10">
                  <c:v>0.8765945698</c:v>
                </c:pt>
                <c:pt idx="11">
                  <c:v>0.876361925</c:v>
                </c:pt>
                <c:pt idx="12">
                  <c:v>0.7673820502</c:v>
                </c:pt>
                <c:pt idx="13">
                  <c:v>0.7877451562</c:v>
                </c:pt>
                <c:pt idx="15">
                  <c:v>0.9057446543</c:v>
                </c:pt>
                <c:pt idx="16">
                  <c:v>0.8579970959</c:v>
                </c:pt>
                <c:pt idx="17">
                  <c:v>0.8670848371</c:v>
                </c:pt>
                <c:pt idx="18">
                  <c:v>0.9025477937</c:v>
                </c:pt>
                <c:pt idx="19">
                  <c:v>0.89222796</c:v>
                </c:pt>
                <c:pt idx="20">
                  <c:v>0.8409075747</c:v>
                </c:pt>
                <c:pt idx="22">
                  <c:v>0.8123105956</c:v>
                </c:pt>
                <c:pt idx="23">
                  <c:v>0.8625307627</c:v>
                </c:pt>
                <c:pt idx="24">
                  <c:v>0.8697775953</c:v>
                </c:pt>
                <c:pt idx="25">
                  <c:v>0.8557090508</c:v>
                </c:pt>
                <c:pt idx="26">
                  <c:v>0.8762317143</c:v>
                </c:pt>
                <c:pt idx="27">
                  <c:v>0.7840262375</c:v>
                </c:pt>
                <c:pt idx="28">
                  <c:v>0.7702906471</c:v>
                </c:pt>
                <c:pt idx="30">
                  <c:v>0.8185511132</c:v>
                </c:pt>
                <c:pt idx="31">
                  <c:v>0.7802783127</c:v>
                </c:pt>
                <c:pt idx="32">
                  <c:v>0.7684024822</c:v>
                </c:pt>
                <c:pt idx="33">
                  <c:v>0.6942246301</c:v>
                </c:pt>
                <c:pt idx="35">
                  <c:v>0.8946676628</c:v>
                </c:pt>
                <c:pt idx="36">
                  <c:v>0.8499285039</c:v>
                </c:pt>
                <c:pt idx="37">
                  <c:v>0.8243434356</c:v>
                </c:pt>
                <c:pt idx="38">
                  <c:v>0.8333879915</c:v>
                </c:pt>
                <c:pt idx="39">
                  <c:v>0.6662735706</c:v>
                </c:pt>
                <c:pt idx="40">
                  <c:v>0.6658920698</c:v>
                </c:pt>
                <c:pt idx="42">
                  <c:v>0.9444782551</c:v>
                </c:pt>
                <c:pt idx="43">
                  <c:v>0.9441355756</c:v>
                </c:pt>
                <c:pt idx="44">
                  <c:v>0.8855711412</c:v>
                </c:pt>
                <c:pt idx="45">
                  <c:v>0.7928088946</c:v>
                </c:pt>
                <c:pt idx="47">
                  <c:v>0.8639095058</c:v>
                </c:pt>
                <c:pt idx="48">
                  <c:v>0.8452169637</c:v>
                </c:pt>
                <c:pt idx="49">
                  <c:v>0.8877829792</c:v>
                </c:pt>
                <c:pt idx="51">
                  <c:v>0.7619320636</c:v>
                </c:pt>
                <c:pt idx="52">
                  <c:v>0.9228485129</c:v>
                </c:pt>
                <c:pt idx="53">
                  <c:v>0.7245646872</c:v>
                </c:pt>
                <c:pt idx="54">
                  <c:v>0.7411781365</c:v>
                </c:pt>
                <c:pt idx="55">
                  <c:v>0.4664399639</c:v>
                </c:pt>
                <c:pt idx="56">
                  <c:v>0.4862244273</c:v>
                </c:pt>
                <c:pt idx="57">
                  <c:v>0.6434371063</c:v>
                </c:pt>
                <c:pt idx="58">
                  <c:v>0.7775506678</c:v>
                </c:pt>
                <c:pt idx="59">
                  <c:v>0</c:v>
                </c:pt>
                <c:pt idx="60">
                  <c:v>0.6501649048</c:v>
                </c:pt>
                <c:pt idx="61">
                  <c:v>0.5910616518</c:v>
                </c:pt>
              </c:numCache>
            </c:numRef>
          </c:val>
        </c:ser>
        <c:ser>
          <c:idx val="3"/>
          <c:order val="3"/>
          <c:tx>
            <c:strRef>
              <c:f>'district graph data'!$K$3</c:f>
              <c:strCache>
                <c:ptCount val="1"/>
                <c:pt idx="0">
                  <c:v>MB Avg 1997-99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1997-99</c:name>
            <c:spPr>
              <a:ln w="25400">
                <a:solidFill>
                  <a:srgbClr val="000000"/>
                </a:solidFill>
                <a:prstDash val="sysDot"/>
              </a:ln>
            </c:spPr>
            <c:trendlineType val="linear"/>
            <c:forward val="0.5"/>
            <c:backward val="0.5"/>
            <c:dispEq val="0"/>
            <c:dispRSqr val="0"/>
          </c:trendline>
          <c:cat>
            <c:strRef>
              <c:f>'district graph data'!$A$4:$A$65</c:f>
              <c:strCache>
                <c:ptCount val="62"/>
                <c:pt idx="0">
                  <c:v>SE Northern (1,2,t)</c:v>
                </c:pt>
                <c:pt idx="1">
                  <c:v>SE Central (1,2)</c:v>
                </c:pt>
                <c:pt idx="2">
                  <c:v>SE Western (1)</c:v>
                </c:pt>
                <c:pt idx="3">
                  <c:v>SE Southern (2,t)</c:v>
                </c:pt>
                <c:pt idx="5">
                  <c:v>CE Altona (1)</c:v>
                </c:pt>
                <c:pt idx="6">
                  <c:v>CE Cartier/SFX (2,t)</c:v>
                </c:pt>
                <c:pt idx="7">
                  <c:v>CE Louise/Pembina (1)</c:v>
                </c:pt>
                <c:pt idx="8">
                  <c:v>CE Morden/Winkler  (1,t)</c:v>
                </c:pt>
                <c:pt idx="9">
                  <c:v>CE Carman (1,2)</c:v>
                </c:pt>
                <c:pt idx="10">
                  <c:v>CE Red River (2,t)</c:v>
                </c:pt>
                <c:pt idx="11">
                  <c:v>CE Swan Lake (1)</c:v>
                </c:pt>
                <c:pt idx="12">
                  <c:v>CE Portage (1)</c:v>
                </c:pt>
                <c:pt idx="13">
                  <c:v>CE Seven Regions (1,t)</c:v>
                </c:pt>
                <c:pt idx="15">
                  <c:v>AS East 2 (1,2,t)</c:v>
                </c:pt>
                <c:pt idx="16">
                  <c:v>AS West 1 (1)</c:v>
                </c:pt>
                <c:pt idx="17">
                  <c:v>AS North 1 (1,2)</c:v>
                </c:pt>
                <c:pt idx="18">
                  <c:v>AS West 2 (1,2)</c:v>
                </c:pt>
                <c:pt idx="19">
                  <c:v>AS East 1 (2,t)</c:v>
                </c:pt>
                <c:pt idx="20">
                  <c:v>AS North 2</c:v>
                </c:pt>
                <c:pt idx="22">
                  <c:v>BDN Rural</c:v>
                </c:pt>
                <c:pt idx="23">
                  <c:v>BDN Southeast</c:v>
                </c:pt>
                <c:pt idx="24">
                  <c:v>BDN West (1,2)</c:v>
                </c:pt>
                <c:pt idx="25">
                  <c:v>BDN Southwest (1)</c:v>
                </c:pt>
                <c:pt idx="26">
                  <c:v>BDN North End</c:v>
                </c:pt>
                <c:pt idx="27">
                  <c:v>BDN East</c:v>
                </c:pt>
                <c:pt idx="28">
                  <c:v>BDN Central</c:v>
                </c:pt>
                <c:pt idx="30">
                  <c:v>IL Southwest (t)</c:v>
                </c:pt>
                <c:pt idx="31">
                  <c:v>IL Northeast (1,t)</c:v>
                </c:pt>
                <c:pt idx="32">
                  <c:v>IL Southeast</c:v>
                </c:pt>
                <c:pt idx="33">
                  <c:v>IL Northwest (1,t)</c:v>
                </c:pt>
                <c:pt idx="35">
                  <c:v>NE Iron Rose</c:v>
                </c:pt>
                <c:pt idx="36">
                  <c:v>NE Springfield (1,2)</c:v>
                </c:pt>
                <c:pt idx="37">
                  <c:v>NE Winnipeg River</c:v>
                </c:pt>
                <c:pt idx="38">
                  <c:v>NE Brokenhead</c:v>
                </c:pt>
                <c:pt idx="39">
                  <c:v>NE Blue Water (1)</c:v>
                </c:pt>
                <c:pt idx="40">
                  <c:v>NE Northern Remote (1,t)</c:v>
                </c:pt>
                <c:pt idx="42">
                  <c:v>PL West (2,t)</c:v>
                </c:pt>
                <c:pt idx="43">
                  <c:v>PL East (1,2,t)</c:v>
                </c:pt>
                <c:pt idx="44">
                  <c:v>PL Central (1,2)</c:v>
                </c:pt>
                <c:pt idx="45">
                  <c:v>PL North</c:v>
                </c:pt>
                <c:pt idx="47">
                  <c:v>NM F Flon/Snow L/Cran</c:v>
                </c:pt>
                <c:pt idx="48">
                  <c:v>NM The Pas/OCN/Kelsey (2,t)</c:v>
                </c:pt>
                <c:pt idx="49">
                  <c:v>NM Nor-Man Other (1,2,t)</c:v>
                </c:pt>
                <c:pt idx="51">
                  <c:v>BW Thompson (1,t)</c:v>
                </c:pt>
                <c:pt idx="52">
                  <c:v>BW Gillam/Fox Lake (1)</c:v>
                </c:pt>
                <c:pt idx="53">
                  <c:v>BW Lynn/Leaf/SIL</c:v>
                </c:pt>
                <c:pt idx="54">
                  <c:v>BW Thick Por/Pik/Wab</c:v>
                </c:pt>
                <c:pt idx="55">
                  <c:v>BW Oxford H &amp; Gods (1,t)</c:v>
                </c:pt>
                <c:pt idx="56">
                  <c:v>BW Cross Lake (1,2,t)</c:v>
                </c:pt>
                <c:pt idx="57">
                  <c:v>BW Tad/Broch/Lac Br (1,t)</c:v>
                </c:pt>
                <c:pt idx="58">
                  <c:v>BW Norway House (1,t)</c:v>
                </c:pt>
                <c:pt idx="59">
                  <c:v>BW Island Lake (1,s)</c:v>
                </c:pt>
                <c:pt idx="60">
                  <c:v>BW Sha/York/Split/War (1,t)</c:v>
                </c:pt>
                <c:pt idx="61">
                  <c:v>BW Nelson House  (1,t)</c:v>
                </c:pt>
              </c:strCache>
            </c:strRef>
          </c:cat>
          <c:val>
            <c:numRef>
              <c:f>'district graph data'!$K$4:$K$65</c:f>
              <c:numCache>
                <c:ptCount val="62"/>
                <c:pt idx="0">
                  <c:v>0.7640588918</c:v>
                </c:pt>
                <c:pt idx="1">
                  <c:v>0.7640588918</c:v>
                </c:pt>
                <c:pt idx="2">
                  <c:v>0.7640588918</c:v>
                </c:pt>
                <c:pt idx="3">
                  <c:v>0.7640588918</c:v>
                </c:pt>
                <c:pt idx="5">
                  <c:v>0.7640588918</c:v>
                </c:pt>
                <c:pt idx="6">
                  <c:v>0.7640588918</c:v>
                </c:pt>
                <c:pt idx="7">
                  <c:v>0.7640588918</c:v>
                </c:pt>
                <c:pt idx="8">
                  <c:v>0.7640588918</c:v>
                </c:pt>
                <c:pt idx="9">
                  <c:v>0.7640588918</c:v>
                </c:pt>
                <c:pt idx="10">
                  <c:v>0.7640588918</c:v>
                </c:pt>
                <c:pt idx="11">
                  <c:v>0.7640588918</c:v>
                </c:pt>
                <c:pt idx="12">
                  <c:v>0.7640588918</c:v>
                </c:pt>
                <c:pt idx="13">
                  <c:v>0.7640588918</c:v>
                </c:pt>
                <c:pt idx="15">
                  <c:v>0.7640588918</c:v>
                </c:pt>
                <c:pt idx="16">
                  <c:v>0.7640588918</c:v>
                </c:pt>
                <c:pt idx="17">
                  <c:v>0.7640588918</c:v>
                </c:pt>
                <c:pt idx="18">
                  <c:v>0.7640588918</c:v>
                </c:pt>
                <c:pt idx="19">
                  <c:v>0.7640588918</c:v>
                </c:pt>
                <c:pt idx="20">
                  <c:v>0.7640588918</c:v>
                </c:pt>
                <c:pt idx="22">
                  <c:v>0.7640588918</c:v>
                </c:pt>
                <c:pt idx="23">
                  <c:v>0.7640588918</c:v>
                </c:pt>
                <c:pt idx="24">
                  <c:v>0.7640588918</c:v>
                </c:pt>
                <c:pt idx="25">
                  <c:v>0.7640588918</c:v>
                </c:pt>
                <c:pt idx="26">
                  <c:v>0.7640588918</c:v>
                </c:pt>
                <c:pt idx="27">
                  <c:v>0.7640588918</c:v>
                </c:pt>
                <c:pt idx="28">
                  <c:v>0.7640588918</c:v>
                </c:pt>
                <c:pt idx="30">
                  <c:v>0.7640588918</c:v>
                </c:pt>
                <c:pt idx="31">
                  <c:v>0.7640588918</c:v>
                </c:pt>
                <c:pt idx="32">
                  <c:v>0.7640588918</c:v>
                </c:pt>
                <c:pt idx="33">
                  <c:v>0.7640588918</c:v>
                </c:pt>
                <c:pt idx="35">
                  <c:v>0.7640588918</c:v>
                </c:pt>
                <c:pt idx="36">
                  <c:v>0.7640588918</c:v>
                </c:pt>
                <c:pt idx="37">
                  <c:v>0.7640588918</c:v>
                </c:pt>
                <c:pt idx="38">
                  <c:v>0.7640588918</c:v>
                </c:pt>
                <c:pt idx="39">
                  <c:v>0.7640588918</c:v>
                </c:pt>
                <c:pt idx="40">
                  <c:v>0.7640588918</c:v>
                </c:pt>
                <c:pt idx="42">
                  <c:v>0.7640588918</c:v>
                </c:pt>
                <c:pt idx="43">
                  <c:v>0.7640588918</c:v>
                </c:pt>
                <c:pt idx="44">
                  <c:v>0.7640588918</c:v>
                </c:pt>
                <c:pt idx="45">
                  <c:v>0.7640588918</c:v>
                </c:pt>
                <c:pt idx="47">
                  <c:v>0.7640588918</c:v>
                </c:pt>
                <c:pt idx="48">
                  <c:v>0.7640588918</c:v>
                </c:pt>
                <c:pt idx="49">
                  <c:v>0.7640588918</c:v>
                </c:pt>
                <c:pt idx="51">
                  <c:v>0.7640588918</c:v>
                </c:pt>
                <c:pt idx="52">
                  <c:v>0.7640588918</c:v>
                </c:pt>
                <c:pt idx="53">
                  <c:v>0.7640588918</c:v>
                </c:pt>
                <c:pt idx="54">
                  <c:v>0.7640588918</c:v>
                </c:pt>
                <c:pt idx="55">
                  <c:v>0.7640588918</c:v>
                </c:pt>
                <c:pt idx="56">
                  <c:v>0.7640588918</c:v>
                </c:pt>
                <c:pt idx="57">
                  <c:v>0.7640588918</c:v>
                </c:pt>
                <c:pt idx="58">
                  <c:v>0.7640588918</c:v>
                </c:pt>
                <c:pt idx="59">
                  <c:v>0.7640588918</c:v>
                </c:pt>
                <c:pt idx="60">
                  <c:v>0.7640588918</c:v>
                </c:pt>
                <c:pt idx="61">
                  <c:v>0.7640588918</c:v>
                </c:pt>
              </c:numCache>
            </c:numRef>
          </c:val>
        </c:ser>
        <c:axId val="66750797"/>
        <c:axId val="63886262"/>
      </c:barChart>
      <c:catAx>
        <c:axId val="66750797"/>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63886262"/>
        <c:crosses val="autoZero"/>
        <c:auto val="1"/>
        <c:lblOffset val="100"/>
        <c:noMultiLvlLbl val="0"/>
      </c:catAx>
      <c:valAx>
        <c:axId val="63886262"/>
        <c:scaling>
          <c:orientation val="minMax"/>
          <c:max val="1"/>
        </c:scaling>
        <c:axPos val="t"/>
        <c:majorGridlines/>
        <c:delete val="0"/>
        <c:numFmt formatCode="0%" sourceLinked="0"/>
        <c:majorTickMark val="none"/>
        <c:minorTickMark val="none"/>
        <c:tickLblPos val="nextTo"/>
        <c:crossAx val="66750797"/>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814"/>
          <c:y val="0.859"/>
          <c:w val="0.1835"/>
          <c:h val="0.073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A.5.8: Complete Immunization Rates for Children Aged 7 Years by Winnipeg Neighbourhood Cluster</a:t>
            </a:r>
            <a:r>
              <a:rPr lang="en-US" cap="none" sz="800" b="1" i="0" u="none" baseline="0"/>
              <a:t>
</a:t>
            </a:r>
            <a:r>
              <a:rPr lang="en-US" cap="none" sz="800" b="0" i="0" u="none" baseline="0"/>
              <a:t>Sex-adjusted percent of children who have completed immunization schedules</a:t>
            </a:r>
          </a:p>
        </c:rich>
      </c:tx>
      <c:layout>
        <c:manualLayout>
          <c:xMode val="factor"/>
          <c:yMode val="factor"/>
          <c:x val="0.03225"/>
          <c:y val="-0.02"/>
        </c:manualLayout>
      </c:layout>
      <c:spPr>
        <a:noFill/>
        <a:ln>
          <a:noFill/>
        </a:ln>
      </c:spPr>
    </c:title>
    <c:plotArea>
      <c:layout>
        <c:manualLayout>
          <c:xMode val="edge"/>
          <c:yMode val="edge"/>
          <c:x val="0.017"/>
          <c:y val="0.07375"/>
          <c:w val="0.9485"/>
          <c:h val="0.88425"/>
        </c:manualLayout>
      </c:layout>
      <c:barChart>
        <c:barDir val="bar"/>
        <c:grouping val="clustered"/>
        <c:varyColors val="0"/>
        <c:ser>
          <c:idx val="0"/>
          <c:order val="0"/>
          <c:tx>
            <c:strRef>
              <c:f>'district graph data'!$H$3</c:f>
              <c:strCache>
                <c:ptCount val="1"/>
                <c:pt idx="0">
                  <c:v>MB Avg 1992-94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1992-94</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(2,t)</c:v>
                </c:pt>
                <c:pt idx="1">
                  <c:v>Fort Garry N (1,t)</c:v>
                </c:pt>
                <c:pt idx="3">
                  <c:v>Assiniboine South (1,2,t)</c:v>
                </c:pt>
                <c:pt idx="5">
                  <c:v>St. Boniface E (1,t)</c:v>
                </c:pt>
                <c:pt idx="6">
                  <c:v>St. Boniface W</c:v>
                </c:pt>
                <c:pt idx="8">
                  <c:v>St. Vital S (1,t)</c:v>
                </c:pt>
                <c:pt idx="9">
                  <c:v>St. Vital N (1,t)</c:v>
                </c:pt>
                <c:pt idx="11">
                  <c:v>Transcona (t)</c:v>
                </c:pt>
                <c:pt idx="13">
                  <c:v>River Heights W</c:v>
                </c:pt>
                <c:pt idx="14">
                  <c:v>River Heights E</c:v>
                </c:pt>
                <c:pt idx="16">
                  <c:v>River East N (1)</c:v>
                </c:pt>
                <c:pt idx="17">
                  <c:v>River East E (1,t)</c:v>
                </c:pt>
                <c:pt idx="18">
                  <c:v>River East W (1,t)</c:v>
                </c:pt>
                <c:pt idx="19">
                  <c:v>River East S (1,2)</c:v>
                </c:pt>
                <c:pt idx="21">
                  <c:v>Seven Oaks N</c:v>
                </c:pt>
                <c:pt idx="22">
                  <c:v>Seven Oaks W</c:v>
                </c:pt>
                <c:pt idx="23">
                  <c:v>Seven Oaks E (1,t)</c:v>
                </c:pt>
                <c:pt idx="25">
                  <c:v>St. James - Assiniboia W (1,2,t)</c:v>
                </c:pt>
                <c:pt idx="26">
                  <c:v>St. James - Assiniboia E (1,t)</c:v>
                </c:pt>
                <c:pt idx="28">
                  <c:v>Inkster West</c:v>
                </c:pt>
                <c:pt idx="29">
                  <c:v>Inkster East (1,2)</c:v>
                </c:pt>
                <c:pt idx="31">
                  <c:v>Downtown W (1,2)</c:v>
                </c:pt>
                <c:pt idx="32">
                  <c:v>Downtown E (1,2)</c:v>
                </c:pt>
                <c:pt idx="34">
                  <c:v>Point Douglas N (1,2)</c:v>
                </c:pt>
                <c:pt idx="35">
                  <c:v>Point Douglas S (1,2)</c:v>
                </c:pt>
                <c:pt idx="37">
                  <c:v>Winnipeg (1,2,t)</c:v>
                </c:pt>
                <c:pt idx="38">
                  <c:v>Manitoba  (t)</c:v>
                </c:pt>
              </c:strCache>
            </c:strRef>
          </c:cat>
          <c:val>
            <c:numRef>
              <c:f>'district graph data'!$H$67:$H$105</c:f>
              <c:numCache>
                <c:ptCount val="39"/>
                <c:pt idx="0">
                  <c:v>0.7420646354</c:v>
                </c:pt>
                <c:pt idx="1">
                  <c:v>0.7420646354</c:v>
                </c:pt>
                <c:pt idx="3">
                  <c:v>0.7420646354</c:v>
                </c:pt>
                <c:pt idx="5">
                  <c:v>0.7420646354</c:v>
                </c:pt>
                <c:pt idx="6">
                  <c:v>0.7420646354</c:v>
                </c:pt>
                <c:pt idx="8">
                  <c:v>0.7420646354</c:v>
                </c:pt>
                <c:pt idx="9">
                  <c:v>0.7420646354</c:v>
                </c:pt>
                <c:pt idx="11">
                  <c:v>0.7420646354</c:v>
                </c:pt>
                <c:pt idx="13">
                  <c:v>0.7420646354</c:v>
                </c:pt>
                <c:pt idx="14">
                  <c:v>0.7420646354</c:v>
                </c:pt>
                <c:pt idx="16">
                  <c:v>0.7420646354</c:v>
                </c:pt>
                <c:pt idx="17">
                  <c:v>0.7420646354</c:v>
                </c:pt>
                <c:pt idx="18">
                  <c:v>0.7420646354</c:v>
                </c:pt>
                <c:pt idx="19">
                  <c:v>0.7420646354</c:v>
                </c:pt>
                <c:pt idx="21">
                  <c:v>0.7420646354</c:v>
                </c:pt>
                <c:pt idx="22">
                  <c:v>0.7420646354</c:v>
                </c:pt>
                <c:pt idx="23">
                  <c:v>0.7420646354</c:v>
                </c:pt>
                <c:pt idx="25">
                  <c:v>0.7420646354</c:v>
                </c:pt>
                <c:pt idx="26">
                  <c:v>0.7420646354</c:v>
                </c:pt>
                <c:pt idx="28">
                  <c:v>0.7420646354</c:v>
                </c:pt>
                <c:pt idx="29">
                  <c:v>0.7420646354</c:v>
                </c:pt>
                <c:pt idx="31">
                  <c:v>0.7420646354</c:v>
                </c:pt>
                <c:pt idx="32">
                  <c:v>0.7420646354</c:v>
                </c:pt>
                <c:pt idx="34">
                  <c:v>0.7420646354</c:v>
                </c:pt>
                <c:pt idx="35">
                  <c:v>0.7420646354</c:v>
                </c:pt>
                <c:pt idx="37">
                  <c:v>0.7420646354</c:v>
                </c:pt>
                <c:pt idx="38">
                  <c:v>0.7420646354</c:v>
                </c:pt>
              </c:numCache>
            </c:numRef>
          </c:val>
        </c:ser>
        <c:ser>
          <c:idx val="1"/>
          <c:order val="1"/>
          <c:tx>
            <c:strRef>
              <c:f>'district graph data'!$I$3</c:f>
              <c:strCache>
                <c:ptCount val="1"/>
                <c:pt idx="0">
                  <c:v>Born 1992-94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(2,t)</c:v>
                </c:pt>
                <c:pt idx="1">
                  <c:v>Fort Garry N (1,t)</c:v>
                </c:pt>
                <c:pt idx="3">
                  <c:v>Assiniboine South (1,2,t)</c:v>
                </c:pt>
                <c:pt idx="5">
                  <c:v>St. Boniface E (1,t)</c:v>
                </c:pt>
                <c:pt idx="6">
                  <c:v>St. Boniface W</c:v>
                </c:pt>
                <c:pt idx="8">
                  <c:v>St. Vital S (1,t)</c:v>
                </c:pt>
                <c:pt idx="9">
                  <c:v>St. Vital N (1,t)</c:v>
                </c:pt>
                <c:pt idx="11">
                  <c:v>Transcona (t)</c:v>
                </c:pt>
                <c:pt idx="13">
                  <c:v>River Heights W</c:v>
                </c:pt>
                <c:pt idx="14">
                  <c:v>River Heights E</c:v>
                </c:pt>
                <c:pt idx="16">
                  <c:v>River East N (1)</c:v>
                </c:pt>
                <c:pt idx="17">
                  <c:v>River East E (1,t)</c:v>
                </c:pt>
                <c:pt idx="18">
                  <c:v>River East W (1,t)</c:v>
                </c:pt>
                <c:pt idx="19">
                  <c:v>River East S (1,2)</c:v>
                </c:pt>
                <c:pt idx="21">
                  <c:v>Seven Oaks N</c:v>
                </c:pt>
                <c:pt idx="22">
                  <c:v>Seven Oaks W</c:v>
                </c:pt>
                <c:pt idx="23">
                  <c:v>Seven Oaks E (1,t)</c:v>
                </c:pt>
                <c:pt idx="25">
                  <c:v>St. James - Assiniboia W (1,2,t)</c:v>
                </c:pt>
                <c:pt idx="26">
                  <c:v>St. James - Assiniboia E (1,t)</c:v>
                </c:pt>
                <c:pt idx="28">
                  <c:v>Inkster West</c:v>
                </c:pt>
                <c:pt idx="29">
                  <c:v>Inkster East (1,2)</c:v>
                </c:pt>
                <c:pt idx="31">
                  <c:v>Downtown W (1,2)</c:v>
                </c:pt>
                <c:pt idx="32">
                  <c:v>Downtown E (1,2)</c:v>
                </c:pt>
                <c:pt idx="34">
                  <c:v>Point Douglas N (1,2)</c:v>
                </c:pt>
                <c:pt idx="35">
                  <c:v>Point Douglas S (1,2)</c:v>
                </c:pt>
                <c:pt idx="37">
                  <c:v>Winnipeg (1,2,t)</c:v>
                </c:pt>
                <c:pt idx="38">
                  <c:v>Manitoba  (t)</c:v>
                </c:pt>
              </c:strCache>
            </c:strRef>
          </c:cat>
          <c:val>
            <c:numRef>
              <c:f>'district graph data'!$I$67:$I$105</c:f>
              <c:numCache>
                <c:ptCount val="39"/>
                <c:pt idx="0">
                  <c:v>0.7711502561</c:v>
                </c:pt>
                <c:pt idx="1">
                  <c:v>0.8072070321</c:v>
                </c:pt>
                <c:pt idx="3">
                  <c:v>0.8059243829</c:v>
                </c:pt>
                <c:pt idx="5">
                  <c:v>0.8639296349</c:v>
                </c:pt>
                <c:pt idx="6">
                  <c:v>0.732278537</c:v>
                </c:pt>
                <c:pt idx="8">
                  <c:v>0.8821576307</c:v>
                </c:pt>
                <c:pt idx="9">
                  <c:v>0.8224867145</c:v>
                </c:pt>
                <c:pt idx="11">
                  <c:v>0.7802207095</c:v>
                </c:pt>
                <c:pt idx="13">
                  <c:v>0.7847226638</c:v>
                </c:pt>
                <c:pt idx="14">
                  <c:v>0.6815190427</c:v>
                </c:pt>
                <c:pt idx="16">
                  <c:v>0.8782982694</c:v>
                </c:pt>
                <c:pt idx="17">
                  <c:v>0.8163994131</c:v>
                </c:pt>
                <c:pt idx="18">
                  <c:v>0.846753174</c:v>
                </c:pt>
                <c:pt idx="19">
                  <c:v>0.6777764562</c:v>
                </c:pt>
                <c:pt idx="21">
                  <c:v>0.8094168328</c:v>
                </c:pt>
                <c:pt idx="22">
                  <c:v>0.7373648163</c:v>
                </c:pt>
                <c:pt idx="23">
                  <c:v>0.8085613023</c:v>
                </c:pt>
                <c:pt idx="25">
                  <c:v>0.8671550533</c:v>
                </c:pt>
                <c:pt idx="26">
                  <c:v>0.8588562236</c:v>
                </c:pt>
                <c:pt idx="28">
                  <c:v>0.7167932115</c:v>
                </c:pt>
                <c:pt idx="29">
                  <c:v>0.6312077867</c:v>
                </c:pt>
                <c:pt idx="31">
                  <c:v>0.6562851496</c:v>
                </c:pt>
                <c:pt idx="32">
                  <c:v>0.59884667</c:v>
                </c:pt>
                <c:pt idx="34">
                  <c:v>0.6556889026</c:v>
                </c:pt>
                <c:pt idx="35">
                  <c:v>0.52010457</c:v>
                </c:pt>
                <c:pt idx="37">
                  <c:v>0.7668401115</c:v>
                </c:pt>
                <c:pt idx="38">
                  <c:v>0.7420646354</c:v>
                </c:pt>
              </c:numCache>
            </c:numRef>
          </c:val>
        </c:ser>
        <c:ser>
          <c:idx val="2"/>
          <c:order val="2"/>
          <c:tx>
            <c:strRef>
              <c:f>'district graph data'!$J$3</c:f>
              <c:strCache>
                <c:ptCount val="1"/>
                <c:pt idx="0">
                  <c:v>Born 1997-99</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(2,t)</c:v>
                </c:pt>
                <c:pt idx="1">
                  <c:v>Fort Garry N (1,t)</c:v>
                </c:pt>
                <c:pt idx="3">
                  <c:v>Assiniboine South (1,2,t)</c:v>
                </c:pt>
                <c:pt idx="5">
                  <c:v>St. Boniface E (1,t)</c:v>
                </c:pt>
                <c:pt idx="6">
                  <c:v>St. Boniface W</c:v>
                </c:pt>
                <c:pt idx="8">
                  <c:v>St. Vital S (1,t)</c:v>
                </c:pt>
                <c:pt idx="9">
                  <c:v>St. Vital N (1,t)</c:v>
                </c:pt>
                <c:pt idx="11">
                  <c:v>Transcona (t)</c:v>
                </c:pt>
                <c:pt idx="13">
                  <c:v>River Heights W</c:v>
                </c:pt>
                <c:pt idx="14">
                  <c:v>River Heights E</c:v>
                </c:pt>
                <c:pt idx="16">
                  <c:v>River East N (1)</c:v>
                </c:pt>
                <c:pt idx="17">
                  <c:v>River East E (1,t)</c:v>
                </c:pt>
                <c:pt idx="18">
                  <c:v>River East W (1,t)</c:v>
                </c:pt>
                <c:pt idx="19">
                  <c:v>River East S (1,2)</c:v>
                </c:pt>
                <c:pt idx="21">
                  <c:v>Seven Oaks N</c:v>
                </c:pt>
                <c:pt idx="22">
                  <c:v>Seven Oaks W</c:v>
                </c:pt>
                <c:pt idx="23">
                  <c:v>Seven Oaks E (1,t)</c:v>
                </c:pt>
                <c:pt idx="25">
                  <c:v>St. James - Assiniboia W (1,2,t)</c:v>
                </c:pt>
                <c:pt idx="26">
                  <c:v>St. James - Assiniboia E (1,t)</c:v>
                </c:pt>
                <c:pt idx="28">
                  <c:v>Inkster West</c:v>
                </c:pt>
                <c:pt idx="29">
                  <c:v>Inkster East (1,2)</c:v>
                </c:pt>
                <c:pt idx="31">
                  <c:v>Downtown W (1,2)</c:v>
                </c:pt>
                <c:pt idx="32">
                  <c:v>Downtown E (1,2)</c:v>
                </c:pt>
                <c:pt idx="34">
                  <c:v>Point Douglas N (1,2)</c:v>
                </c:pt>
                <c:pt idx="35">
                  <c:v>Point Douglas S (1,2)</c:v>
                </c:pt>
                <c:pt idx="37">
                  <c:v>Winnipeg (1,2,t)</c:v>
                </c:pt>
                <c:pt idx="38">
                  <c:v>Manitoba  (t)</c:v>
                </c:pt>
              </c:strCache>
            </c:strRef>
          </c:cat>
          <c:val>
            <c:numRef>
              <c:f>'district graph data'!$J$67:$J$105</c:f>
              <c:numCache>
                <c:ptCount val="39"/>
                <c:pt idx="0">
                  <c:v>0.6870052435</c:v>
                </c:pt>
                <c:pt idx="1">
                  <c:v>0.7200095942</c:v>
                </c:pt>
                <c:pt idx="3">
                  <c:v>0.7037111308</c:v>
                </c:pt>
                <c:pt idx="5">
                  <c:v>0.7539186827</c:v>
                </c:pt>
                <c:pt idx="6">
                  <c:v>0.6928516676</c:v>
                </c:pt>
                <c:pt idx="8">
                  <c:v>0.75386329</c:v>
                </c:pt>
                <c:pt idx="9">
                  <c:v>0.72361011</c:v>
                </c:pt>
                <c:pt idx="11">
                  <c:v>0.7278181957</c:v>
                </c:pt>
                <c:pt idx="13">
                  <c:v>0.7583012278</c:v>
                </c:pt>
                <c:pt idx="14">
                  <c:v>0.6923197647</c:v>
                </c:pt>
                <c:pt idx="16">
                  <c:v>0.813736399</c:v>
                </c:pt>
                <c:pt idx="17">
                  <c:v>0.7181518287</c:v>
                </c:pt>
                <c:pt idx="18">
                  <c:v>0.74929085</c:v>
                </c:pt>
                <c:pt idx="19">
                  <c:v>0.6506752949</c:v>
                </c:pt>
                <c:pt idx="21">
                  <c:v>0.7140841881</c:v>
                </c:pt>
                <c:pt idx="22">
                  <c:v>0.7799100036</c:v>
                </c:pt>
                <c:pt idx="23">
                  <c:v>0.7327110796</c:v>
                </c:pt>
                <c:pt idx="25">
                  <c:v>0.7104109394</c:v>
                </c:pt>
                <c:pt idx="26">
                  <c:v>0.7137371857</c:v>
                </c:pt>
                <c:pt idx="28">
                  <c:v>0.7308692517</c:v>
                </c:pt>
                <c:pt idx="29">
                  <c:v>0.6239253898</c:v>
                </c:pt>
                <c:pt idx="31">
                  <c:v>0.7025198002</c:v>
                </c:pt>
                <c:pt idx="32">
                  <c:v>0.6108844042</c:v>
                </c:pt>
                <c:pt idx="34">
                  <c:v>0.6435574354</c:v>
                </c:pt>
                <c:pt idx="35">
                  <c:v>0.5274656705</c:v>
                </c:pt>
                <c:pt idx="37">
                  <c:v>0.7111958925</c:v>
                </c:pt>
                <c:pt idx="38">
                  <c:v>0.7640588918</c:v>
                </c:pt>
              </c:numCache>
            </c:numRef>
          </c:val>
        </c:ser>
        <c:ser>
          <c:idx val="3"/>
          <c:order val="3"/>
          <c:tx>
            <c:strRef>
              <c:f>'district graph data'!$K$3</c:f>
              <c:strCache>
                <c:ptCount val="1"/>
                <c:pt idx="0">
                  <c:v>MB Avg 1997-99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1997-99</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(2,t)</c:v>
                </c:pt>
                <c:pt idx="1">
                  <c:v>Fort Garry N (1,t)</c:v>
                </c:pt>
                <c:pt idx="3">
                  <c:v>Assiniboine South (1,2,t)</c:v>
                </c:pt>
                <c:pt idx="5">
                  <c:v>St. Boniface E (1,t)</c:v>
                </c:pt>
                <c:pt idx="6">
                  <c:v>St. Boniface W</c:v>
                </c:pt>
                <c:pt idx="8">
                  <c:v>St. Vital S (1,t)</c:v>
                </c:pt>
                <c:pt idx="9">
                  <c:v>St. Vital N (1,t)</c:v>
                </c:pt>
                <c:pt idx="11">
                  <c:v>Transcona (t)</c:v>
                </c:pt>
                <c:pt idx="13">
                  <c:v>River Heights W</c:v>
                </c:pt>
                <c:pt idx="14">
                  <c:v>River Heights E</c:v>
                </c:pt>
                <c:pt idx="16">
                  <c:v>River East N (1)</c:v>
                </c:pt>
                <c:pt idx="17">
                  <c:v>River East E (1,t)</c:v>
                </c:pt>
                <c:pt idx="18">
                  <c:v>River East W (1,t)</c:v>
                </c:pt>
                <c:pt idx="19">
                  <c:v>River East S (1,2)</c:v>
                </c:pt>
                <c:pt idx="21">
                  <c:v>Seven Oaks N</c:v>
                </c:pt>
                <c:pt idx="22">
                  <c:v>Seven Oaks W</c:v>
                </c:pt>
                <c:pt idx="23">
                  <c:v>Seven Oaks E (1,t)</c:v>
                </c:pt>
                <c:pt idx="25">
                  <c:v>St. James - Assiniboia W (1,2,t)</c:v>
                </c:pt>
                <c:pt idx="26">
                  <c:v>St. James - Assiniboia E (1,t)</c:v>
                </c:pt>
                <c:pt idx="28">
                  <c:v>Inkster West</c:v>
                </c:pt>
                <c:pt idx="29">
                  <c:v>Inkster East (1,2)</c:v>
                </c:pt>
                <c:pt idx="31">
                  <c:v>Downtown W (1,2)</c:v>
                </c:pt>
                <c:pt idx="32">
                  <c:v>Downtown E (1,2)</c:v>
                </c:pt>
                <c:pt idx="34">
                  <c:v>Point Douglas N (1,2)</c:v>
                </c:pt>
                <c:pt idx="35">
                  <c:v>Point Douglas S (1,2)</c:v>
                </c:pt>
                <c:pt idx="37">
                  <c:v>Winnipeg (1,2,t)</c:v>
                </c:pt>
                <c:pt idx="38">
                  <c:v>Manitoba  (t)</c:v>
                </c:pt>
              </c:strCache>
            </c:strRef>
          </c:cat>
          <c:val>
            <c:numRef>
              <c:f>'district graph data'!$K$67:$K$105</c:f>
              <c:numCache>
                <c:ptCount val="39"/>
                <c:pt idx="0">
                  <c:v>0.7640588918</c:v>
                </c:pt>
                <c:pt idx="1">
                  <c:v>0.7640588918</c:v>
                </c:pt>
                <c:pt idx="3">
                  <c:v>0.7640588918</c:v>
                </c:pt>
                <c:pt idx="5">
                  <c:v>0.7640588918</c:v>
                </c:pt>
                <c:pt idx="6">
                  <c:v>0.7640588918</c:v>
                </c:pt>
                <c:pt idx="8">
                  <c:v>0.7640588918</c:v>
                </c:pt>
                <c:pt idx="9">
                  <c:v>0.7640588918</c:v>
                </c:pt>
                <c:pt idx="11">
                  <c:v>0.7640588918</c:v>
                </c:pt>
                <c:pt idx="13">
                  <c:v>0.7640588918</c:v>
                </c:pt>
                <c:pt idx="14">
                  <c:v>0.7640588918</c:v>
                </c:pt>
                <c:pt idx="16">
                  <c:v>0.7640588918</c:v>
                </c:pt>
                <c:pt idx="17">
                  <c:v>0.7640588918</c:v>
                </c:pt>
                <c:pt idx="18">
                  <c:v>0.7640588918</c:v>
                </c:pt>
                <c:pt idx="19">
                  <c:v>0.7640588918</c:v>
                </c:pt>
                <c:pt idx="21">
                  <c:v>0.7640588918</c:v>
                </c:pt>
                <c:pt idx="22">
                  <c:v>0.7640588918</c:v>
                </c:pt>
                <c:pt idx="23">
                  <c:v>0.7640588918</c:v>
                </c:pt>
                <c:pt idx="25">
                  <c:v>0.7640588918</c:v>
                </c:pt>
                <c:pt idx="26">
                  <c:v>0.7640588918</c:v>
                </c:pt>
                <c:pt idx="28">
                  <c:v>0.7640588918</c:v>
                </c:pt>
                <c:pt idx="29">
                  <c:v>0.7640588918</c:v>
                </c:pt>
                <c:pt idx="31">
                  <c:v>0.7640588918</c:v>
                </c:pt>
                <c:pt idx="32">
                  <c:v>0.7640588918</c:v>
                </c:pt>
                <c:pt idx="34">
                  <c:v>0.7640588918</c:v>
                </c:pt>
                <c:pt idx="35">
                  <c:v>0.7640588918</c:v>
                </c:pt>
                <c:pt idx="37">
                  <c:v>0.7640588918</c:v>
                </c:pt>
                <c:pt idx="38">
                  <c:v>0.7640588918</c:v>
                </c:pt>
              </c:numCache>
            </c:numRef>
          </c:val>
        </c:ser>
        <c:axId val="38105447"/>
        <c:axId val="7404704"/>
      </c:barChart>
      <c:catAx>
        <c:axId val="38105447"/>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7404704"/>
        <c:crosses val="autoZero"/>
        <c:auto val="1"/>
        <c:lblOffset val="100"/>
        <c:noMultiLvlLbl val="0"/>
      </c:catAx>
      <c:valAx>
        <c:axId val="7404704"/>
        <c:scaling>
          <c:orientation val="minMax"/>
          <c:max val="1"/>
        </c:scaling>
        <c:axPos val="t"/>
        <c:majorGridlines/>
        <c:delete val="0"/>
        <c:numFmt formatCode="0%" sourceLinked="0"/>
        <c:majorTickMark val="none"/>
        <c:minorTickMark val="none"/>
        <c:tickLblPos val="nextTo"/>
        <c:crossAx val="38105447"/>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8275"/>
          <c:y val="0.742"/>
          <c:w val="0.2155"/>
          <c:h val="0.078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A.5.9: Complete Immunization Rates for Childrn Aged 7 Years by Aggregate RHA Areas</a:t>
            </a:r>
            <a:r>
              <a:rPr lang="en-US" cap="none" sz="800" b="1" i="0" u="none" baseline="0"/>
              <a:t>
</a:t>
            </a:r>
            <a:r>
              <a:rPr lang="en-US" cap="none" sz="800" b="0" i="0" u="none" baseline="0"/>
              <a:t>Sex-adjusted per cent of children who have completed immunization schedules</a:t>
            </a:r>
          </a:p>
        </c:rich>
      </c:tx>
      <c:layout>
        <c:manualLayout>
          <c:xMode val="factor"/>
          <c:yMode val="factor"/>
          <c:x val="0.02875"/>
          <c:y val="-0.01925"/>
        </c:manualLayout>
      </c:layout>
      <c:spPr>
        <a:noFill/>
        <a:ln>
          <a:noFill/>
        </a:ln>
      </c:spPr>
    </c:title>
    <c:plotArea>
      <c:layout>
        <c:manualLayout>
          <c:xMode val="edge"/>
          <c:yMode val="edge"/>
          <c:x val="0.017"/>
          <c:y val="0.1705"/>
          <c:w val="0.9505"/>
          <c:h val="0.78875"/>
        </c:manualLayout>
      </c:layout>
      <c:barChart>
        <c:barDir val="bar"/>
        <c:grouping val="clustered"/>
        <c:varyColors val="0"/>
        <c:ser>
          <c:idx val="0"/>
          <c:order val="0"/>
          <c:tx>
            <c:strRef>
              <c:f>'rha graph data'!$H$3</c:f>
              <c:strCache>
                <c:ptCount val="1"/>
                <c:pt idx="0">
                  <c:v>MB Avg 1992-94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1992-94</c:name>
            <c:spPr>
              <a:ln w="25400">
                <a:solidFill>
                  <a:srgbClr val="C0C0C0"/>
                </a:solidFill>
                <a:prstDash val="sysDot"/>
              </a:ln>
            </c:spPr>
            <c:trendlineType val="linear"/>
            <c:forward val="0.5"/>
            <c:backward val="0.5"/>
            <c:dispEq val="0"/>
            <c:dispRSqr val="0"/>
          </c:trendline>
          <c:cat>
            <c:strRef>
              <c:f>('rha graph data'!$A$16:$A$18,'rha graph data'!$A$8,'rha graph data'!$A$19:$A$19)</c:f>
              <c:strCache>
                <c:ptCount val="5"/>
                <c:pt idx="0">
                  <c:v>South (1,2,t)</c:v>
                </c:pt>
                <c:pt idx="1">
                  <c:v>Mid (1,2,t)</c:v>
                </c:pt>
                <c:pt idx="2">
                  <c:v>North (1,t)</c:v>
                </c:pt>
                <c:pt idx="3">
                  <c:v>Winnipeg (1,2,t)</c:v>
                </c:pt>
                <c:pt idx="4">
                  <c:v>Manitoba (t)</c:v>
                </c:pt>
              </c:strCache>
            </c:strRef>
          </c:cat>
          <c:val>
            <c:numRef>
              <c:f>('rha graph data'!$H$16:$H$18,'rha graph data'!$H$8,'rha graph data'!$H$19:$H$19)</c:f>
              <c:numCache>
                <c:ptCount val="5"/>
                <c:pt idx="0">
                  <c:v>0.7420646354</c:v>
                </c:pt>
                <c:pt idx="1">
                  <c:v>0.7420646354</c:v>
                </c:pt>
                <c:pt idx="2">
                  <c:v>0.7420646354</c:v>
                </c:pt>
                <c:pt idx="3">
                  <c:v>0.7420646354</c:v>
                </c:pt>
                <c:pt idx="4">
                  <c:v>0.7420646354</c:v>
                </c:pt>
              </c:numCache>
            </c:numRef>
          </c:val>
        </c:ser>
        <c:ser>
          <c:idx val="1"/>
          <c:order val="1"/>
          <c:tx>
            <c:strRef>
              <c:f>'rha graph data'!$I$3</c:f>
              <c:strCache>
                <c:ptCount val="1"/>
                <c:pt idx="0">
                  <c:v>Born 1992-94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(1,2,t)</c:v>
                </c:pt>
                <c:pt idx="1">
                  <c:v>Mid (1,2,t)</c:v>
                </c:pt>
                <c:pt idx="2">
                  <c:v>North (1,t)</c:v>
                </c:pt>
                <c:pt idx="3">
                  <c:v>Winnipeg (1,2,t)</c:v>
                </c:pt>
                <c:pt idx="4">
                  <c:v>Manitoba (t)</c:v>
                </c:pt>
              </c:strCache>
            </c:strRef>
          </c:cat>
          <c:val>
            <c:numRef>
              <c:f>('rha graph data'!$I$16:$I$18,'rha graph data'!$I$8,'rha graph data'!$I$19:$I$19)</c:f>
              <c:numCache>
                <c:ptCount val="5"/>
                <c:pt idx="0">
                  <c:v>0.8196189474</c:v>
                </c:pt>
                <c:pt idx="1">
                  <c:v>0.7103562746</c:v>
                </c:pt>
                <c:pt idx="2">
                  <c:v>0.4919346386</c:v>
                </c:pt>
                <c:pt idx="3">
                  <c:v>0.7668401115</c:v>
                </c:pt>
                <c:pt idx="4">
                  <c:v>0.7420646354</c:v>
                </c:pt>
              </c:numCache>
            </c:numRef>
          </c:val>
        </c:ser>
        <c:ser>
          <c:idx val="2"/>
          <c:order val="2"/>
          <c:tx>
            <c:strRef>
              <c:f>'rha graph data'!$J$3</c:f>
              <c:strCache>
                <c:ptCount val="1"/>
                <c:pt idx="0">
                  <c:v>Born 1997-99</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(1,2,t)</c:v>
                </c:pt>
                <c:pt idx="1">
                  <c:v>Mid (1,2,t)</c:v>
                </c:pt>
                <c:pt idx="2">
                  <c:v>North (1,t)</c:v>
                </c:pt>
                <c:pt idx="3">
                  <c:v>Winnipeg (1,2,t)</c:v>
                </c:pt>
                <c:pt idx="4">
                  <c:v>Manitoba (t)</c:v>
                </c:pt>
              </c:strCache>
            </c:strRef>
          </c:cat>
          <c:val>
            <c:numRef>
              <c:f>('rha graph data'!$J$16:$J$18,'rha graph data'!$J$8,'rha graph data'!$J$19:$J$19)</c:f>
              <c:numCache>
                <c:ptCount val="5"/>
                <c:pt idx="0">
                  <c:v>0.8466321701</c:v>
                </c:pt>
                <c:pt idx="1">
                  <c:v>0.8116284411</c:v>
                </c:pt>
                <c:pt idx="2">
                  <c:v>0.7839203236</c:v>
                </c:pt>
                <c:pt idx="3">
                  <c:v>0.7111958925</c:v>
                </c:pt>
                <c:pt idx="4">
                  <c:v>0.7640588918</c:v>
                </c:pt>
              </c:numCache>
            </c:numRef>
          </c:val>
        </c:ser>
        <c:ser>
          <c:idx val="3"/>
          <c:order val="3"/>
          <c:tx>
            <c:strRef>
              <c:f>'rha graph data'!$K$3</c:f>
              <c:strCache>
                <c:ptCount val="1"/>
                <c:pt idx="0">
                  <c:v>MB Avg 1997-99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1997-99</c:name>
            <c:spPr>
              <a:ln w="25400">
                <a:solidFill>
                  <a:srgbClr val="000000"/>
                </a:solidFill>
                <a:prstDash val="sysDot"/>
              </a:ln>
            </c:spPr>
            <c:trendlineType val="linear"/>
            <c:forward val="0.5"/>
            <c:backward val="0.5"/>
            <c:dispEq val="0"/>
            <c:dispRSqr val="0"/>
          </c:trendline>
          <c:cat>
            <c:strRef>
              <c:f>('rha graph data'!$A$16:$A$18,'rha graph data'!$A$8,'rha graph data'!$A$19:$A$19)</c:f>
              <c:strCache>
                <c:ptCount val="5"/>
                <c:pt idx="0">
                  <c:v>South (1,2,t)</c:v>
                </c:pt>
                <c:pt idx="1">
                  <c:v>Mid (1,2,t)</c:v>
                </c:pt>
                <c:pt idx="2">
                  <c:v>North (1,t)</c:v>
                </c:pt>
                <c:pt idx="3">
                  <c:v>Winnipeg (1,2,t)</c:v>
                </c:pt>
                <c:pt idx="4">
                  <c:v>Manitoba (t)</c:v>
                </c:pt>
              </c:strCache>
            </c:strRef>
          </c:cat>
          <c:val>
            <c:numRef>
              <c:f>('rha graph data'!$K$16:$K$18,'rha graph data'!$K$8,'rha graph data'!$K$19:$K$19)</c:f>
              <c:numCache>
                <c:ptCount val="5"/>
                <c:pt idx="0">
                  <c:v>0.7640588918</c:v>
                </c:pt>
                <c:pt idx="1">
                  <c:v>0.7640588918</c:v>
                </c:pt>
                <c:pt idx="2">
                  <c:v>0.7640588918</c:v>
                </c:pt>
                <c:pt idx="3">
                  <c:v>0.7640588918</c:v>
                </c:pt>
                <c:pt idx="4">
                  <c:v>0.7640588918</c:v>
                </c:pt>
              </c:numCache>
            </c:numRef>
          </c:val>
        </c:ser>
        <c:axId val="66642337"/>
        <c:axId val="62910122"/>
      </c:barChart>
      <c:catAx>
        <c:axId val="66642337"/>
        <c:scaling>
          <c:orientation val="maxMin"/>
        </c:scaling>
        <c:axPos val="l"/>
        <c:delete val="0"/>
        <c:numFmt formatCode="General" sourceLinked="1"/>
        <c:majorTickMark val="none"/>
        <c:minorTickMark val="none"/>
        <c:tickLblPos val="nextTo"/>
        <c:crossAx val="62910122"/>
        <c:crosses val="autoZero"/>
        <c:auto val="1"/>
        <c:lblOffset val="100"/>
        <c:noMultiLvlLbl val="0"/>
      </c:catAx>
      <c:valAx>
        <c:axId val="62910122"/>
        <c:scaling>
          <c:orientation val="minMax"/>
          <c:max val="1"/>
        </c:scaling>
        <c:axPos val="t"/>
        <c:majorGridlines>
          <c:spPr>
            <a:ln w="12700">
              <a:solidFill/>
            </a:ln>
          </c:spPr>
        </c:majorGridlines>
        <c:delete val="0"/>
        <c:numFmt formatCode="0%" sourceLinked="0"/>
        <c:majorTickMark val="none"/>
        <c:minorTickMark val="none"/>
        <c:tickLblPos val="nextTo"/>
        <c:spPr>
          <a:ln w="12700">
            <a:solidFill/>
          </a:ln>
        </c:spPr>
        <c:crossAx val="66642337"/>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725"/>
          <c:y val="0.62675"/>
          <c:w val="0.22575"/>
          <c:h val="0.138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575"/>
          <c:w val="0.9235"/>
          <c:h val="0.79725"/>
        </c:manualLayout>
      </c:layout>
      <c:barChart>
        <c:barDir val="bar"/>
        <c:grouping val="clustered"/>
        <c:varyColors val="0"/>
        <c:ser>
          <c:idx val="0"/>
          <c:order val="0"/>
          <c:tx>
            <c:strRef>
              <c:f>'rha graph data'!$H$3</c:f>
              <c:strCache>
                <c:ptCount val="1"/>
                <c:pt idx="0">
                  <c:v>MB Avg 1992-94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1992-94</c:name>
            <c:spPr>
              <a:ln w="25400">
                <a:solidFill>
                  <a:srgbClr val="C0C0C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(1,2,t)</c:v>
                </c:pt>
                <c:pt idx="3">
                  <c:v>Brandon (1,2)</c:v>
                </c:pt>
                <c:pt idx="4">
                  <c:v>Winnipeg (1,2,t)</c:v>
                </c:pt>
                <c:pt idx="5">
                  <c:v>Interlake (1,t)</c:v>
                </c:pt>
                <c:pt idx="6">
                  <c:v>North Eastman (1,2,t)</c:v>
                </c:pt>
                <c:pt idx="7">
                  <c:v>Parkland (1,2,t)</c:v>
                </c:pt>
                <c:pt idx="8">
                  <c:v>Churchill</c:v>
                </c:pt>
                <c:pt idx="9">
                  <c:v>Nor-Man (2,t)</c:v>
                </c:pt>
                <c:pt idx="10">
                  <c:v>Burntwood (1,t)</c:v>
                </c:pt>
                <c:pt idx="12">
                  <c:v>South (1,2,t)</c:v>
                </c:pt>
                <c:pt idx="13">
                  <c:v>Mid (1,2,t)</c:v>
                </c:pt>
                <c:pt idx="14">
                  <c:v>North (1,t)</c:v>
                </c:pt>
                <c:pt idx="15">
                  <c:v>Manitoba (t)</c:v>
                </c:pt>
              </c:strCache>
            </c:strRef>
          </c:cat>
          <c:val>
            <c:numRef>
              <c:f>'rha graph data'!$H$4:$H$19</c:f>
              <c:numCache>
                <c:ptCount val="16"/>
                <c:pt idx="0">
                  <c:v>0.7420646354</c:v>
                </c:pt>
                <c:pt idx="1">
                  <c:v>0.7420646354</c:v>
                </c:pt>
                <c:pt idx="2">
                  <c:v>0.7420646354</c:v>
                </c:pt>
                <c:pt idx="3">
                  <c:v>0.7420646354</c:v>
                </c:pt>
                <c:pt idx="4">
                  <c:v>0.7420646354</c:v>
                </c:pt>
                <c:pt idx="5">
                  <c:v>0.7420646354</c:v>
                </c:pt>
                <c:pt idx="6">
                  <c:v>0.7420646354</c:v>
                </c:pt>
                <c:pt idx="7">
                  <c:v>0.7420646354</c:v>
                </c:pt>
                <c:pt idx="8">
                  <c:v>0.7420646354</c:v>
                </c:pt>
                <c:pt idx="9">
                  <c:v>0.7420646354</c:v>
                </c:pt>
                <c:pt idx="10">
                  <c:v>0.7420646354</c:v>
                </c:pt>
                <c:pt idx="12">
                  <c:v>0.7420646354</c:v>
                </c:pt>
                <c:pt idx="13">
                  <c:v>0.7420646354</c:v>
                </c:pt>
                <c:pt idx="14">
                  <c:v>0.7420646354</c:v>
                </c:pt>
                <c:pt idx="15">
                  <c:v>0.7420646354</c:v>
                </c:pt>
              </c:numCache>
            </c:numRef>
          </c:val>
        </c:ser>
        <c:ser>
          <c:idx val="1"/>
          <c:order val="1"/>
          <c:tx>
            <c:strRef>
              <c:f>'rha graph data'!$I$3</c:f>
              <c:strCache>
                <c:ptCount val="1"/>
                <c:pt idx="0">
                  <c:v>Born 1992-94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(1,2,t)</c:v>
                </c:pt>
                <c:pt idx="3">
                  <c:v>Brandon (1,2)</c:v>
                </c:pt>
                <c:pt idx="4">
                  <c:v>Winnipeg (1,2,t)</c:v>
                </c:pt>
                <c:pt idx="5">
                  <c:v>Interlake (1,t)</c:v>
                </c:pt>
                <c:pt idx="6">
                  <c:v>North Eastman (1,2,t)</c:v>
                </c:pt>
                <c:pt idx="7">
                  <c:v>Parkland (1,2,t)</c:v>
                </c:pt>
                <c:pt idx="8">
                  <c:v>Churchill</c:v>
                </c:pt>
                <c:pt idx="9">
                  <c:v>Nor-Man (2,t)</c:v>
                </c:pt>
                <c:pt idx="10">
                  <c:v>Burntwood (1,t)</c:v>
                </c:pt>
                <c:pt idx="12">
                  <c:v>South (1,2,t)</c:v>
                </c:pt>
                <c:pt idx="13">
                  <c:v>Mid (1,2,t)</c:v>
                </c:pt>
                <c:pt idx="14">
                  <c:v>North (1,t)</c:v>
                </c:pt>
                <c:pt idx="15">
                  <c:v>Manitoba (t)</c:v>
                </c:pt>
              </c:strCache>
            </c:strRef>
          </c:cat>
          <c:val>
            <c:numRef>
              <c:f>'rha graph data'!$I$4:$I$19</c:f>
              <c:numCache>
                <c:ptCount val="16"/>
                <c:pt idx="0">
                  <c:v>0.8360942675</c:v>
                </c:pt>
                <c:pt idx="1">
                  <c:v>0.8013952446</c:v>
                </c:pt>
                <c:pt idx="2">
                  <c:v>0.8342653312</c:v>
                </c:pt>
                <c:pt idx="3">
                  <c:v>0.805348084</c:v>
                </c:pt>
                <c:pt idx="4">
                  <c:v>0.7668401115</c:v>
                </c:pt>
                <c:pt idx="5">
                  <c:v>0.6863311998</c:v>
                </c:pt>
                <c:pt idx="6">
                  <c:v>0.6676042083</c:v>
                </c:pt>
                <c:pt idx="7">
                  <c:v>0.8081451574</c:v>
                </c:pt>
                <c:pt idx="8">
                  <c:v>0.6973597112</c:v>
                </c:pt>
                <c:pt idx="9">
                  <c:v>0.7111463478</c:v>
                </c:pt>
                <c:pt idx="10">
                  <c:v>0.4015110204</c:v>
                </c:pt>
                <c:pt idx="12">
                  <c:v>0.8196189474</c:v>
                </c:pt>
                <c:pt idx="13">
                  <c:v>0.7103562746</c:v>
                </c:pt>
                <c:pt idx="14">
                  <c:v>0.4919346386</c:v>
                </c:pt>
                <c:pt idx="15">
                  <c:v>0.7420646354</c:v>
                </c:pt>
              </c:numCache>
            </c:numRef>
          </c:val>
        </c:ser>
        <c:ser>
          <c:idx val="2"/>
          <c:order val="2"/>
          <c:tx>
            <c:strRef>
              <c:f>'rha graph data'!$J$3</c:f>
              <c:strCache>
                <c:ptCount val="1"/>
                <c:pt idx="0">
                  <c:v>Born 1997-99</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(1,2,t)</c:v>
                </c:pt>
                <c:pt idx="3">
                  <c:v>Brandon (1,2)</c:v>
                </c:pt>
                <c:pt idx="4">
                  <c:v>Winnipeg (1,2,t)</c:v>
                </c:pt>
                <c:pt idx="5">
                  <c:v>Interlake (1,t)</c:v>
                </c:pt>
                <c:pt idx="6">
                  <c:v>North Eastman (1,2,t)</c:v>
                </c:pt>
                <c:pt idx="7">
                  <c:v>Parkland (1,2,t)</c:v>
                </c:pt>
                <c:pt idx="8">
                  <c:v>Churchill</c:v>
                </c:pt>
                <c:pt idx="9">
                  <c:v>Nor-Man (2,t)</c:v>
                </c:pt>
                <c:pt idx="10">
                  <c:v>Burntwood (1,t)</c:v>
                </c:pt>
                <c:pt idx="12">
                  <c:v>South (1,2,t)</c:v>
                </c:pt>
                <c:pt idx="13">
                  <c:v>Mid (1,2,t)</c:v>
                </c:pt>
                <c:pt idx="14">
                  <c:v>North (1,t)</c:v>
                </c:pt>
                <c:pt idx="15">
                  <c:v>Manitoba (t)</c:v>
                </c:pt>
              </c:strCache>
            </c:strRef>
          </c:cat>
          <c:val>
            <c:numRef>
              <c:f>'rha graph data'!$J$4:$J$19</c:f>
              <c:numCache>
                <c:ptCount val="16"/>
                <c:pt idx="0">
                  <c:v>0.8524194421</c:v>
                </c:pt>
                <c:pt idx="1">
                  <c:v>0.8231791543</c:v>
                </c:pt>
                <c:pt idx="2">
                  <c:v>0.8826058072</c:v>
                </c:pt>
                <c:pt idx="3">
                  <c:v>0.8324771813</c:v>
                </c:pt>
                <c:pt idx="4">
                  <c:v>0.7111958925</c:v>
                </c:pt>
                <c:pt idx="5">
                  <c:v>0.7777332476</c:v>
                </c:pt>
                <c:pt idx="6">
                  <c:v>0.8155909597</c:v>
                </c:pt>
                <c:pt idx="7">
                  <c:v>0.8690963611</c:v>
                </c:pt>
                <c:pt idx="8">
                  <c:v>0.8889709959</c:v>
                </c:pt>
                <c:pt idx="9">
                  <c:v>0.8598424381</c:v>
                </c:pt>
                <c:pt idx="10">
                  <c:v>0.7195443869</c:v>
                </c:pt>
                <c:pt idx="12">
                  <c:v>0.8466321701</c:v>
                </c:pt>
                <c:pt idx="13">
                  <c:v>0.8116284411</c:v>
                </c:pt>
                <c:pt idx="14">
                  <c:v>0.7839203236</c:v>
                </c:pt>
                <c:pt idx="15">
                  <c:v>0.7640588918</c:v>
                </c:pt>
              </c:numCache>
            </c:numRef>
          </c:val>
        </c:ser>
        <c:ser>
          <c:idx val="3"/>
          <c:order val="3"/>
          <c:tx>
            <c:strRef>
              <c:f>'rha graph data'!$K$3</c:f>
              <c:strCache>
                <c:ptCount val="1"/>
                <c:pt idx="0">
                  <c:v>MB Avg 1997-99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1997-99</c:name>
            <c:spPr>
              <a:ln w="25400">
                <a:solidFill>
                  <a:srgbClr val="00000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(1,2,t)</c:v>
                </c:pt>
                <c:pt idx="3">
                  <c:v>Brandon (1,2)</c:v>
                </c:pt>
                <c:pt idx="4">
                  <c:v>Winnipeg (1,2,t)</c:v>
                </c:pt>
                <c:pt idx="5">
                  <c:v>Interlake (1,t)</c:v>
                </c:pt>
                <c:pt idx="6">
                  <c:v>North Eastman (1,2,t)</c:v>
                </c:pt>
                <c:pt idx="7">
                  <c:v>Parkland (1,2,t)</c:v>
                </c:pt>
                <c:pt idx="8">
                  <c:v>Churchill</c:v>
                </c:pt>
                <c:pt idx="9">
                  <c:v>Nor-Man (2,t)</c:v>
                </c:pt>
                <c:pt idx="10">
                  <c:v>Burntwood (1,t)</c:v>
                </c:pt>
                <c:pt idx="12">
                  <c:v>South (1,2,t)</c:v>
                </c:pt>
                <c:pt idx="13">
                  <c:v>Mid (1,2,t)</c:v>
                </c:pt>
                <c:pt idx="14">
                  <c:v>North (1,t)</c:v>
                </c:pt>
                <c:pt idx="15">
                  <c:v>Manitoba (t)</c:v>
                </c:pt>
              </c:strCache>
            </c:strRef>
          </c:cat>
          <c:val>
            <c:numRef>
              <c:f>'rha graph data'!$K$4:$K$19</c:f>
              <c:numCache>
                <c:ptCount val="16"/>
                <c:pt idx="0">
                  <c:v>0.7640588918</c:v>
                </c:pt>
                <c:pt idx="1">
                  <c:v>0.7640588918</c:v>
                </c:pt>
                <c:pt idx="2">
                  <c:v>0.7640588918</c:v>
                </c:pt>
                <c:pt idx="3">
                  <c:v>0.7640588918</c:v>
                </c:pt>
                <c:pt idx="4">
                  <c:v>0.7640588918</c:v>
                </c:pt>
                <c:pt idx="5">
                  <c:v>0.7640588918</c:v>
                </c:pt>
                <c:pt idx="6">
                  <c:v>0.7640588918</c:v>
                </c:pt>
                <c:pt idx="7">
                  <c:v>0.7640588918</c:v>
                </c:pt>
                <c:pt idx="8">
                  <c:v>0.7640588918</c:v>
                </c:pt>
                <c:pt idx="9">
                  <c:v>0.7640588918</c:v>
                </c:pt>
                <c:pt idx="10">
                  <c:v>0.7640588918</c:v>
                </c:pt>
                <c:pt idx="12">
                  <c:v>0.7640588918</c:v>
                </c:pt>
                <c:pt idx="13">
                  <c:v>0.7640588918</c:v>
                </c:pt>
                <c:pt idx="14">
                  <c:v>0.7640588918</c:v>
                </c:pt>
                <c:pt idx="15">
                  <c:v>0.7640588918</c:v>
                </c:pt>
              </c:numCache>
            </c:numRef>
          </c:val>
        </c:ser>
        <c:axId val="29320187"/>
        <c:axId val="62555092"/>
      </c:barChart>
      <c:catAx>
        <c:axId val="29320187"/>
        <c:scaling>
          <c:orientation val="maxMin"/>
        </c:scaling>
        <c:axPos val="l"/>
        <c:delete val="0"/>
        <c:numFmt formatCode="General" sourceLinked="1"/>
        <c:majorTickMark val="none"/>
        <c:minorTickMark val="none"/>
        <c:tickLblPos val="nextTo"/>
        <c:crossAx val="62555092"/>
        <c:crosses val="autoZero"/>
        <c:auto val="1"/>
        <c:lblOffset val="100"/>
        <c:noMultiLvlLbl val="0"/>
      </c:catAx>
      <c:valAx>
        <c:axId val="62555092"/>
        <c:scaling>
          <c:orientation val="minMax"/>
          <c:max val="1"/>
          <c:min val="0"/>
        </c:scaling>
        <c:axPos val="t"/>
        <c:majorGridlines>
          <c:spPr>
            <a:ln w="12700">
              <a:solidFill/>
            </a:ln>
          </c:spPr>
        </c:majorGridlines>
        <c:delete val="0"/>
        <c:numFmt formatCode="0%" sourceLinked="0"/>
        <c:majorTickMark val="none"/>
        <c:minorTickMark val="none"/>
        <c:tickLblPos val="nextTo"/>
        <c:crossAx val="29320187"/>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81"/>
          <c:y val="0.25575"/>
          <c:w val="0.21725"/>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5.8: Complete Immunization Rates for Children Aged 7 Years by Winnipeg Community Area</a:t>
            </a:r>
            <a:r>
              <a:rPr lang="en-US" cap="none" sz="800" b="1" i="0" u="none" baseline="0"/>
              <a:t>
</a:t>
            </a:r>
            <a:r>
              <a:rPr lang="en-US" cap="none" sz="800" b="0" i="0" u="none" baseline="0"/>
              <a:t>Sex-adjusted percent of children who have completed immunization schedules</a:t>
            </a:r>
          </a:p>
        </c:rich>
      </c:tx>
      <c:layout>
        <c:manualLayout>
          <c:xMode val="factor"/>
          <c:yMode val="factor"/>
          <c:x val="0.03575"/>
          <c:y val="-0.016"/>
        </c:manualLayout>
      </c:layout>
      <c:spPr>
        <a:noFill/>
        <a:ln>
          <a:noFill/>
        </a:ln>
      </c:spPr>
    </c:title>
    <c:plotArea>
      <c:layout>
        <c:manualLayout>
          <c:xMode val="edge"/>
          <c:yMode val="edge"/>
          <c:x val="0.0135"/>
          <c:y val="0.124"/>
          <c:w val="0.93"/>
          <c:h val="0.7535"/>
        </c:manualLayout>
      </c:layout>
      <c:barChart>
        <c:barDir val="bar"/>
        <c:grouping val="clustered"/>
        <c:varyColors val="0"/>
        <c:ser>
          <c:idx val="0"/>
          <c:order val="0"/>
          <c:tx>
            <c:strRef>
              <c:f>'rha graph data'!$H$3</c:f>
              <c:strCache>
                <c:ptCount val="1"/>
                <c:pt idx="0">
                  <c:v>MB Avg 1992-94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1992-94</c:name>
            <c:spPr>
              <a:ln w="25400">
                <a:solidFill>
                  <a:srgbClr val="C0C0C0"/>
                </a:solidFill>
                <a:prstDash val="sysDot"/>
              </a:ln>
            </c:spPr>
            <c:trendlineType val="linear"/>
            <c:forward val="0.5"/>
            <c:backward val="0.5"/>
            <c:dispEq val="0"/>
            <c:dispRSqr val="0"/>
          </c:trendline>
          <c:cat>
            <c:strRef>
              <c:f>('rha graph data'!$A$21:$A$33,'rha graph data'!$A$8,'rha graph data'!$A$19)</c:f>
              <c:strCache>
                <c:ptCount val="15"/>
                <c:pt idx="0">
                  <c:v>Fort Garry (1,2,t)</c:v>
                </c:pt>
                <c:pt idx="1">
                  <c:v>Assiniboine South (1,2,t)</c:v>
                </c:pt>
                <c:pt idx="2">
                  <c:v>St. Boniface (1,t)</c:v>
                </c:pt>
                <c:pt idx="3">
                  <c:v>St. Vital (1,t)</c:v>
                </c:pt>
                <c:pt idx="4">
                  <c:v>Transcona (1,t)</c:v>
                </c:pt>
                <c:pt idx="5">
                  <c:v>River Heights</c:v>
                </c:pt>
                <c:pt idx="6">
                  <c:v>River East (1,2,t)</c:v>
                </c:pt>
                <c:pt idx="7">
                  <c:v>Seven Oaks (1)</c:v>
                </c:pt>
                <c:pt idx="8">
                  <c:v>St. James - Assiniboia (1,2,t)</c:v>
                </c:pt>
                <c:pt idx="9">
                  <c:v>Inkster (1,2)</c:v>
                </c:pt>
                <c:pt idx="10">
                  <c:v>Downtown (1,2)</c:v>
                </c:pt>
                <c:pt idx="11">
                  <c:v>Point Douglas (1,2)</c:v>
                </c:pt>
                <c:pt idx="12">
                  <c:v>0</c:v>
                </c:pt>
                <c:pt idx="13">
                  <c:v>Winnipeg (1,2,t)</c:v>
                </c:pt>
                <c:pt idx="14">
                  <c:v>Manitoba (t)</c:v>
                </c:pt>
              </c:strCache>
            </c:strRef>
          </c:cat>
          <c:val>
            <c:numRef>
              <c:f>('rha graph data'!$H$21:$H$33,'rha graph data'!$H$8,'rha graph data'!$H$19)</c:f>
              <c:numCache>
                <c:ptCount val="15"/>
                <c:pt idx="0">
                  <c:v>0.7420646354</c:v>
                </c:pt>
                <c:pt idx="1">
                  <c:v>0.7420646354</c:v>
                </c:pt>
                <c:pt idx="2">
                  <c:v>0.7420646354</c:v>
                </c:pt>
                <c:pt idx="3">
                  <c:v>0.7420646354</c:v>
                </c:pt>
                <c:pt idx="4">
                  <c:v>0.7420646354</c:v>
                </c:pt>
                <c:pt idx="5">
                  <c:v>0.7420646354</c:v>
                </c:pt>
                <c:pt idx="6">
                  <c:v>0.7420646354</c:v>
                </c:pt>
                <c:pt idx="7">
                  <c:v>0.7420646354</c:v>
                </c:pt>
                <c:pt idx="8">
                  <c:v>0.7420646354</c:v>
                </c:pt>
                <c:pt idx="9">
                  <c:v>0.7420646354</c:v>
                </c:pt>
                <c:pt idx="10">
                  <c:v>0.7420646354</c:v>
                </c:pt>
                <c:pt idx="11">
                  <c:v>0.7420646354</c:v>
                </c:pt>
                <c:pt idx="13">
                  <c:v>0.7420646354</c:v>
                </c:pt>
                <c:pt idx="14">
                  <c:v>0.7420646354</c:v>
                </c:pt>
              </c:numCache>
            </c:numRef>
          </c:val>
        </c:ser>
        <c:ser>
          <c:idx val="1"/>
          <c:order val="1"/>
          <c:tx>
            <c:strRef>
              <c:f>'rha graph data'!$I$3</c:f>
              <c:strCache>
                <c:ptCount val="1"/>
                <c:pt idx="0">
                  <c:v>Born 1992-94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(1,2,t)</c:v>
                </c:pt>
                <c:pt idx="1">
                  <c:v>Assiniboine South (1,2,t)</c:v>
                </c:pt>
                <c:pt idx="2">
                  <c:v>St. Boniface (1,t)</c:v>
                </c:pt>
                <c:pt idx="3">
                  <c:v>St. Vital (1,t)</c:v>
                </c:pt>
                <c:pt idx="4">
                  <c:v>Transcona (1,t)</c:v>
                </c:pt>
                <c:pt idx="5">
                  <c:v>River Heights</c:v>
                </c:pt>
                <c:pt idx="6">
                  <c:v>River East (1,2,t)</c:v>
                </c:pt>
                <c:pt idx="7">
                  <c:v>Seven Oaks (1)</c:v>
                </c:pt>
                <c:pt idx="8">
                  <c:v>St. James - Assiniboia (1,2,t)</c:v>
                </c:pt>
                <c:pt idx="9">
                  <c:v>Inkster (1,2)</c:v>
                </c:pt>
                <c:pt idx="10">
                  <c:v>Downtown (1,2)</c:v>
                </c:pt>
                <c:pt idx="11">
                  <c:v>Point Douglas (1,2)</c:v>
                </c:pt>
                <c:pt idx="12">
                  <c:v>0</c:v>
                </c:pt>
                <c:pt idx="13">
                  <c:v>Winnipeg (1,2,t)</c:v>
                </c:pt>
                <c:pt idx="14">
                  <c:v>Manitoba (t)</c:v>
                </c:pt>
              </c:strCache>
            </c:strRef>
          </c:cat>
          <c:val>
            <c:numRef>
              <c:f>('rha graph data'!$I$21:$I$33,'rha graph data'!$I$8,'rha graph data'!$I$19)</c:f>
              <c:numCache>
                <c:ptCount val="15"/>
                <c:pt idx="0">
                  <c:v>0.7885505777</c:v>
                </c:pt>
                <c:pt idx="1">
                  <c:v>0.8059247355</c:v>
                </c:pt>
                <c:pt idx="2">
                  <c:v>0.8243866708</c:v>
                </c:pt>
                <c:pt idx="3">
                  <c:v>0.8593303171</c:v>
                </c:pt>
                <c:pt idx="4">
                  <c:v>0.7802204043</c:v>
                </c:pt>
                <c:pt idx="5">
                  <c:v>0.7487773901</c:v>
                </c:pt>
                <c:pt idx="6">
                  <c:v>0.8029067453</c:v>
                </c:pt>
                <c:pt idx="7">
                  <c:v>0.78137278</c:v>
                </c:pt>
                <c:pt idx="8">
                  <c:v>0.8636987081</c:v>
                </c:pt>
                <c:pt idx="9">
                  <c:v>0.6797576317</c:v>
                </c:pt>
                <c:pt idx="10">
                  <c:v>0.6337835133</c:v>
                </c:pt>
                <c:pt idx="11">
                  <c:v>0.6055182773</c:v>
                </c:pt>
                <c:pt idx="13">
                  <c:v>0.7668401115</c:v>
                </c:pt>
                <c:pt idx="14">
                  <c:v>0.7420646354</c:v>
                </c:pt>
              </c:numCache>
            </c:numRef>
          </c:val>
        </c:ser>
        <c:ser>
          <c:idx val="2"/>
          <c:order val="2"/>
          <c:tx>
            <c:strRef>
              <c:f>'rha graph data'!$J$3</c:f>
              <c:strCache>
                <c:ptCount val="1"/>
                <c:pt idx="0">
                  <c:v>Born 1997-99</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(1,2,t)</c:v>
                </c:pt>
                <c:pt idx="1">
                  <c:v>Assiniboine South (1,2,t)</c:v>
                </c:pt>
                <c:pt idx="2">
                  <c:v>St. Boniface (1,t)</c:v>
                </c:pt>
                <c:pt idx="3">
                  <c:v>St. Vital (1,t)</c:v>
                </c:pt>
                <c:pt idx="4">
                  <c:v>Transcona (1,t)</c:v>
                </c:pt>
                <c:pt idx="5">
                  <c:v>River Heights</c:v>
                </c:pt>
                <c:pt idx="6">
                  <c:v>River East (1,2,t)</c:v>
                </c:pt>
                <c:pt idx="7">
                  <c:v>Seven Oaks (1)</c:v>
                </c:pt>
                <c:pt idx="8">
                  <c:v>St. James - Assiniboia (1,2,t)</c:v>
                </c:pt>
                <c:pt idx="9">
                  <c:v>Inkster (1,2)</c:v>
                </c:pt>
                <c:pt idx="10">
                  <c:v>Downtown (1,2)</c:v>
                </c:pt>
                <c:pt idx="11">
                  <c:v>Point Douglas (1,2)</c:v>
                </c:pt>
                <c:pt idx="12">
                  <c:v>0</c:v>
                </c:pt>
                <c:pt idx="13">
                  <c:v>Winnipeg (1,2,t)</c:v>
                </c:pt>
                <c:pt idx="14">
                  <c:v>Manitoba (t)</c:v>
                </c:pt>
              </c:strCache>
            </c:strRef>
          </c:cat>
          <c:val>
            <c:numRef>
              <c:f>('rha graph data'!$J$21:$J$33,'rha graph data'!$J$8,'rha graph data'!$J$19)</c:f>
              <c:numCache>
                <c:ptCount val="15"/>
                <c:pt idx="0">
                  <c:v>0.7030608311</c:v>
                </c:pt>
                <c:pt idx="1">
                  <c:v>0.7037091248</c:v>
                </c:pt>
                <c:pt idx="2">
                  <c:v>0.7390358101</c:v>
                </c:pt>
                <c:pt idx="3">
                  <c:v>0.7418698005</c:v>
                </c:pt>
                <c:pt idx="4">
                  <c:v>0.7278192777</c:v>
                </c:pt>
                <c:pt idx="5">
                  <c:v>0.7368000856</c:v>
                </c:pt>
                <c:pt idx="6">
                  <c:v>0.7281914146</c:v>
                </c:pt>
                <c:pt idx="7">
                  <c:v>0.7506793241</c:v>
                </c:pt>
                <c:pt idx="8">
                  <c:v>0.7118681191</c:v>
                </c:pt>
                <c:pt idx="9">
                  <c:v>0.686498392</c:v>
                </c:pt>
                <c:pt idx="10">
                  <c:v>0.6679586014</c:v>
                </c:pt>
                <c:pt idx="11">
                  <c:v>0.6045911436</c:v>
                </c:pt>
                <c:pt idx="13">
                  <c:v>0.7111958925</c:v>
                </c:pt>
                <c:pt idx="14">
                  <c:v>0.7640588918</c:v>
                </c:pt>
              </c:numCache>
            </c:numRef>
          </c:val>
        </c:ser>
        <c:ser>
          <c:idx val="3"/>
          <c:order val="3"/>
          <c:tx>
            <c:strRef>
              <c:f>'rha graph data'!$K$3</c:f>
              <c:strCache>
                <c:ptCount val="1"/>
                <c:pt idx="0">
                  <c:v>MB Avg 1997-99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1997-99</c:name>
            <c:spPr>
              <a:ln w="25400">
                <a:solidFill>
                  <a:srgbClr val="000000"/>
                </a:solidFill>
                <a:prstDash val="sysDot"/>
              </a:ln>
            </c:spPr>
            <c:trendlineType val="linear"/>
            <c:forward val="0.5"/>
            <c:backward val="0.5"/>
            <c:dispEq val="0"/>
            <c:dispRSqr val="0"/>
          </c:trendline>
          <c:cat>
            <c:strRef>
              <c:f>('rha graph data'!$A$21:$A$33,'rha graph data'!$A$8,'rha graph data'!$A$19)</c:f>
              <c:strCache>
                <c:ptCount val="15"/>
                <c:pt idx="0">
                  <c:v>Fort Garry (1,2,t)</c:v>
                </c:pt>
                <c:pt idx="1">
                  <c:v>Assiniboine South (1,2,t)</c:v>
                </c:pt>
                <c:pt idx="2">
                  <c:v>St. Boniface (1,t)</c:v>
                </c:pt>
                <c:pt idx="3">
                  <c:v>St. Vital (1,t)</c:v>
                </c:pt>
                <c:pt idx="4">
                  <c:v>Transcona (1,t)</c:v>
                </c:pt>
                <c:pt idx="5">
                  <c:v>River Heights</c:v>
                </c:pt>
                <c:pt idx="6">
                  <c:v>River East (1,2,t)</c:v>
                </c:pt>
                <c:pt idx="7">
                  <c:v>Seven Oaks (1)</c:v>
                </c:pt>
                <c:pt idx="8">
                  <c:v>St. James - Assiniboia (1,2,t)</c:v>
                </c:pt>
                <c:pt idx="9">
                  <c:v>Inkster (1,2)</c:v>
                </c:pt>
                <c:pt idx="10">
                  <c:v>Downtown (1,2)</c:v>
                </c:pt>
                <c:pt idx="11">
                  <c:v>Point Douglas (1,2)</c:v>
                </c:pt>
                <c:pt idx="12">
                  <c:v>0</c:v>
                </c:pt>
                <c:pt idx="13">
                  <c:v>Winnipeg (1,2,t)</c:v>
                </c:pt>
                <c:pt idx="14">
                  <c:v>Manitoba (t)</c:v>
                </c:pt>
              </c:strCache>
            </c:strRef>
          </c:cat>
          <c:val>
            <c:numRef>
              <c:f>('rha graph data'!$K$21:$K$33,'rha graph data'!$K$8,'rha graph data'!$K$19)</c:f>
              <c:numCache>
                <c:ptCount val="15"/>
                <c:pt idx="0">
                  <c:v>0.7640588918</c:v>
                </c:pt>
                <c:pt idx="1">
                  <c:v>0.7640588918</c:v>
                </c:pt>
                <c:pt idx="2">
                  <c:v>0.7640588918</c:v>
                </c:pt>
                <c:pt idx="3">
                  <c:v>0.7640588918</c:v>
                </c:pt>
                <c:pt idx="4">
                  <c:v>0.7640588918</c:v>
                </c:pt>
                <c:pt idx="5">
                  <c:v>0.7640588918</c:v>
                </c:pt>
                <c:pt idx="6">
                  <c:v>0.7640588918</c:v>
                </c:pt>
                <c:pt idx="7">
                  <c:v>0.7640588918</c:v>
                </c:pt>
                <c:pt idx="8">
                  <c:v>0.7640588918</c:v>
                </c:pt>
                <c:pt idx="9">
                  <c:v>0.7640588918</c:v>
                </c:pt>
                <c:pt idx="10">
                  <c:v>0.7640588918</c:v>
                </c:pt>
                <c:pt idx="11">
                  <c:v>0.7640588918</c:v>
                </c:pt>
                <c:pt idx="13">
                  <c:v>0.7640588918</c:v>
                </c:pt>
                <c:pt idx="14">
                  <c:v>0.7640588918</c:v>
                </c:pt>
              </c:numCache>
            </c:numRef>
          </c:val>
        </c:ser>
        <c:axId val="26124917"/>
        <c:axId val="33797662"/>
      </c:barChart>
      <c:catAx>
        <c:axId val="26124917"/>
        <c:scaling>
          <c:orientation val="maxMin"/>
        </c:scaling>
        <c:axPos val="l"/>
        <c:delete val="0"/>
        <c:numFmt formatCode="General" sourceLinked="1"/>
        <c:majorTickMark val="none"/>
        <c:minorTickMark val="none"/>
        <c:tickLblPos val="nextTo"/>
        <c:crossAx val="33797662"/>
        <c:crosses val="autoZero"/>
        <c:auto val="1"/>
        <c:lblOffset val="100"/>
        <c:noMultiLvlLbl val="0"/>
      </c:catAx>
      <c:valAx>
        <c:axId val="33797662"/>
        <c:scaling>
          <c:orientation val="minMax"/>
          <c:max val="1"/>
        </c:scaling>
        <c:axPos val="t"/>
        <c:majorGridlines/>
        <c:delete val="0"/>
        <c:numFmt formatCode="0%" sourceLinked="0"/>
        <c:majorTickMark val="none"/>
        <c:minorTickMark val="none"/>
        <c:tickLblPos val="nextTo"/>
        <c:crossAx val="26124917"/>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76"/>
          <c:y val="0.58575"/>
          <c:w val="0.2225"/>
          <c:h val="0.134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0.6335</cdr:x>
      <cdr:y>0.9835</cdr:y>
    </cdr:from>
    <cdr:to>
      <cdr:x>0.98675</cdr:x>
      <cdr:y>1</cdr:y>
    </cdr:to>
    <cdr:sp>
      <cdr:nvSpPr>
        <cdr:cNvPr id="1" name="TextBox 1"/>
        <cdr:cNvSpPr txBox="1">
          <a:spLocks noChangeArrowheads="1"/>
        </cdr:cNvSpPr>
      </cdr:nvSpPr>
      <cdr:spPr>
        <a:xfrm>
          <a:off x="4657725" y="9725025"/>
          <a:ext cx="2600325" cy="161925"/>
        </a:xfrm>
        <a:prstGeom prst="rect">
          <a:avLst/>
        </a:prstGeom>
        <a:noFill/>
        <a:ln w="9525" cmpd="sng">
          <a:noFill/>
        </a:ln>
      </cdr:spPr>
      <cdr:txBody>
        <a:bodyPr vertOverflow="clip" wrap="square"/>
        <a:p>
          <a:pPr algn="r">
            <a:defRPr/>
          </a:pPr>
          <a:r>
            <a:rPr lang="en-US" cap="none" sz="8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62825" cy="9896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0.6195</cdr:x>
      <cdr:y>0.9825</cdr:y>
    </cdr:from>
    <cdr:to>
      <cdr:x>0.9865</cdr:x>
      <cdr:y>1</cdr:y>
    </cdr:to>
    <cdr:sp>
      <cdr:nvSpPr>
        <cdr:cNvPr id="1" name="TextBox 1"/>
        <cdr:cNvSpPr txBox="1">
          <a:spLocks noChangeArrowheads="1"/>
        </cdr:cNvSpPr>
      </cdr:nvSpPr>
      <cdr:spPr>
        <a:xfrm>
          <a:off x="3533775" y="8067675"/>
          <a:ext cx="20955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0.97</cdr:y>
    </cdr:from>
    <cdr:to>
      <cdr:x>0.98975</cdr:x>
      <cdr:y>1</cdr:y>
    </cdr:to>
    <cdr:sp>
      <cdr:nvSpPr>
        <cdr:cNvPr id="1" name="TextBox 1"/>
        <cdr:cNvSpPr txBox="1">
          <a:spLocks noChangeArrowheads="1"/>
        </cdr:cNvSpPr>
      </cdr:nvSpPr>
      <cdr:spPr>
        <a:xfrm>
          <a:off x="3495675" y="4419600"/>
          <a:ext cx="2143125"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0.20025</cdr:x>
      <cdr:y>0.8775</cdr:y>
    </cdr:from>
    <cdr:to>
      <cdr:x>0.929</cdr:x>
      <cdr:y>0.98725</cdr:y>
    </cdr:to>
    <cdr:sp>
      <cdr:nvSpPr>
        <cdr:cNvPr id="1" name="TextBox 4"/>
        <cdr:cNvSpPr txBox="1">
          <a:spLocks noChangeArrowheads="1"/>
        </cdr:cNvSpPr>
      </cdr:nvSpPr>
      <cdr:spPr>
        <a:xfrm>
          <a:off x="1133475" y="4000500"/>
          <a:ext cx="41624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0.63425</cdr:x>
      <cdr:y>0.96725</cdr:y>
    </cdr:from>
    <cdr:to>
      <cdr:x>0.99625</cdr:x>
      <cdr:y>1</cdr:y>
    </cdr:to>
    <cdr:sp>
      <cdr:nvSpPr>
        <cdr:cNvPr id="2" name="mchp"/>
        <cdr:cNvSpPr txBox="1">
          <a:spLocks noChangeArrowheads="1"/>
        </cdr:cNvSpPr>
      </cdr:nvSpPr>
      <cdr:spPr>
        <a:xfrm>
          <a:off x="3609975" y="4410075"/>
          <a:ext cx="2066925"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0.00675</cdr:x>
      <cdr:y>0</cdr:y>
    </cdr:from>
    <cdr:to>
      <cdr:x>0.9965</cdr:x>
      <cdr:y>0.10625</cdr:y>
    </cdr:to>
    <cdr:sp>
      <cdr:nvSpPr>
        <cdr:cNvPr id="3" name="TextBox 7"/>
        <cdr:cNvSpPr txBox="1">
          <a:spLocks noChangeArrowheads="1"/>
        </cdr:cNvSpPr>
      </cdr:nvSpPr>
      <cdr:spPr>
        <a:xfrm>
          <a:off x="38100" y="0"/>
          <a:ext cx="5648325" cy="4857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5.7: Complete Immunization Rates for Children Aged 7 Years by RHA</a:t>
          </a:r>
          <a:r>
            <a:rPr lang="en-US" cap="none" sz="800" b="0" i="0" u="none" baseline="0">
              <a:latin typeface="Univers 45 Light"/>
              <a:ea typeface="Univers 45 Light"/>
              <a:cs typeface="Univers 45 Light"/>
            </a:rPr>
            <a:t>
Sex-adjusted percent of children who have completed immunization schedules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0.25525</cdr:x>
      <cdr:y>0.89525</cdr:y>
    </cdr:from>
    <cdr:to>
      <cdr:x>0.96425</cdr:x>
      <cdr:y>0.98925</cdr:y>
    </cdr:to>
    <cdr:sp>
      <cdr:nvSpPr>
        <cdr:cNvPr id="1" name="TextBox 6"/>
        <cdr:cNvSpPr txBox="1">
          <a:spLocks noChangeArrowheads="1"/>
        </cdr:cNvSpPr>
      </cdr:nvSpPr>
      <cdr:spPr>
        <a:xfrm>
          <a:off x="1447800" y="4895850"/>
          <a:ext cx="404812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0.61975</cdr:x>
      <cdr:y>0.975</cdr:y>
    </cdr:from>
    <cdr:to>
      <cdr:x>0.9795</cdr:x>
      <cdr:y>1</cdr:y>
    </cdr:to>
    <cdr:sp>
      <cdr:nvSpPr>
        <cdr:cNvPr id="2" name="mchp"/>
        <cdr:cNvSpPr txBox="1">
          <a:spLocks noChangeArrowheads="1"/>
        </cdr:cNvSpPr>
      </cdr:nvSpPr>
      <cdr:spPr>
        <a:xfrm>
          <a:off x="3533775" y="5334000"/>
          <a:ext cx="20478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6"/>
  <sheetViews>
    <sheetView workbookViewId="0" topLeftCell="A1">
      <selection activeCell="B50" sqref="B50"/>
    </sheetView>
  </sheetViews>
  <sheetFormatPr defaultColWidth="9.140625" defaultRowHeight="12.75"/>
  <cols>
    <col min="1" max="1" width="12.421875" style="24" customWidth="1"/>
    <col min="2" max="2" width="8.00390625" style="24" customWidth="1"/>
    <col min="3" max="3" width="8.00390625" style="57" customWidth="1"/>
    <col min="4" max="4" width="8.00390625" style="24" customWidth="1"/>
    <col min="5" max="5" width="8.00390625" style="57" customWidth="1"/>
    <col min="6" max="6" width="9.140625" style="24" customWidth="1"/>
    <col min="7" max="7" width="18.140625" style="24" customWidth="1"/>
    <col min="8" max="8" width="8.00390625" style="24" customWidth="1"/>
    <col min="9" max="9" width="8.00390625" style="57" customWidth="1"/>
    <col min="10" max="10" width="8.00390625" style="24" customWidth="1"/>
    <col min="11" max="11" width="8.00390625" style="57" customWidth="1"/>
    <col min="12" max="16384" width="9.140625" style="24" customWidth="1"/>
  </cols>
  <sheetData>
    <row r="1" spans="1:5" ht="15.75" thickBot="1">
      <c r="A1" s="14" t="s">
        <v>270</v>
      </c>
      <c r="B1" s="14"/>
      <c r="C1" s="51"/>
      <c r="D1" s="14"/>
      <c r="E1" s="51"/>
    </row>
    <row r="2" spans="1:11" ht="13.5" thickBot="1">
      <c r="A2" s="74" t="s">
        <v>123</v>
      </c>
      <c r="B2" s="68" t="s">
        <v>268</v>
      </c>
      <c r="C2" s="68"/>
      <c r="D2" s="68"/>
      <c r="E2" s="69"/>
      <c r="G2" s="74" t="s">
        <v>123</v>
      </c>
      <c r="H2" s="68" t="s">
        <v>268</v>
      </c>
      <c r="I2" s="68"/>
      <c r="J2" s="68"/>
      <c r="K2" s="69"/>
    </row>
    <row r="3" spans="1:11" ht="12.75">
      <c r="A3" s="75"/>
      <c r="B3" s="15" t="s">
        <v>124</v>
      </c>
      <c r="C3" s="52" t="s">
        <v>125</v>
      </c>
      <c r="D3" s="16" t="s">
        <v>124</v>
      </c>
      <c r="E3" s="59" t="s">
        <v>125</v>
      </c>
      <c r="G3" s="75"/>
      <c r="H3" s="15" t="s">
        <v>124</v>
      </c>
      <c r="I3" s="52" t="s">
        <v>125</v>
      </c>
      <c r="J3" s="16" t="s">
        <v>124</v>
      </c>
      <c r="K3" s="59" t="s">
        <v>125</v>
      </c>
    </row>
    <row r="4" spans="1:11" ht="12.75">
      <c r="A4" s="75"/>
      <c r="B4" s="15" t="s">
        <v>126</v>
      </c>
      <c r="C4" s="52" t="s">
        <v>188</v>
      </c>
      <c r="D4" s="16" t="s">
        <v>126</v>
      </c>
      <c r="E4" s="60" t="s">
        <v>188</v>
      </c>
      <c r="G4" s="75"/>
      <c r="H4" s="15" t="s">
        <v>126</v>
      </c>
      <c r="I4" s="52" t="s">
        <v>188</v>
      </c>
      <c r="J4" s="16" t="s">
        <v>126</v>
      </c>
      <c r="K4" s="60" t="s">
        <v>188</v>
      </c>
    </row>
    <row r="5" spans="1:11" ht="12.75">
      <c r="A5" s="75"/>
      <c r="B5" s="17" t="s">
        <v>127</v>
      </c>
      <c r="C5" s="53" t="s">
        <v>269</v>
      </c>
      <c r="D5" s="18" t="s">
        <v>127</v>
      </c>
      <c r="E5" s="53" t="s">
        <v>269</v>
      </c>
      <c r="G5" s="75"/>
      <c r="H5" s="17" t="s">
        <v>127</v>
      </c>
      <c r="I5" s="53" t="s">
        <v>269</v>
      </c>
      <c r="J5" s="18" t="s">
        <v>127</v>
      </c>
      <c r="K5" s="53" t="s">
        <v>269</v>
      </c>
    </row>
    <row r="6" spans="1:11" ht="13.5" thickBot="1">
      <c r="A6" s="76"/>
      <c r="B6" s="70" t="s">
        <v>264</v>
      </c>
      <c r="C6" s="71"/>
      <c r="D6" s="72" t="s">
        <v>265</v>
      </c>
      <c r="E6" s="73"/>
      <c r="G6" s="76"/>
      <c r="H6" s="70" t="s">
        <v>264</v>
      </c>
      <c r="I6" s="71"/>
      <c r="J6" s="72" t="s">
        <v>265</v>
      </c>
      <c r="K6" s="73"/>
    </row>
    <row r="7" spans="1:11" ht="12.75">
      <c r="A7" s="25" t="s">
        <v>128</v>
      </c>
      <c r="B7" s="37">
        <f>'orig. data'!B4/2</f>
        <v>630</v>
      </c>
      <c r="C7" s="54">
        <f>'orig. data'!H4</f>
        <v>0.8360982084</v>
      </c>
      <c r="D7" s="48">
        <f>'orig. data'!P4/2</f>
        <v>627</v>
      </c>
      <c r="E7" s="61">
        <f>'orig. data'!V4</f>
        <v>0.8524813052</v>
      </c>
      <c r="G7" s="26" t="s">
        <v>143</v>
      </c>
      <c r="H7" s="37">
        <f>'orig. data'!B20/2</f>
        <v>513</v>
      </c>
      <c r="I7" s="54">
        <f>'orig. data'!H20</f>
        <v>0.7886241353</v>
      </c>
      <c r="J7" s="48">
        <f>'orig. data'!P20/2</f>
        <v>415.5</v>
      </c>
      <c r="K7" s="61">
        <f>'orig. data'!V20</f>
        <v>0.7030456853</v>
      </c>
    </row>
    <row r="8" spans="1:11" ht="12.75">
      <c r="A8" s="27" t="s">
        <v>129</v>
      </c>
      <c r="B8" s="35">
        <f>'orig. data'!B5/2</f>
        <v>1097.5</v>
      </c>
      <c r="C8" s="54">
        <f>'orig. data'!H5</f>
        <v>0.8013873677</v>
      </c>
      <c r="D8" s="48">
        <f>'orig. data'!P5/2</f>
        <v>961</v>
      </c>
      <c r="E8" s="61">
        <f>'orig. data'!V5</f>
        <v>0.8231263383</v>
      </c>
      <c r="G8" s="28" t="s">
        <v>144</v>
      </c>
      <c r="H8" s="35">
        <f>'orig. data'!B21/2</f>
        <v>286.5</v>
      </c>
      <c r="I8" s="54">
        <f>'orig. data'!H21</f>
        <v>0.805907173</v>
      </c>
      <c r="J8" s="48">
        <f>'orig. data'!P21/2</f>
        <v>192.5</v>
      </c>
      <c r="K8" s="61">
        <f>'orig. data'!V21</f>
        <v>0.7038391225</v>
      </c>
    </row>
    <row r="9" spans="1:11" ht="12.75">
      <c r="A9" s="27" t="s">
        <v>130</v>
      </c>
      <c r="B9" s="35">
        <f>'orig. data'!B6/2</f>
        <v>714.5</v>
      </c>
      <c r="C9" s="54">
        <f>'orig. data'!H6</f>
        <v>0.8342089901</v>
      </c>
      <c r="D9" s="48">
        <f>'orig. data'!P6/2</f>
        <v>567.5</v>
      </c>
      <c r="E9" s="61">
        <f>'orig. data'!V6</f>
        <v>0.8825816485</v>
      </c>
      <c r="G9" s="28" t="s">
        <v>148</v>
      </c>
      <c r="H9" s="35">
        <f>'orig. data'!B22/2</f>
        <v>446</v>
      </c>
      <c r="I9" s="54">
        <f>'orig. data'!H22</f>
        <v>0.8243992606</v>
      </c>
      <c r="J9" s="48">
        <f>'orig. data'!P22/2</f>
        <v>365.5</v>
      </c>
      <c r="K9" s="61">
        <f>'orig. data'!V22</f>
        <v>0.7391304348</v>
      </c>
    </row>
    <row r="10" spans="1:11" ht="12.75">
      <c r="A10" s="27" t="s">
        <v>107</v>
      </c>
      <c r="B10" s="35">
        <f>'orig. data'!B7/2</f>
        <v>407.5</v>
      </c>
      <c r="C10" s="54">
        <f>'orig. data'!H7</f>
        <v>0.8053359684</v>
      </c>
      <c r="D10" s="48">
        <f>'orig. data'!P7/2</f>
        <v>348</v>
      </c>
      <c r="E10" s="61">
        <f>'orig. data'!V7</f>
        <v>0.8325358852</v>
      </c>
      <c r="G10" s="28" t="s">
        <v>146</v>
      </c>
      <c r="H10" s="35">
        <f>'orig. data'!B23/2</f>
        <v>620</v>
      </c>
      <c r="I10" s="54">
        <f>'orig. data'!H23</f>
        <v>0.8593208593</v>
      </c>
      <c r="J10" s="48">
        <f>'orig. data'!P23/2</f>
        <v>399.5</v>
      </c>
      <c r="K10" s="61">
        <f>'orig. data'!V23</f>
        <v>0.7418755803</v>
      </c>
    </row>
    <row r="11" spans="1:11" ht="12.75">
      <c r="A11" s="27" t="s">
        <v>138</v>
      </c>
      <c r="B11" s="35">
        <f>'orig. data'!B8/2</f>
        <v>5572</v>
      </c>
      <c r="C11" s="54">
        <f>'orig. data'!H8</f>
        <v>0.7668593449</v>
      </c>
      <c r="D11" s="48">
        <f>'orig. data'!P8/2</f>
        <v>4245</v>
      </c>
      <c r="E11" s="61">
        <f>'orig. data'!V8</f>
        <v>0.7111744011</v>
      </c>
      <c r="G11" s="28" t="s">
        <v>149</v>
      </c>
      <c r="H11" s="35">
        <f>'orig. data'!B24/2</f>
        <v>351.5</v>
      </c>
      <c r="I11" s="54">
        <f>'orig. data'!H24</f>
        <v>0.7802441731</v>
      </c>
      <c r="J11" s="48">
        <f>'orig. data'!P24/2</f>
        <v>274</v>
      </c>
      <c r="K11" s="61">
        <f>'orig. data'!V24</f>
        <v>0.7277556441</v>
      </c>
    </row>
    <row r="12" spans="1:11" ht="12.75">
      <c r="A12" s="27" t="s">
        <v>132</v>
      </c>
      <c r="B12" s="35">
        <f>'orig. data'!B9/2</f>
        <v>668.5</v>
      </c>
      <c r="C12" s="54">
        <f>'orig. data'!H9</f>
        <v>0.6863449692</v>
      </c>
      <c r="D12" s="48">
        <f>'orig. data'!P9/2</f>
        <v>570.5</v>
      </c>
      <c r="E12" s="61">
        <f>'orig. data'!V9</f>
        <v>0.7777777778</v>
      </c>
      <c r="G12" s="28" t="s">
        <v>145</v>
      </c>
      <c r="H12" s="35">
        <f>'orig. data'!B25/2</f>
        <v>331</v>
      </c>
      <c r="I12" s="54">
        <f>'orig. data'!H25</f>
        <v>0.7488687783</v>
      </c>
      <c r="J12" s="48">
        <f>'orig. data'!P25/2</f>
        <v>294</v>
      </c>
      <c r="K12" s="61">
        <f>'orig. data'!V25</f>
        <v>0.7368421053</v>
      </c>
    </row>
    <row r="13" spans="1:11" ht="12.75">
      <c r="A13" s="27" t="s">
        <v>133</v>
      </c>
      <c r="B13" s="35">
        <f>'orig. data'!B10/2</f>
        <v>402.5</v>
      </c>
      <c r="C13" s="54">
        <f>'orig. data'!H10</f>
        <v>0.6674958541</v>
      </c>
      <c r="D13" s="48">
        <f>'orig. data'!P10/2</f>
        <v>283</v>
      </c>
      <c r="E13" s="61">
        <f>'orig. data'!V10</f>
        <v>0.8155619597</v>
      </c>
      <c r="G13" s="28" t="s">
        <v>147</v>
      </c>
      <c r="H13" s="35">
        <f>'orig. data'!B26/2</f>
        <v>880</v>
      </c>
      <c r="I13" s="54">
        <f>'orig. data'!H26</f>
        <v>0.802919708</v>
      </c>
      <c r="J13" s="48">
        <f>'orig. data'!P26/2</f>
        <v>664</v>
      </c>
      <c r="K13" s="61">
        <f>'orig. data'!V26</f>
        <v>0.7280701754</v>
      </c>
    </row>
    <row r="14" spans="1:11" ht="12.75">
      <c r="A14" s="27" t="s">
        <v>131</v>
      </c>
      <c r="B14" s="35">
        <f>'orig. data'!B11/2</f>
        <v>406.5</v>
      </c>
      <c r="C14" s="54">
        <f>'orig. data'!H11</f>
        <v>0.8081510934</v>
      </c>
      <c r="D14" s="48">
        <f>'orig. data'!P11/2</f>
        <v>355</v>
      </c>
      <c r="E14" s="61">
        <f>'orig. data'!V11</f>
        <v>0.8690330477</v>
      </c>
      <c r="G14" s="28" t="s">
        <v>150</v>
      </c>
      <c r="H14" s="35">
        <f>'orig. data'!B27/2</f>
        <v>509.5</v>
      </c>
      <c r="I14" s="54">
        <f>'orig. data'!H27</f>
        <v>0.7814417178</v>
      </c>
      <c r="J14" s="48">
        <f>'orig. data'!P27/2</f>
        <v>426</v>
      </c>
      <c r="K14" s="61">
        <f>'orig. data'!V27</f>
        <v>0.750660793</v>
      </c>
    </row>
    <row r="15" spans="1:11" ht="12.75">
      <c r="A15" s="27" t="s">
        <v>134</v>
      </c>
      <c r="B15" s="35">
        <f>'orig. data'!B12/2</f>
        <v>11.5</v>
      </c>
      <c r="C15" s="54">
        <f>'orig. data'!H12</f>
        <v>0.696969697</v>
      </c>
      <c r="D15" s="48">
        <f>'orig. data'!P12/2</f>
        <v>8</v>
      </c>
      <c r="E15" s="61">
        <f>'orig. data'!V12</f>
        <v>0.8888888889</v>
      </c>
      <c r="G15" s="28" t="s">
        <v>151</v>
      </c>
      <c r="H15" s="35">
        <f>'orig. data'!B28/2</f>
        <v>507</v>
      </c>
      <c r="I15" s="54">
        <f>'orig. data'!H28</f>
        <v>0.863713799</v>
      </c>
      <c r="J15" s="48">
        <f>'orig. data'!P28/2</f>
        <v>352</v>
      </c>
      <c r="K15" s="61">
        <f>'orig. data'!V28</f>
        <v>0.7118301314</v>
      </c>
    </row>
    <row r="16" spans="1:11" ht="12.75">
      <c r="A16" s="27" t="s">
        <v>135</v>
      </c>
      <c r="B16" s="35">
        <f>'orig. data'!B13/2</f>
        <v>296.5</v>
      </c>
      <c r="C16" s="54">
        <f>'orig. data'!H13</f>
        <v>0.7110311751</v>
      </c>
      <c r="D16" s="48">
        <f>'orig. data'!P13/2</f>
        <v>202.5</v>
      </c>
      <c r="E16" s="61">
        <f>'orig. data'!V13</f>
        <v>0.8598726115</v>
      </c>
      <c r="G16" s="28" t="s">
        <v>152</v>
      </c>
      <c r="H16" s="35">
        <f>'orig. data'!B29/2</f>
        <v>323.5</v>
      </c>
      <c r="I16" s="54">
        <f>'orig. data'!H29</f>
        <v>0.6796218487</v>
      </c>
      <c r="J16" s="48">
        <f>'orig. data'!P29/2</f>
        <v>244</v>
      </c>
      <c r="K16" s="61">
        <f>'orig. data'!V29</f>
        <v>0.6863572433</v>
      </c>
    </row>
    <row r="17" spans="1:11" ht="12.75">
      <c r="A17" s="27" t="s">
        <v>136</v>
      </c>
      <c r="B17" s="35">
        <f>'orig. data'!B14/2</f>
        <v>421</v>
      </c>
      <c r="C17" s="54">
        <f>'orig. data'!H14</f>
        <v>0.4015259895</v>
      </c>
      <c r="D17" s="48">
        <f>'orig. data'!P14/2</f>
        <v>210.5</v>
      </c>
      <c r="E17" s="61">
        <f>'orig. data'!V14</f>
        <v>0.7196581197</v>
      </c>
      <c r="G17" s="28" t="s">
        <v>153</v>
      </c>
      <c r="H17" s="35">
        <f>'orig. data'!B30/2</f>
        <v>458</v>
      </c>
      <c r="I17" s="54">
        <f>'orig. data'!H30</f>
        <v>0.6339100346</v>
      </c>
      <c r="J17" s="48">
        <f>'orig. data'!P30/2</f>
        <v>355</v>
      </c>
      <c r="K17" s="61">
        <f>'orig. data'!V30</f>
        <v>0.6679209784</v>
      </c>
    </row>
    <row r="18" spans="1:11" ht="12.75">
      <c r="A18" s="29"/>
      <c r="B18" s="36"/>
      <c r="C18" s="55"/>
      <c r="D18" s="49"/>
      <c r="E18" s="62"/>
      <c r="G18" s="28" t="s">
        <v>154</v>
      </c>
      <c r="H18" s="38">
        <f>'orig. data'!B31/2</f>
        <v>346</v>
      </c>
      <c r="I18" s="54">
        <f>'orig. data'!H31</f>
        <v>0.605424322</v>
      </c>
      <c r="J18" s="48">
        <f>'orig. data'!P31/2</f>
        <v>263</v>
      </c>
      <c r="K18" s="61">
        <f>'orig. data'!V31</f>
        <v>0.6045977011</v>
      </c>
    </row>
    <row r="19" spans="1:11" ht="12.75">
      <c r="A19" s="27" t="s">
        <v>141</v>
      </c>
      <c r="B19" s="35">
        <f>'orig. data'!B15/2</f>
        <v>2442</v>
      </c>
      <c r="C19" s="54">
        <f>'orig. data'!H15</f>
        <v>0.8196006041</v>
      </c>
      <c r="D19" s="48">
        <f>'orig. data'!P15/2</f>
        <v>2155.5</v>
      </c>
      <c r="E19" s="61">
        <f>'orig. data'!V15</f>
        <v>0.8466221524</v>
      </c>
      <c r="G19" s="30"/>
      <c r="H19" s="36"/>
      <c r="I19" s="55"/>
      <c r="J19" s="49"/>
      <c r="K19" s="62"/>
    </row>
    <row r="20" spans="1:11" ht="13.5" thickBot="1">
      <c r="A20" s="27" t="s">
        <v>142</v>
      </c>
      <c r="B20" s="35">
        <f>'orig. data'!B16/2</f>
        <v>1477.5</v>
      </c>
      <c r="C20" s="54">
        <f>'orig. data'!H16</f>
        <v>0.7103365385</v>
      </c>
      <c r="D20" s="48">
        <f>'orig. data'!P16/2</f>
        <v>1208.5</v>
      </c>
      <c r="E20" s="61">
        <f>'orig. data'!V16</f>
        <v>0.8116185359</v>
      </c>
      <c r="G20" s="32" t="s">
        <v>138</v>
      </c>
      <c r="H20" s="39">
        <f>'orig. data'!B8/2</f>
        <v>5572</v>
      </c>
      <c r="I20" s="64">
        <f>'orig. data'!H8</f>
        <v>0.7668593449</v>
      </c>
      <c r="J20" s="22">
        <f>'orig. data'!P8/2</f>
        <v>4245</v>
      </c>
      <c r="K20" s="63">
        <f>'orig. data'!V8</f>
        <v>0.7111744011</v>
      </c>
    </row>
    <row r="21" spans="1:7" ht="12.75">
      <c r="A21" s="27" t="s">
        <v>137</v>
      </c>
      <c r="B21" s="35">
        <f>'orig. data'!B17/2</f>
        <v>729</v>
      </c>
      <c r="C21" s="54">
        <f>'orig. data'!H17</f>
        <v>0.491902834</v>
      </c>
      <c r="D21" s="48">
        <f>'orig. data'!P17/2</f>
        <v>421</v>
      </c>
      <c r="E21" s="61">
        <f>'orig. data'!V17</f>
        <v>0.7839851024</v>
      </c>
      <c r="G21" s="19" t="s">
        <v>140</v>
      </c>
    </row>
    <row r="22" spans="1:11" ht="12.75">
      <c r="A22" s="29"/>
      <c r="B22" s="36"/>
      <c r="C22" s="55"/>
      <c r="D22" s="49"/>
      <c r="E22" s="62"/>
      <c r="G22" s="67" t="s">
        <v>187</v>
      </c>
      <c r="H22" s="67"/>
      <c r="I22" s="67"/>
      <c r="J22" s="67"/>
      <c r="K22" s="67"/>
    </row>
    <row r="23" spans="1:13" ht="12.75">
      <c r="A23" s="27" t="s">
        <v>139</v>
      </c>
      <c r="B23" s="35">
        <f>'orig. data'!B18/2</f>
        <v>10660.5</v>
      </c>
      <c r="C23" s="54">
        <f>'orig. data'!H18</f>
        <v>0.742064597</v>
      </c>
      <c r="D23" s="48">
        <f>'orig. data'!P18/2</f>
        <v>8409.5</v>
      </c>
      <c r="E23" s="61">
        <f>'orig. data'!V18</f>
        <v>0.7640485168</v>
      </c>
      <c r="M23" s="50"/>
    </row>
    <row r="24" spans="1:5" ht="13.5" thickBot="1">
      <c r="A24" s="31" t="s">
        <v>163</v>
      </c>
      <c r="B24" s="39">
        <f>'orig. data'!B19/2</f>
        <v>32.5</v>
      </c>
      <c r="C24" s="56">
        <f>'orig. data'!H19</f>
        <v>0.619047619</v>
      </c>
      <c r="D24" s="22">
        <f>'orig. data'!P19/2</f>
        <v>31.5</v>
      </c>
      <c r="E24" s="63">
        <f>'orig. data'!V19</f>
        <v>0.6631578947</v>
      </c>
    </row>
    <row r="25" ht="12.75">
      <c r="A25" s="19" t="s">
        <v>140</v>
      </c>
    </row>
    <row r="26" spans="1:5" ht="12.75">
      <c r="A26" s="23" t="s">
        <v>187</v>
      </c>
      <c r="B26" s="23"/>
      <c r="C26" s="58"/>
      <c r="D26" s="23"/>
      <c r="E26" s="58"/>
    </row>
  </sheetData>
  <mergeCells count="9">
    <mergeCell ref="A2:A6"/>
    <mergeCell ref="G2:G6"/>
    <mergeCell ref="H2:K2"/>
    <mergeCell ref="H6:I6"/>
    <mergeCell ref="J6:K6"/>
    <mergeCell ref="G22:K22"/>
    <mergeCell ref="B2:E2"/>
    <mergeCell ref="B6:C6"/>
    <mergeCell ref="D6:E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I3" sqref="I3"/>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47" t="s">
        <v>242</v>
      </c>
      <c r="B1" s="4" t="s">
        <v>192</v>
      </c>
      <c r="C1" s="77" t="s">
        <v>118</v>
      </c>
      <c r="D1" s="77"/>
      <c r="E1" s="77"/>
      <c r="F1" s="77" t="s">
        <v>121</v>
      </c>
      <c r="G1" s="77"/>
      <c r="H1" s="5" t="s">
        <v>108</v>
      </c>
      <c r="I1" s="3" t="s">
        <v>110</v>
      </c>
      <c r="J1" s="3" t="s">
        <v>111</v>
      </c>
      <c r="K1" s="5" t="s">
        <v>109</v>
      </c>
      <c r="L1" s="5" t="s">
        <v>112</v>
      </c>
      <c r="M1" s="5" t="s">
        <v>113</v>
      </c>
      <c r="N1" s="5" t="s">
        <v>114</v>
      </c>
      <c r="O1" s="6"/>
      <c r="P1" s="5" t="s">
        <v>115</v>
      </c>
      <c r="Q1" s="5" t="s">
        <v>116</v>
      </c>
      <c r="R1" s="5" t="s">
        <v>117</v>
      </c>
      <c r="S1" s="6"/>
      <c r="T1" s="5" t="s">
        <v>122</v>
      </c>
    </row>
    <row r="2" spans="2:20" ht="12.75">
      <c r="B2" s="4"/>
      <c r="C2" s="12"/>
      <c r="D2" s="12"/>
      <c r="E2" s="12"/>
      <c r="F2" s="13"/>
      <c r="G2" s="13"/>
      <c r="H2" s="5"/>
      <c r="I2" s="78" t="s">
        <v>244</v>
      </c>
      <c r="J2" s="78"/>
      <c r="K2" s="5"/>
      <c r="L2" s="5"/>
      <c r="M2" s="5"/>
      <c r="N2" s="5"/>
      <c r="O2" s="6"/>
      <c r="P2" s="5"/>
      <c r="Q2" s="5"/>
      <c r="R2" s="5"/>
      <c r="S2" s="6"/>
      <c r="T2" s="5"/>
    </row>
    <row r="3" spans="1:27" ht="12.75">
      <c r="A3" s="4" t="s">
        <v>0</v>
      </c>
      <c r="B3" s="4"/>
      <c r="C3" s="12">
        <v>1</v>
      </c>
      <c r="D3" s="12">
        <v>2</v>
      </c>
      <c r="E3" s="12" t="s">
        <v>120</v>
      </c>
      <c r="F3" s="12" t="s">
        <v>218</v>
      </c>
      <c r="G3" s="12" t="s">
        <v>219</v>
      </c>
      <c r="H3" s="2" t="s">
        <v>266</v>
      </c>
      <c r="I3" s="4" t="s">
        <v>264</v>
      </c>
      <c r="J3" s="4" t="s">
        <v>265</v>
      </c>
      <c r="K3" s="2" t="s">
        <v>267</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128</v>
      </c>
      <c r="C4">
        <f>'orig. data'!AH4</f>
        <v>1</v>
      </c>
      <c r="D4">
        <f>'orig. data'!AI4</f>
        <v>2</v>
      </c>
      <c r="E4">
        <f ca="1">IF(CELL("contents",F4)="s","s",IF(CELL("contents",G4)="s","s",IF(CELL("contents",'orig. data'!AJ4)="t","t","")))</f>
      </c>
      <c r="F4" t="str">
        <f>'orig. data'!AK4</f>
        <v> </v>
      </c>
      <c r="G4" t="str">
        <f>'orig. data'!AL4</f>
        <v> </v>
      </c>
      <c r="H4" s="20">
        <f aca="true" t="shared" si="0" ref="H4:H14">I$19</f>
        <v>0.7420646354</v>
      </c>
      <c r="I4" s="3">
        <f>'orig. data'!D4</f>
        <v>0.8360942675</v>
      </c>
      <c r="J4" s="3">
        <f>'orig. data'!R4</f>
        <v>0.8524194421</v>
      </c>
      <c r="K4" s="20">
        <f aca="true" t="shared" si="1" ref="K4:K14">J$19</f>
        <v>0.7640588918</v>
      </c>
      <c r="L4" s="5">
        <f>'orig. data'!B4</f>
        <v>1260</v>
      </c>
      <c r="M4" s="5">
        <f>'orig. data'!C4</f>
        <v>1507</v>
      </c>
      <c r="N4" s="11">
        <f>'orig. data'!G4</f>
        <v>6.474562E-16</v>
      </c>
      <c r="O4" s="7"/>
      <c r="P4" s="5">
        <f>'orig. data'!P4</f>
        <v>1254</v>
      </c>
      <c r="Q4" s="5">
        <f>'orig. data'!Q4</f>
        <v>1471</v>
      </c>
      <c r="R4" s="11">
        <f>'orig. data'!U4</f>
        <v>1.440419E-14</v>
      </c>
      <c r="S4" s="7"/>
      <c r="T4" s="11">
        <f>'orig. data'!AD4</f>
        <v>0.2196700897</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129</v>
      </c>
      <c r="C5">
        <f>'orig. data'!AH5</f>
        <v>1</v>
      </c>
      <c r="D5">
        <f>'orig. data'!AI5</f>
        <v>2</v>
      </c>
      <c r="E5" t="str">
        <f ca="1">IF(CELL("contents",F5)="s","s",IF(CELL("contents",G5)="s","s",IF(CELL("contents",'orig. data'!AJ5)="t","t","")))</f>
        <v>t</v>
      </c>
      <c r="F5" t="str">
        <f>'orig. data'!AK5</f>
        <v> </v>
      </c>
      <c r="G5" t="str">
        <f>'orig. data'!AL5</f>
        <v> </v>
      </c>
      <c r="H5" s="20">
        <f t="shared" si="0"/>
        <v>0.7420646354</v>
      </c>
      <c r="I5" s="3">
        <f>'orig. data'!D5</f>
        <v>0.8013952446</v>
      </c>
      <c r="J5" s="3">
        <f>'orig. data'!R5</f>
        <v>0.8231791543</v>
      </c>
      <c r="K5" s="20">
        <f t="shared" si="1"/>
        <v>0.7640588918</v>
      </c>
      <c r="L5" s="5">
        <f>'orig. data'!B5</f>
        <v>2195</v>
      </c>
      <c r="M5" s="5">
        <f>'orig. data'!C5</f>
        <v>2739</v>
      </c>
      <c r="N5" s="11">
        <f>'orig. data'!G5</f>
        <v>1.050999E-11</v>
      </c>
      <c r="O5" s="8"/>
      <c r="P5" s="5">
        <f>'orig. data'!P5</f>
        <v>1922</v>
      </c>
      <c r="Q5" s="5">
        <f>'orig. data'!Q5</f>
        <v>2335</v>
      </c>
      <c r="R5" s="11">
        <f>'orig. data'!U5</f>
        <v>1.337217E-10</v>
      </c>
      <c r="S5" s="8"/>
      <c r="T5" s="11">
        <f>'orig. data'!AD5</f>
        <v>0.0481209051</v>
      </c>
      <c r="U5" s="1"/>
      <c r="V5" s="1"/>
      <c r="W5" s="1"/>
      <c r="X5" s="1"/>
      <c r="Y5" s="1"/>
      <c r="Z5" s="1"/>
      <c r="AA5" s="1"/>
    </row>
    <row r="6" spans="1:27" ht="12.75">
      <c r="A6" s="2" t="str">
        <f ca="1" t="shared" si="2"/>
        <v>Assiniboine (1,2,t)</v>
      </c>
      <c r="B6" t="s">
        <v>130</v>
      </c>
      <c r="C6">
        <f>'orig. data'!AH6</f>
        <v>1</v>
      </c>
      <c r="D6">
        <f>'orig. data'!AI6</f>
        <v>2</v>
      </c>
      <c r="E6" t="str">
        <f ca="1">IF(CELL("contents",F6)="s","s",IF(CELL("contents",G6)="s","s",IF(CELL("contents",'orig. data'!AJ6)="t","t","")))</f>
        <v>t</v>
      </c>
      <c r="F6" t="str">
        <f>'orig. data'!AK6</f>
        <v> </v>
      </c>
      <c r="G6" t="str">
        <f>'orig. data'!AL6</f>
        <v> </v>
      </c>
      <c r="H6" s="20">
        <f t="shared" si="0"/>
        <v>0.7420646354</v>
      </c>
      <c r="I6" s="3">
        <f>'orig. data'!D6</f>
        <v>0.8342653312</v>
      </c>
      <c r="J6" s="3">
        <f>'orig. data'!R6</f>
        <v>0.8826058072</v>
      </c>
      <c r="K6" s="20">
        <f t="shared" si="1"/>
        <v>0.7640588918</v>
      </c>
      <c r="L6" s="5">
        <f>'orig. data'!B6</f>
        <v>1429</v>
      </c>
      <c r="M6" s="5">
        <f>'orig. data'!C6</f>
        <v>1713</v>
      </c>
      <c r="N6" s="11">
        <f>'orig. data'!G6</f>
        <v>3.426415E-17</v>
      </c>
      <c r="O6" s="8"/>
      <c r="P6" s="5">
        <f>'orig. data'!P6</f>
        <v>1135</v>
      </c>
      <c r="Q6" s="5">
        <f>'orig. data'!Q6</f>
        <v>1286</v>
      </c>
      <c r="R6" s="11">
        <f>'orig. data'!U6</f>
        <v>1.131269E-21</v>
      </c>
      <c r="S6" s="8"/>
      <c r="T6" s="11">
        <f>'orig. data'!AD6</f>
        <v>0.0002113977</v>
      </c>
      <c r="U6" s="1"/>
      <c r="V6" s="1"/>
      <c r="W6" s="1"/>
      <c r="X6" s="1"/>
      <c r="Y6" s="1"/>
      <c r="Z6" s="1"/>
      <c r="AA6" s="1"/>
    </row>
    <row r="7" spans="1:27" ht="12.75">
      <c r="A7" s="2" t="str">
        <f ca="1" t="shared" si="2"/>
        <v>Brandon (1,2)</v>
      </c>
      <c r="B7" t="s">
        <v>107</v>
      </c>
      <c r="C7">
        <f>'orig. data'!AH7</f>
        <v>1</v>
      </c>
      <c r="D7">
        <f>'orig. data'!AI7</f>
        <v>2</v>
      </c>
      <c r="E7">
        <f ca="1">IF(CELL("contents",F7)="s","s",IF(CELL("contents",G7)="s","s",IF(CELL("contents",'orig. data'!AJ7)="t","t","")))</f>
      </c>
      <c r="F7" t="str">
        <f>'orig. data'!AK7</f>
        <v> </v>
      </c>
      <c r="G7" t="str">
        <f>'orig. data'!AL7</f>
        <v> </v>
      </c>
      <c r="H7" s="20">
        <f t="shared" si="0"/>
        <v>0.7420646354</v>
      </c>
      <c r="I7" s="3">
        <f>'orig. data'!D7</f>
        <v>0.805348084</v>
      </c>
      <c r="J7" s="3">
        <f>'orig. data'!R7</f>
        <v>0.8324771813</v>
      </c>
      <c r="K7" s="20">
        <f t="shared" si="1"/>
        <v>0.7640588918</v>
      </c>
      <c r="L7" s="5">
        <f>'orig. data'!B7</f>
        <v>815</v>
      </c>
      <c r="M7" s="5">
        <f>'orig. data'!C7</f>
        <v>1012</v>
      </c>
      <c r="N7" s="11">
        <f>'orig. data'!G7</f>
        <v>6.4282681E-06</v>
      </c>
      <c r="O7" s="8"/>
      <c r="P7" s="5">
        <f>'orig. data'!P7</f>
        <v>696</v>
      </c>
      <c r="Q7" s="5">
        <f>'orig. data'!Q7</f>
        <v>836</v>
      </c>
      <c r="R7" s="11">
        <f>'orig. data'!U7</f>
        <v>5.1979599E-06</v>
      </c>
      <c r="S7" s="8"/>
      <c r="T7" s="11">
        <f>'orig. data'!AD7</f>
        <v>0.1331268349</v>
      </c>
      <c r="U7" s="1"/>
      <c r="V7" s="1"/>
      <c r="W7" s="1"/>
      <c r="X7" s="1"/>
      <c r="Y7" s="1"/>
      <c r="Z7" s="1"/>
      <c r="AA7" s="1"/>
    </row>
    <row r="8" spans="1:27" ht="12.75">
      <c r="A8" s="2" t="str">
        <f ca="1" t="shared" si="2"/>
        <v>Winnipeg (1,2,t)</v>
      </c>
      <c r="B8" t="s">
        <v>138</v>
      </c>
      <c r="C8">
        <f>'orig. data'!AH8</f>
        <v>1</v>
      </c>
      <c r="D8">
        <f>'orig. data'!AI8</f>
        <v>2</v>
      </c>
      <c r="E8" t="str">
        <f ca="1">IF(CELL("contents",F8)="s","s",IF(CELL("contents",G8)="s","s",IF(CELL("contents",'orig. data'!AJ8)="t","t","")))</f>
        <v>t</v>
      </c>
      <c r="F8" t="str">
        <f>'orig. data'!AK8</f>
        <v> </v>
      </c>
      <c r="G8" t="str">
        <f>'orig. data'!AL8</f>
        <v> </v>
      </c>
      <c r="H8" s="20">
        <f t="shared" si="0"/>
        <v>0.7420646354</v>
      </c>
      <c r="I8" s="3">
        <f>'orig. data'!D8</f>
        <v>0.7668401115</v>
      </c>
      <c r="J8" s="3">
        <f>'orig. data'!R8</f>
        <v>0.7111958925</v>
      </c>
      <c r="K8" s="20">
        <f t="shared" si="1"/>
        <v>0.7640588918</v>
      </c>
      <c r="L8" s="5">
        <f>'orig. data'!B8</f>
        <v>11144</v>
      </c>
      <c r="M8" s="5">
        <f>'orig. data'!C8</f>
        <v>14532</v>
      </c>
      <c r="N8" s="11">
        <f>'orig. data'!G8</f>
        <v>1.893114E-08</v>
      </c>
      <c r="O8" s="8"/>
      <c r="P8" s="5">
        <f>'orig. data'!P8</f>
        <v>8490</v>
      </c>
      <c r="Q8" s="5">
        <f>'orig. data'!Q8</f>
        <v>11938</v>
      </c>
      <c r="R8" s="11">
        <f>'orig. data'!U8</f>
        <v>1.540905E-26</v>
      </c>
      <c r="S8" s="8"/>
      <c r="T8" s="11">
        <f>'orig. data'!AD8</f>
        <v>8.951297E-25</v>
      </c>
      <c r="U8" s="1"/>
      <c r="V8" s="1"/>
      <c r="W8" s="1"/>
      <c r="X8" s="1"/>
      <c r="Y8" s="1"/>
      <c r="Z8" s="1"/>
      <c r="AA8" s="1"/>
    </row>
    <row r="9" spans="1:27" ht="12.75">
      <c r="A9" s="2" t="str">
        <f ca="1" t="shared" si="2"/>
        <v>Interlake (1,t)</v>
      </c>
      <c r="B9" t="s">
        <v>132</v>
      </c>
      <c r="C9">
        <f>'orig. data'!AH9</f>
        <v>1</v>
      </c>
      <c r="D9" t="str">
        <f>'orig. data'!AI9</f>
        <v> </v>
      </c>
      <c r="E9" t="str">
        <f ca="1">IF(CELL("contents",F9)="s","s",IF(CELL("contents",G9)="s","s",IF(CELL("contents",'orig. data'!AJ9)="t","t","")))</f>
        <v>t</v>
      </c>
      <c r="F9" t="str">
        <f>'orig. data'!AK9</f>
        <v> </v>
      </c>
      <c r="G9" t="str">
        <f>'orig. data'!AL9</f>
        <v> </v>
      </c>
      <c r="H9" s="20">
        <f t="shared" si="0"/>
        <v>0.7420646354</v>
      </c>
      <c r="I9" s="3">
        <f>'orig. data'!D9</f>
        <v>0.6863311998</v>
      </c>
      <c r="J9" s="3">
        <f>'orig. data'!R9</f>
        <v>0.7777332476</v>
      </c>
      <c r="K9" s="20">
        <f t="shared" si="1"/>
        <v>0.7640588918</v>
      </c>
      <c r="L9" s="5">
        <f>'orig. data'!B9</f>
        <v>1337</v>
      </c>
      <c r="M9" s="5">
        <f>'orig. data'!C9</f>
        <v>1948</v>
      </c>
      <c r="N9" s="11">
        <f>'orig. data'!G9</f>
        <v>6.564085E-08</v>
      </c>
      <c r="O9" s="8"/>
      <c r="P9" s="5">
        <f>'orig. data'!P9</f>
        <v>1141</v>
      </c>
      <c r="Q9" s="5">
        <f>'orig. data'!Q9</f>
        <v>1467</v>
      </c>
      <c r="R9" s="11">
        <f>'orig. data'!U9</f>
        <v>0.2318786925</v>
      </c>
      <c r="S9" s="8"/>
      <c r="T9" s="11">
        <f>'orig. data'!AD9</f>
        <v>3.6016154E-09</v>
      </c>
      <c r="U9" s="1"/>
      <c r="V9" s="1"/>
      <c r="W9" s="1"/>
      <c r="X9" s="1"/>
      <c r="Y9" s="1"/>
      <c r="Z9" s="1"/>
      <c r="AA9" s="1"/>
    </row>
    <row r="10" spans="1:20" ht="12.75">
      <c r="A10" s="2" t="str">
        <f ca="1" t="shared" si="2"/>
        <v>North Eastman (1,2,t)</v>
      </c>
      <c r="B10" t="s">
        <v>133</v>
      </c>
      <c r="C10">
        <f>'orig. data'!AH10</f>
        <v>1</v>
      </c>
      <c r="D10">
        <f>'orig. data'!AI10</f>
        <v>2</v>
      </c>
      <c r="E10" t="str">
        <f ca="1">IF(CELL("contents",F10)="s","s",IF(CELL("contents",G10)="s","s",IF(CELL("contents",'orig. data'!AJ10)="t","t","")))</f>
        <v>t</v>
      </c>
      <c r="F10" t="str">
        <f>'orig. data'!AK10</f>
        <v> </v>
      </c>
      <c r="G10" t="str">
        <f>'orig. data'!AL10</f>
        <v> </v>
      </c>
      <c r="H10" s="20">
        <f t="shared" si="0"/>
        <v>0.7420646354</v>
      </c>
      <c r="I10" s="3">
        <f>'orig. data'!D10</f>
        <v>0.6676042083</v>
      </c>
      <c r="J10" s="3">
        <f>'orig. data'!R10</f>
        <v>0.8155909597</v>
      </c>
      <c r="K10" s="20">
        <f t="shared" si="1"/>
        <v>0.7640588918</v>
      </c>
      <c r="L10" s="5">
        <f>'orig. data'!B10</f>
        <v>805</v>
      </c>
      <c r="M10" s="5">
        <f>'orig. data'!C10</f>
        <v>1206</v>
      </c>
      <c r="N10" s="11">
        <f>'orig. data'!G10</f>
        <v>9.4082322E-09</v>
      </c>
      <c r="P10" s="5">
        <f>'orig. data'!P10</f>
        <v>566</v>
      </c>
      <c r="Q10" s="5">
        <f>'orig. data'!Q10</f>
        <v>694</v>
      </c>
      <c r="R10" s="11">
        <f>'orig. data'!U10</f>
        <v>0.001669128</v>
      </c>
      <c r="T10" s="11">
        <f>'orig. data'!AD10</f>
        <v>7.87192E-12</v>
      </c>
    </row>
    <row r="11" spans="1:27" ht="12.75">
      <c r="A11" s="2" t="str">
        <f ca="1" t="shared" si="2"/>
        <v>Parkland (1,2,t)</v>
      </c>
      <c r="B11" t="s">
        <v>131</v>
      </c>
      <c r="C11">
        <f>'orig. data'!AH11</f>
        <v>1</v>
      </c>
      <c r="D11">
        <f>'orig. data'!AI11</f>
        <v>2</v>
      </c>
      <c r="E11" t="str">
        <f ca="1">IF(CELL("contents",F11)="s","s",IF(CELL("contents",G11)="s","s",IF(CELL("contents",'orig. data'!AJ11)="t","t","")))</f>
        <v>t</v>
      </c>
      <c r="F11" t="str">
        <f>'orig. data'!AK11</f>
        <v> </v>
      </c>
      <c r="G11" t="str">
        <f>'orig. data'!AL11</f>
        <v> </v>
      </c>
      <c r="H11" s="20">
        <f t="shared" si="0"/>
        <v>0.7420646354</v>
      </c>
      <c r="I11" s="3">
        <f>'orig. data'!D11</f>
        <v>0.8081451574</v>
      </c>
      <c r="J11" s="3">
        <f>'orig. data'!R11</f>
        <v>0.8690963611</v>
      </c>
      <c r="K11" s="20">
        <f t="shared" si="1"/>
        <v>0.7640588918</v>
      </c>
      <c r="L11" s="5">
        <f>'orig. data'!B11</f>
        <v>813</v>
      </c>
      <c r="M11" s="5">
        <f>'orig. data'!C11</f>
        <v>1006</v>
      </c>
      <c r="N11" s="11">
        <f>'orig. data'!G11</f>
        <v>2.658776E-06</v>
      </c>
      <c r="O11" s="8"/>
      <c r="P11" s="5">
        <f>'orig. data'!P11</f>
        <v>710</v>
      </c>
      <c r="Q11" s="5">
        <f>'orig. data'!Q11</f>
        <v>817</v>
      </c>
      <c r="R11" s="11">
        <f>'orig. data'!U11</f>
        <v>7.745866E-12</v>
      </c>
      <c r="S11" s="8"/>
      <c r="T11" s="11">
        <f>'orig. data'!AD11</f>
        <v>0.000515256</v>
      </c>
      <c r="U11" s="1"/>
      <c r="V11" s="1"/>
      <c r="W11" s="1"/>
      <c r="X11" s="1"/>
      <c r="Y11" s="1"/>
      <c r="Z11" s="1"/>
      <c r="AA11" s="1"/>
    </row>
    <row r="12" spans="1:27" ht="12.75">
      <c r="A12" s="2" t="str">
        <f ca="1" t="shared" si="2"/>
        <v>Churchill</v>
      </c>
      <c r="B12" t="s">
        <v>134</v>
      </c>
      <c r="C12" t="str">
        <f>'orig. data'!AH12</f>
        <v> </v>
      </c>
      <c r="D12" t="str">
        <f>'orig. data'!AI12</f>
        <v> </v>
      </c>
      <c r="E12">
        <f ca="1">IF(CELL("contents",F12)="s","s",IF(CELL("contents",G12)="s","s",IF(CELL("contents",'orig. data'!AJ12)="t","t","")))</f>
      </c>
      <c r="F12" t="str">
        <f>'orig. data'!AK12</f>
        <v> </v>
      </c>
      <c r="G12" t="str">
        <f>'orig. data'!AL12</f>
        <v> </v>
      </c>
      <c r="H12" s="20">
        <f t="shared" si="0"/>
        <v>0.7420646354</v>
      </c>
      <c r="I12" s="3">
        <f>'orig. data'!D12</f>
        <v>0.6973597112</v>
      </c>
      <c r="J12" s="3">
        <f>'orig. data'!R12</f>
        <v>0.8889709959</v>
      </c>
      <c r="K12" s="20">
        <f t="shared" si="1"/>
        <v>0.7640588918</v>
      </c>
      <c r="L12" s="5">
        <f>'orig. data'!B12</f>
        <v>23</v>
      </c>
      <c r="M12" s="5">
        <f>'orig. data'!C12</f>
        <v>33</v>
      </c>
      <c r="N12" s="11">
        <f>'orig. data'!G12</f>
        <v>0.5581264393</v>
      </c>
      <c r="O12" s="8"/>
      <c r="P12" s="5">
        <f>'orig. data'!P12</f>
        <v>16</v>
      </c>
      <c r="Q12" s="5">
        <f>'orig. data'!Q12</f>
        <v>18</v>
      </c>
      <c r="R12" s="11">
        <f>'orig. data'!U12</f>
        <v>0.2275520428</v>
      </c>
      <c r="S12" s="8"/>
      <c r="T12" s="11">
        <f>'orig. data'!AD12</f>
        <v>0.1382421339</v>
      </c>
      <c r="U12" s="1"/>
      <c r="V12" s="1"/>
      <c r="W12" s="1"/>
      <c r="X12" s="1"/>
      <c r="Y12" s="1"/>
      <c r="Z12" s="1"/>
      <c r="AA12" s="1"/>
    </row>
    <row r="13" spans="1:27" ht="12.75">
      <c r="A13" s="2" t="str">
        <f ca="1" t="shared" si="2"/>
        <v>Nor-Man (2,t)</v>
      </c>
      <c r="B13" t="s">
        <v>135</v>
      </c>
      <c r="C13" t="str">
        <f>'orig. data'!AH13</f>
        <v> </v>
      </c>
      <c r="D13">
        <f>'orig. data'!AI13</f>
        <v>2</v>
      </c>
      <c r="E13" t="str">
        <f ca="1">IF(CELL("contents",F13)="s","s",IF(CELL("contents",G13)="s","s",IF(CELL("contents",'orig. data'!AJ13)="t","t","")))</f>
        <v>t</v>
      </c>
      <c r="F13" t="str">
        <f>'orig. data'!AK13</f>
        <v> </v>
      </c>
      <c r="G13" t="str">
        <f>'orig. data'!AL13</f>
        <v> </v>
      </c>
      <c r="H13" s="20">
        <f t="shared" si="0"/>
        <v>0.7420646354</v>
      </c>
      <c r="I13" s="3">
        <f>'orig. data'!D13</f>
        <v>0.7111463478</v>
      </c>
      <c r="J13" s="3">
        <f>'orig. data'!R13</f>
        <v>0.8598424381</v>
      </c>
      <c r="K13" s="20">
        <f t="shared" si="1"/>
        <v>0.7640588918</v>
      </c>
      <c r="L13" s="5">
        <f>'orig. data'!B13</f>
        <v>593</v>
      </c>
      <c r="M13" s="5">
        <f>'orig. data'!C13</f>
        <v>834</v>
      </c>
      <c r="N13" s="11">
        <f>'orig. data'!G13</f>
        <v>0.0446445637</v>
      </c>
      <c r="O13" s="8"/>
      <c r="P13" s="5">
        <f>'orig. data'!P13</f>
        <v>405</v>
      </c>
      <c r="Q13" s="5">
        <f>'orig. data'!Q13</f>
        <v>471</v>
      </c>
      <c r="R13" s="11">
        <f>'orig. data'!U13</f>
        <v>1.7605857E-06</v>
      </c>
      <c r="S13" s="8"/>
      <c r="T13" s="11">
        <f>'orig. data'!AD13</f>
        <v>2.5014478E-09</v>
      </c>
      <c r="U13" s="1"/>
      <c r="V13" s="1"/>
      <c r="W13" s="1"/>
      <c r="X13" s="1"/>
      <c r="Y13" s="1"/>
      <c r="Z13" s="1"/>
      <c r="AA13" s="1"/>
    </row>
    <row r="14" spans="1:27" ht="12.75">
      <c r="A14" s="2" t="str">
        <f ca="1" t="shared" si="2"/>
        <v>Burntwood (1,t)</v>
      </c>
      <c r="B14" t="s">
        <v>136</v>
      </c>
      <c r="C14">
        <f>'orig. data'!AH14</f>
        <v>1</v>
      </c>
      <c r="D14" t="str">
        <f>'orig. data'!AI14</f>
        <v> </v>
      </c>
      <c r="E14" t="str">
        <f ca="1">IF(CELL("contents",F14)="s","s",IF(CELL("contents",G14)="s","s",IF(CELL("contents",'orig. data'!AJ14)="t","t","")))</f>
        <v>t</v>
      </c>
      <c r="F14" t="str">
        <f>'orig. data'!AK14</f>
        <v> </v>
      </c>
      <c r="G14" t="str">
        <f>'orig. data'!AL14</f>
        <v> </v>
      </c>
      <c r="H14" s="20">
        <f t="shared" si="0"/>
        <v>0.7420646354</v>
      </c>
      <c r="I14" s="3">
        <f>'orig. data'!D14</f>
        <v>0.4015110204</v>
      </c>
      <c r="J14" s="3">
        <f>'orig. data'!R14</f>
        <v>0.7195443869</v>
      </c>
      <c r="K14" s="20">
        <f t="shared" si="1"/>
        <v>0.7640588918</v>
      </c>
      <c r="L14" s="5">
        <f>'orig. data'!B14</f>
        <v>842</v>
      </c>
      <c r="M14" s="5">
        <f>'orig. data'!C14</f>
        <v>2097</v>
      </c>
      <c r="N14" s="11">
        <f>'orig. data'!G14</f>
        <v>8.72359E-215</v>
      </c>
      <c r="O14" s="8"/>
      <c r="P14" s="5">
        <f>'orig. data'!P14</f>
        <v>421</v>
      </c>
      <c r="Q14" s="5">
        <f>'orig. data'!Q14</f>
        <v>585</v>
      </c>
      <c r="R14" s="11">
        <f>'orig. data'!U14</f>
        <v>0.0126701855</v>
      </c>
      <c r="S14" s="8"/>
      <c r="T14" s="11">
        <f>'orig. data'!AD14</f>
        <v>2.632723E-39</v>
      </c>
      <c r="U14" s="1"/>
      <c r="V14" s="1"/>
      <c r="W14" s="1"/>
      <c r="X14" s="1"/>
      <c r="Y14" s="1"/>
      <c r="Z14" s="1"/>
      <c r="AA14" s="1"/>
    </row>
    <row r="15" spans="1:27" ht="12.75">
      <c r="B15"/>
      <c r="C15"/>
      <c r="D15"/>
      <c r="E15"/>
      <c r="F15"/>
      <c r="G15"/>
      <c r="H15" s="20"/>
      <c r="I15" s="3"/>
      <c r="J15" s="3"/>
      <c r="K15" s="20"/>
      <c r="L15" s="5"/>
      <c r="M15" s="5"/>
      <c r="N15" s="11"/>
      <c r="O15" s="8"/>
      <c r="P15" s="5"/>
      <c r="Q15" s="5"/>
      <c r="R15" s="11"/>
      <c r="S15" s="8"/>
      <c r="T15" s="11"/>
      <c r="U15" s="1"/>
      <c r="V15" s="1"/>
      <c r="W15" s="1"/>
      <c r="X15" s="1"/>
      <c r="Y15" s="1"/>
      <c r="Z15" s="1"/>
      <c r="AA15" s="1"/>
    </row>
    <row r="16" spans="1:27" ht="12.75">
      <c r="A16" s="2" t="str">
        <f ca="1" t="shared" si="2"/>
        <v>South (1,2,t)</v>
      </c>
      <c r="B16" t="s">
        <v>141</v>
      </c>
      <c r="C16">
        <f>'orig. data'!AH15</f>
        <v>1</v>
      </c>
      <c r="D16">
        <f>'orig. data'!AI15</f>
        <v>2</v>
      </c>
      <c r="E16" t="str">
        <f ca="1">IF(CELL("contents",F16)="s","s",IF(CELL("contents",G16)="s","s",IF(CELL("contents",'orig. data'!AJ15)="t","t","")))</f>
        <v>t</v>
      </c>
      <c r="F16" t="str">
        <f>'orig. data'!AK15</f>
        <v> </v>
      </c>
      <c r="G16" t="str">
        <f>'orig. data'!AL15</f>
        <v> </v>
      </c>
      <c r="H16" s="20">
        <f>I$19</f>
        <v>0.7420646354</v>
      </c>
      <c r="I16" s="3">
        <f>'orig. data'!D15</f>
        <v>0.8196189474</v>
      </c>
      <c r="J16" s="3">
        <f>'orig. data'!R15</f>
        <v>0.8466321701</v>
      </c>
      <c r="K16" s="20">
        <f>J$19</f>
        <v>0.7640588918</v>
      </c>
      <c r="L16" s="5">
        <f>'orig. data'!B15</f>
        <v>4884</v>
      </c>
      <c r="M16" s="5">
        <f>'orig. data'!C15</f>
        <v>5959</v>
      </c>
      <c r="N16" s="11">
        <f>'orig. data'!G15</f>
        <v>2.257895E-36</v>
      </c>
      <c r="O16" s="8"/>
      <c r="P16" s="5">
        <f>'orig. data'!P15</f>
        <v>4311</v>
      </c>
      <c r="Q16" s="5">
        <f>'orig. data'!Q15</f>
        <v>5092</v>
      </c>
      <c r="R16" s="11">
        <f>'orig. data'!U15</f>
        <v>6.075213E-37</v>
      </c>
      <c r="S16" s="8"/>
      <c r="T16" s="11">
        <f>'orig. data'!AD15</f>
        <v>0.0001547887</v>
      </c>
      <c r="U16" s="1"/>
      <c r="V16" s="1"/>
      <c r="W16" s="1"/>
      <c r="X16" s="1"/>
      <c r="Y16" s="1"/>
      <c r="Z16" s="1"/>
      <c r="AA16" s="1"/>
    </row>
    <row r="17" spans="1:20" ht="12.75">
      <c r="A17" s="2" t="str">
        <f ca="1" t="shared" si="2"/>
        <v>Mid (1,2,t)</v>
      </c>
      <c r="B17" t="s">
        <v>142</v>
      </c>
      <c r="C17">
        <f>'orig. data'!AH16</f>
        <v>1</v>
      </c>
      <c r="D17">
        <f>'orig. data'!AI16</f>
        <v>2</v>
      </c>
      <c r="E17" t="str">
        <f ca="1">IF(CELL("contents",F17)="s","s",IF(CELL("contents",G17)="s","s",IF(CELL("contents",'orig. data'!AJ16)="t","t","")))</f>
        <v>t</v>
      </c>
      <c r="F17" t="str">
        <f>'orig. data'!AK16</f>
        <v> </v>
      </c>
      <c r="G17" t="str">
        <f>'orig. data'!AL16</f>
        <v> </v>
      </c>
      <c r="H17" s="20">
        <f>I$19</f>
        <v>0.7420646354</v>
      </c>
      <c r="I17" s="3">
        <f>'orig. data'!D16</f>
        <v>0.7103562746</v>
      </c>
      <c r="J17" s="3">
        <f>'orig. data'!R16</f>
        <v>0.8116284411</v>
      </c>
      <c r="K17" s="20">
        <f>J$19</f>
        <v>0.7640588918</v>
      </c>
      <c r="L17" s="5">
        <f>'orig. data'!B16</f>
        <v>2955</v>
      </c>
      <c r="M17" s="5">
        <f>'orig. data'!C16</f>
        <v>4160</v>
      </c>
      <c r="N17" s="11">
        <f>'orig. data'!G16</f>
        <v>1.40025E-05</v>
      </c>
      <c r="P17" s="5">
        <f>'orig. data'!P16</f>
        <v>2417</v>
      </c>
      <c r="Q17" s="5">
        <f>'orig. data'!Q16</f>
        <v>2978</v>
      </c>
      <c r="R17" s="11">
        <f>'orig. data'!U16</f>
        <v>7.8633073E-09</v>
      </c>
      <c r="T17" s="11">
        <f>'orig. data'!AD16</f>
        <v>2.606521E-22</v>
      </c>
    </row>
    <row r="18" spans="1:20" ht="12.75">
      <c r="A18" s="2" t="str">
        <f ca="1" t="shared" si="2"/>
        <v>North (1,t)</v>
      </c>
      <c r="B18" t="s">
        <v>137</v>
      </c>
      <c r="C18">
        <f>'orig. data'!AH17</f>
        <v>1</v>
      </c>
      <c r="D18" t="str">
        <f>'orig. data'!AI17</f>
        <v> </v>
      </c>
      <c r="E18" t="str">
        <f ca="1">IF(CELL("contents",F18)="s","s",IF(CELL("contents",G18)="s","s",IF(CELL("contents",'orig. data'!AJ17)="t","t","")))</f>
        <v>t</v>
      </c>
      <c r="F18" t="str">
        <f>'orig. data'!AK17</f>
        <v> </v>
      </c>
      <c r="G18" t="str">
        <f>'orig. data'!AL17</f>
        <v> </v>
      </c>
      <c r="H18" s="20">
        <f>I$19</f>
        <v>0.7420646354</v>
      </c>
      <c r="I18" s="3">
        <f>'orig. data'!D17</f>
        <v>0.4919346386</v>
      </c>
      <c r="J18" s="3">
        <f>'orig. data'!R17</f>
        <v>0.7839203236</v>
      </c>
      <c r="K18" s="20">
        <f>J$19</f>
        <v>0.7640588918</v>
      </c>
      <c r="L18" s="5">
        <f>'orig. data'!B17</f>
        <v>1458</v>
      </c>
      <c r="M18" s="5">
        <f>'orig. data'!C17</f>
        <v>2964</v>
      </c>
      <c r="N18" s="11">
        <f>'orig. data'!G17</f>
        <v>2.18622E-170</v>
      </c>
      <c r="P18" s="5">
        <f>'orig. data'!P17</f>
        <v>842</v>
      </c>
      <c r="Q18" s="5">
        <f>'orig. data'!Q17</f>
        <v>1074</v>
      </c>
      <c r="R18" s="11">
        <f>'orig. data'!U17</f>
        <v>0.1341038139</v>
      </c>
      <c r="T18" s="11">
        <f>'orig. data'!AD17</f>
        <v>2.344308E-57</v>
      </c>
    </row>
    <row r="19" spans="1:20" ht="12.75">
      <c r="A19" s="2" t="str">
        <f ca="1" t="shared" si="2"/>
        <v>Manitoba (t)</v>
      </c>
      <c r="B19" t="s">
        <v>139</v>
      </c>
      <c r="C19" t="str">
        <f>'orig. data'!AH18</f>
        <v> </v>
      </c>
      <c r="D19" t="str">
        <f>'orig. data'!AI18</f>
        <v> </v>
      </c>
      <c r="E19" t="str">
        <f ca="1">IF(CELL("contents",F19)="s","s",IF(CELL("contents",G19)="s","s",IF(CELL("contents",'orig. data'!AJ18)="t","t","")))</f>
        <v>t</v>
      </c>
      <c r="F19" t="str">
        <f>'orig. data'!AK18</f>
        <v> </v>
      </c>
      <c r="G19" t="str">
        <f>'orig. data'!AL18</f>
        <v> </v>
      </c>
      <c r="H19" s="20">
        <f>I$19</f>
        <v>0.7420646354</v>
      </c>
      <c r="I19" s="3">
        <f>'orig. data'!D18</f>
        <v>0.7420646354</v>
      </c>
      <c r="J19" s="3">
        <f>'orig. data'!R18</f>
        <v>0.7640588918</v>
      </c>
      <c r="K19" s="20">
        <f>J$19</f>
        <v>0.7640588918</v>
      </c>
      <c r="L19" s="5">
        <f>'orig. data'!B18</f>
        <v>21321</v>
      </c>
      <c r="M19" s="5">
        <f>'orig. data'!C18</f>
        <v>28732</v>
      </c>
      <c r="N19" s="11" t="str">
        <f>'orig. data'!G18</f>
        <v> </v>
      </c>
      <c r="P19" s="5">
        <f>'orig. data'!P18</f>
        <v>16819</v>
      </c>
      <c r="Q19" s="5">
        <f>'orig. data'!Q18</f>
        <v>22013</v>
      </c>
      <c r="R19" s="11" t="str">
        <f>'orig. data'!U18</f>
        <v> </v>
      </c>
      <c r="T19" s="11">
        <f>'orig. data'!AD18</f>
        <v>1.3361923E-08</v>
      </c>
    </row>
    <row r="20" spans="2:20" ht="12.75">
      <c r="B20"/>
      <c r="C20"/>
      <c r="D20"/>
      <c r="E20"/>
      <c r="F20"/>
      <c r="G20"/>
      <c r="H20" s="20"/>
      <c r="I20" s="3"/>
      <c r="J20" s="3"/>
      <c r="K20" s="20"/>
      <c r="L20" s="5"/>
      <c r="M20" s="5"/>
      <c r="N20" s="11"/>
      <c r="P20" s="5"/>
      <c r="Q20" s="5"/>
      <c r="R20" s="11"/>
      <c r="T20" s="11"/>
    </row>
    <row r="21" spans="1:20" ht="12.75">
      <c r="A21" s="2" t="str">
        <f ca="1" t="shared" si="2"/>
        <v>Fort Garry (1,2,t)</v>
      </c>
      <c r="B21" t="s">
        <v>143</v>
      </c>
      <c r="C21">
        <f>'orig. data'!AH20</f>
        <v>1</v>
      </c>
      <c r="D21">
        <f>'orig. data'!AI20</f>
        <v>2</v>
      </c>
      <c r="E21" t="str">
        <f ca="1">IF(CELL("contents",F21)="s","s",IF(CELL("contents",G21)="s","s",IF(CELL("contents",'orig. data'!AJ20)="t","t","")))</f>
        <v>t</v>
      </c>
      <c r="F21" t="str">
        <f>'orig. data'!AK20</f>
        <v> </v>
      </c>
      <c r="G21" t="str">
        <f>'orig. data'!AL20</f>
        <v> </v>
      </c>
      <c r="H21" s="20">
        <f aca="true" t="shared" si="3" ref="H21:H32">I$19</f>
        <v>0.7420646354</v>
      </c>
      <c r="I21" s="3">
        <f>'orig. data'!D20</f>
        <v>0.7885505777</v>
      </c>
      <c r="J21" s="3">
        <f>'orig. data'!R20</f>
        <v>0.7030608311</v>
      </c>
      <c r="K21" s="20">
        <f aca="true" t="shared" si="4" ref="K21:K32">J$19</f>
        <v>0.7640588918</v>
      </c>
      <c r="L21" s="5">
        <f>'orig. data'!B20</f>
        <v>1026</v>
      </c>
      <c r="M21" s="5">
        <f>'orig. data'!C20</f>
        <v>1301</v>
      </c>
      <c r="N21" s="11">
        <f>'orig. data'!G20</f>
        <v>0.000178224</v>
      </c>
      <c r="P21" s="5">
        <f>'orig. data'!P20</f>
        <v>831</v>
      </c>
      <c r="Q21" s="5">
        <f>'orig. data'!Q20</f>
        <v>1182</v>
      </c>
      <c r="R21" s="11">
        <f>'orig. data'!U20</f>
        <v>1.8152609E-06</v>
      </c>
      <c r="T21" s="11">
        <f>'orig. data'!AD20</f>
        <v>1.056865E-06</v>
      </c>
    </row>
    <row r="22" spans="1:20" ht="12.75">
      <c r="A22" s="2" t="str">
        <f ca="1" t="shared" si="2"/>
        <v>Assiniboine South (1,2,t)</v>
      </c>
      <c r="B22" t="s">
        <v>144</v>
      </c>
      <c r="C22">
        <f>'orig. data'!AH21</f>
        <v>1</v>
      </c>
      <c r="D22">
        <f>'orig. data'!AI21</f>
        <v>2</v>
      </c>
      <c r="E22" t="str">
        <f ca="1">IF(CELL("contents",F22)="s","s",IF(CELL("contents",G22)="s","s",IF(CELL("contents",'orig. data'!AJ21)="t","t","")))</f>
        <v>t</v>
      </c>
      <c r="F22" t="str">
        <f>'orig. data'!AK21</f>
        <v> </v>
      </c>
      <c r="G22" t="str">
        <f>'orig. data'!AL21</f>
        <v> </v>
      </c>
      <c r="H22" s="20">
        <f t="shared" si="3"/>
        <v>0.7420646354</v>
      </c>
      <c r="I22" s="3">
        <f>'orig. data'!D21</f>
        <v>0.8059247355</v>
      </c>
      <c r="J22" s="3">
        <f>'orig. data'!R21</f>
        <v>0.7037091248</v>
      </c>
      <c r="K22" s="20">
        <f t="shared" si="4"/>
        <v>0.7640588918</v>
      </c>
      <c r="L22" s="5">
        <f>'orig. data'!B21</f>
        <v>573</v>
      </c>
      <c r="M22" s="5">
        <f>'orig. data'!C21</f>
        <v>711</v>
      </c>
      <c r="N22" s="11">
        <f>'orig. data'!G21</f>
        <v>0.0001271437</v>
      </c>
      <c r="P22" s="5">
        <f>'orig. data'!P21</f>
        <v>385</v>
      </c>
      <c r="Q22" s="5">
        <f>'orig. data'!Q21</f>
        <v>547</v>
      </c>
      <c r="R22" s="11">
        <f>'orig. data'!U21</f>
        <v>0.0010985461</v>
      </c>
      <c r="T22" s="11">
        <f>'orig. data'!AD21</f>
        <v>2.76244E-05</v>
      </c>
    </row>
    <row r="23" spans="1:20" ht="12.75">
      <c r="A23" s="2" t="str">
        <f ca="1" t="shared" si="2"/>
        <v>St. Boniface (1,t)</v>
      </c>
      <c r="B23" t="s">
        <v>148</v>
      </c>
      <c r="C23">
        <f>'orig. data'!AH22</f>
        <v>1</v>
      </c>
      <c r="D23" t="str">
        <f>'orig. data'!AI22</f>
        <v> </v>
      </c>
      <c r="E23" t="str">
        <f ca="1">IF(CELL("contents",F23)="s","s",IF(CELL("contents",G23)="s","s",IF(CELL("contents",'orig. data'!AJ22)="t","t","")))</f>
        <v>t</v>
      </c>
      <c r="F23" t="str">
        <f>'orig. data'!AK22</f>
        <v> </v>
      </c>
      <c r="G23" t="str">
        <f>'orig. data'!AL22</f>
        <v> </v>
      </c>
      <c r="H23" s="20">
        <f t="shared" si="3"/>
        <v>0.7420646354</v>
      </c>
      <c r="I23" s="3">
        <f>'orig. data'!D22</f>
        <v>0.8243866708</v>
      </c>
      <c r="J23" s="3">
        <f>'orig. data'!R22</f>
        <v>0.7390358101</v>
      </c>
      <c r="K23" s="20">
        <f t="shared" si="4"/>
        <v>0.7640588918</v>
      </c>
      <c r="L23" s="5">
        <f>'orig. data'!B22</f>
        <v>892</v>
      </c>
      <c r="M23" s="5">
        <f>'orig. data'!C22</f>
        <v>1082</v>
      </c>
      <c r="N23" s="11">
        <f>'orig. data'!G22</f>
        <v>1.5183073E-09</v>
      </c>
      <c r="P23" s="5">
        <f>'orig. data'!P22</f>
        <v>731</v>
      </c>
      <c r="Q23" s="5">
        <f>'orig. data'!Q22</f>
        <v>989</v>
      </c>
      <c r="R23" s="11">
        <f>'orig. data'!U22</f>
        <v>0.0704791415</v>
      </c>
      <c r="T23" s="11">
        <f>'orig. data'!AD22</f>
        <v>2.7764924E-06</v>
      </c>
    </row>
    <row r="24" spans="1:20" ht="12.75">
      <c r="A24" s="2" t="str">
        <f ca="1" t="shared" si="2"/>
        <v>St. Vital (1,t)</v>
      </c>
      <c r="B24" t="s">
        <v>146</v>
      </c>
      <c r="C24">
        <f>'orig. data'!AH23</f>
        <v>1</v>
      </c>
      <c r="D24" t="str">
        <f>'orig. data'!AI23</f>
        <v> </v>
      </c>
      <c r="E24" t="str">
        <f ca="1">IF(CELL("contents",F24)="s","s",IF(CELL("contents",G24)="s","s",IF(CELL("contents",'orig. data'!AJ23)="t","t","")))</f>
        <v>t</v>
      </c>
      <c r="F24" t="str">
        <f>'orig. data'!AK23</f>
        <v> </v>
      </c>
      <c r="G24" t="str">
        <f>'orig. data'!AL23</f>
        <v> </v>
      </c>
      <c r="H24" s="20">
        <f t="shared" si="3"/>
        <v>0.7420646354</v>
      </c>
      <c r="I24" s="3">
        <f>'orig. data'!D23</f>
        <v>0.8593303171</v>
      </c>
      <c r="J24" s="3">
        <f>'orig. data'!R23</f>
        <v>0.7418698005</v>
      </c>
      <c r="K24" s="20">
        <f t="shared" si="4"/>
        <v>0.7640588918</v>
      </c>
      <c r="L24" s="5">
        <f>'orig. data'!B23</f>
        <v>1240</v>
      </c>
      <c r="M24" s="5">
        <f>'orig. data'!C23</f>
        <v>1443</v>
      </c>
      <c r="N24" s="11">
        <f>'orig. data'!G23</f>
        <v>1.226171E-22</v>
      </c>
      <c r="P24" s="5">
        <f>'orig. data'!P23</f>
        <v>799</v>
      </c>
      <c r="Q24" s="5">
        <f>'orig. data'!Q23</f>
        <v>1077</v>
      </c>
      <c r="R24" s="11">
        <f>'orig. data'!U23</f>
        <v>0.0946921401</v>
      </c>
      <c r="T24" s="11">
        <f>'orig. data'!AD23</f>
        <v>2.297934E-13</v>
      </c>
    </row>
    <row r="25" spans="1:20" ht="12.75">
      <c r="A25" s="2" t="str">
        <f ca="1" t="shared" si="2"/>
        <v>Transcona (1,t)</v>
      </c>
      <c r="B25" t="s">
        <v>149</v>
      </c>
      <c r="C25">
        <f>'orig. data'!AH24</f>
        <v>1</v>
      </c>
      <c r="D25" t="str">
        <f>'orig. data'!AI24</f>
        <v> </v>
      </c>
      <c r="E25" t="str">
        <f ca="1">IF(CELL("contents",F25)="s","s",IF(CELL("contents",G25)="s","s",IF(CELL("contents",'orig. data'!AJ24)="t","t","")))</f>
        <v>t</v>
      </c>
      <c r="F25" t="str">
        <f>'orig. data'!AK24</f>
        <v> </v>
      </c>
      <c r="G25" t="str">
        <f>'orig. data'!AL24</f>
        <v> </v>
      </c>
      <c r="H25" s="20">
        <f t="shared" si="3"/>
        <v>0.7420646354</v>
      </c>
      <c r="I25" s="3">
        <f>'orig. data'!D24</f>
        <v>0.7802204043</v>
      </c>
      <c r="J25" s="3">
        <f>'orig. data'!R24</f>
        <v>0.7278192777</v>
      </c>
      <c r="K25" s="20">
        <f t="shared" si="4"/>
        <v>0.7640588918</v>
      </c>
      <c r="L25" s="5">
        <f>'orig. data'!B24</f>
        <v>703</v>
      </c>
      <c r="M25" s="5">
        <f>'orig. data'!C24</f>
        <v>901</v>
      </c>
      <c r="N25" s="11">
        <f>'orig. data'!G24</f>
        <v>0.0099669318</v>
      </c>
      <c r="P25" s="5">
        <f>'orig. data'!P24</f>
        <v>548</v>
      </c>
      <c r="Q25" s="5">
        <f>'orig. data'!Q24</f>
        <v>753</v>
      </c>
      <c r="R25" s="11">
        <f>'orig. data'!U24</f>
        <v>0.0216778613</v>
      </c>
      <c r="T25" s="11">
        <f>'orig. data'!AD24</f>
        <v>0.0135642729</v>
      </c>
    </row>
    <row r="26" spans="1:23" ht="12.75">
      <c r="A26" s="2" t="str">
        <f ca="1" t="shared" si="2"/>
        <v>River Heights</v>
      </c>
      <c r="B26" t="s">
        <v>145</v>
      </c>
      <c r="C26" t="str">
        <f>'orig. data'!AH25</f>
        <v> </v>
      </c>
      <c r="D26" t="str">
        <f>'orig. data'!AI25</f>
        <v> </v>
      </c>
      <c r="E26">
        <f ca="1">IF(CELL("contents",F26)="s","s",IF(CELL("contents",G26)="s","s",IF(CELL("contents",'orig. data'!AJ25)="t","t","")))</f>
      </c>
      <c r="F26" t="str">
        <f>'orig. data'!AK25</f>
        <v> </v>
      </c>
      <c r="G26" t="str">
        <f>'orig. data'!AL25</f>
        <v> </v>
      </c>
      <c r="H26" s="20">
        <f t="shared" si="3"/>
        <v>0.7420646354</v>
      </c>
      <c r="I26" s="3">
        <f>'orig. data'!D25</f>
        <v>0.7487773901</v>
      </c>
      <c r="J26" s="3">
        <f>'orig. data'!R25</f>
        <v>0.7368000856</v>
      </c>
      <c r="K26" s="20">
        <f t="shared" si="4"/>
        <v>0.7640588918</v>
      </c>
      <c r="L26" s="5">
        <f>'orig. data'!B25</f>
        <v>662</v>
      </c>
      <c r="M26" s="5">
        <f>'orig. data'!C25</f>
        <v>884</v>
      </c>
      <c r="N26" s="11">
        <f>'orig. data'!G25</f>
        <v>0.6531680132</v>
      </c>
      <c r="P26" s="5">
        <f>'orig. data'!P25</f>
        <v>588</v>
      </c>
      <c r="Q26" s="5">
        <f>'orig. data'!Q25</f>
        <v>798</v>
      </c>
      <c r="R26" s="11">
        <f>'orig. data'!U25</f>
        <v>0.075475377</v>
      </c>
      <c r="T26" s="11">
        <f>'orig. data'!AD25</f>
        <v>0.5745947073</v>
      </c>
      <c r="U26" s="1"/>
      <c r="V26" s="1"/>
      <c r="W26" s="1"/>
    </row>
    <row r="27" spans="1:23" ht="12.75">
      <c r="A27" s="2" t="str">
        <f ca="1" t="shared" si="2"/>
        <v>River East (1,2,t)</v>
      </c>
      <c r="B27" t="s">
        <v>147</v>
      </c>
      <c r="C27">
        <f>'orig. data'!AH26</f>
        <v>1</v>
      </c>
      <c r="D27">
        <f>'orig. data'!AI26</f>
        <v>2</v>
      </c>
      <c r="E27" t="str">
        <f ca="1">IF(CELL("contents",F27)="s","s",IF(CELL("contents",G27)="s","s",IF(CELL("contents",'orig. data'!AJ26)="t","t","")))</f>
        <v>t</v>
      </c>
      <c r="F27" t="str">
        <f>'orig. data'!AK26</f>
        <v> </v>
      </c>
      <c r="G27" t="str">
        <f>'orig. data'!AL26</f>
        <v> </v>
      </c>
      <c r="H27" s="20">
        <f t="shared" si="3"/>
        <v>0.7420646354</v>
      </c>
      <c r="I27" s="3">
        <f>'orig. data'!D26</f>
        <v>0.8029067453</v>
      </c>
      <c r="J27" s="3">
        <f>'orig. data'!R26</f>
        <v>0.7281914146</v>
      </c>
      <c r="K27" s="20">
        <f t="shared" si="4"/>
        <v>0.7640588918</v>
      </c>
      <c r="L27" s="5">
        <f>'orig. data'!B26</f>
        <v>1760</v>
      </c>
      <c r="M27" s="5">
        <f>'orig. data'!C26</f>
        <v>2192</v>
      </c>
      <c r="N27" s="11">
        <f>'orig. data'!G26</f>
        <v>3.32155E-10</v>
      </c>
      <c r="P27" s="5">
        <f>'orig. data'!P26</f>
        <v>1328</v>
      </c>
      <c r="Q27" s="5">
        <f>'orig. data'!Q26</f>
        <v>1824</v>
      </c>
      <c r="R27" s="11">
        <f>'orig. data'!U26</f>
        <v>0.0005620561</v>
      </c>
      <c r="T27" s="11">
        <f>'orig. data'!AD26</f>
        <v>2.4847834E-08</v>
      </c>
      <c r="U27" s="1"/>
      <c r="V27" s="1"/>
      <c r="W27" s="1"/>
    </row>
    <row r="28" spans="1:23" ht="12.75">
      <c r="A28" s="2" t="str">
        <f ca="1" t="shared" si="2"/>
        <v>Seven Oaks (1)</v>
      </c>
      <c r="B28" t="s">
        <v>150</v>
      </c>
      <c r="C28">
        <f>'orig. data'!AH27</f>
        <v>1</v>
      </c>
      <c r="D28" t="str">
        <f>'orig. data'!AI27</f>
        <v> </v>
      </c>
      <c r="E28">
        <f ca="1">IF(CELL("contents",F28)="s","s",IF(CELL("contents",G28)="s","s",IF(CELL("contents",'orig. data'!AJ27)="t","t","")))</f>
      </c>
      <c r="F28" t="str">
        <f>'orig. data'!AK27</f>
        <v> </v>
      </c>
      <c r="G28" t="str">
        <f>'orig. data'!AL27</f>
        <v> </v>
      </c>
      <c r="H28" s="20">
        <f t="shared" si="3"/>
        <v>0.7420646354</v>
      </c>
      <c r="I28" s="3">
        <f>'orig. data'!D27</f>
        <v>0.78137278</v>
      </c>
      <c r="J28" s="3">
        <f>'orig. data'!R27</f>
        <v>0.7506793241</v>
      </c>
      <c r="K28" s="20">
        <f t="shared" si="4"/>
        <v>0.7640588918</v>
      </c>
      <c r="L28" s="5">
        <f>'orig. data'!B27</f>
        <v>1019</v>
      </c>
      <c r="M28" s="5">
        <f>'orig. data'!C27</f>
        <v>1304</v>
      </c>
      <c r="N28" s="11">
        <f>'orig. data'!G27</f>
        <v>0.0015031905</v>
      </c>
      <c r="P28" s="5">
        <f>'orig. data'!P27</f>
        <v>852</v>
      </c>
      <c r="Q28" s="5">
        <f>'orig. data'!Q27</f>
        <v>1135</v>
      </c>
      <c r="R28" s="11">
        <f>'orig. data'!U27</f>
        <v>0.3010901161</v>
      </c>
      <c r="T28" s="11">
        <f>'orig. data'!AD27</f>
        <v>0.073829707</v>
      </c>
      <c r="U28" s="1"/>
      <c r="V28" s="1"/>
      <c r="W28" s="1"/>
    </row>
    <row r="29" spans="1:23" ht="12.75">
      <c r="A29" s="2" t="str">
        <f ca="1" t="shared" si="2"/>
        <v>St. James - Assiniboia (1,2,t)</v>
      </c>
      <c r="B29" t="s">
        <v>151</v>
      </c>
      <c r="C29">
        <f>'orig. data'!AH28</f>
        <v>1</v>
      </c>
      <c r="D29">
        <f>'orig. data'!AI28</f>
        <v>2</v>
      </c>
      <c r="E29" t="str">
        <f ca="1">IF(CELL("contents",F29)="s","s",IF(CELL("contents",G29)="s","s",IF(CELL("contents",'orig. data'!AJ28)="t","t","")))</f>
        <v>t</v>
      </c>
      <c r="F29" t="str">
        <f>'orig. data'!AK28</f>
        <v> </v>
      </c>
      <c r="G29" t="str">
        <f>'orig. data'!AL28</f>
        <v> </v>
      </c>
      <c r="H29" s="20">
        <f t="shared" si="3"/>
        <v>0.7420646354</v>
      </c>
      <c r="I29" s="3">
        <f>'orig. data'!D28</f>
        <v>0.8636987081</v>
      </c>
      <c r="J29" s="3">
        <f>'orig. data'!R28</f>
        <v>0.7118681191</v>
      </c>
      <c r="K29" s="20">
        <f t="shared" si="4"/>
        <v>0.7640588918</v>
      </c>
      <c r="L29" s="5">
        <f>'orig. data'!B28</f>
        <v>1014</v>
      </c>
      <c r="M29" s="5">
        <f>'orig. data'!C28</f>
        <v>1174</v>
      </c>
      <c r="N29" s="11">
        <f>'orig. data'!G28</f>
        <v>4.817474E-20</v>
      </c>
      <c r="O29" s="8"/>
      <c r="P29" s="5">
        <f>'orig. data'!P28</f>
        <v>704</v>
      </c>
      <c r="Q29" s="5">
        <f>'orig. data'!Q28</f>
        <v>989</v>
      </c>
      <c r="R29" s="11">
        <f>'orig. data'!U28</f>
        <v>0.0001704979</v>
      </c>
      <c r="T29" s="11">
        <f>'orig. data'!AD28</f>
        <v>1.34889E-17</v>
      </c>
      <c r="U29" s="1"/>
      <c r="V29" s="1"/>
      <c r="W29" s="1"/>
    </row>
    <row r="30" spans="1:23" ht="12.75">
      <c r="A30" s="2" t="str">
        <f ca="1" t="shared" si="2"/>
        <v>Inkster (1,2)</v>
      </c>
      <c r="B30" t="s">
        <v>152</v>
      </c>
      <c r="C30">
        <f>'orig. data'!AH29</f>
        <v>1</v>
      </c>
      <c r="D30">
        <f>'orig. data'!AI29</f>
        <v>2</v>
      </c>
      <c r="E30">
        <f ca="1">IF(CELL("contents",F30)="s","s",IF(CELL("contents",G30)="s","s",IF(CELL("contents",'orig. data'!AJ29)="t","t","")))</f>
      </c>
      <c r="F30" t="str">
        <f>'orig. data'!AK29</f>
        <v> </v>
      </c>
      <c r="G30" t="str">
        <f>'orig. data'!AL29</f>
        <v> </v>
      </c>
      <c r="H30" s="20">
        <f t="shared" si="3"/>
        <v>0.7420646354</v>
      </c>
      <c r="I30" s="3">
        <f>'orig. data'!D29</f>
        <v>0.6797576317</v>
      </c>
      <c r="J30" s="3">
        <f>'orig. data'!R29</f>
        <v>0.686498392</v>
      </c>
      <c r="K30" s="20">
        <f t="shared" si="4"/>
        <v>0.7640588918</v>
      </c>
      <c r="L30" s="5">
        <f>'orig. data'!B29</f>
        <v>647</v>
      </c>
      <c r="M30" s="5">
        <f>'orig. data'!C29</f>
        <v>952</v>
      </c>
      <c r="N30" s="11">
        <f>'orig. data'!G29</f>
        <v>1.72797E-05</v>
      </c>
      <c r="O30" s="8"/>
      <c r="P30" s="5">
        <f>'orig. data'!P29</f>
        <v>488</v>
      </c>
      <c r="Q30" s="5">
        <f>'orig. data'!Q29</f>
        <v>711</v>
      </c>
      <c r="R30" s="11">
        <f>'orig. data'!U29</f>
        <v>2.0369512E-06</v>
      </c>
      <c r="T30" s="11">
        <f>'orig. data'!AD29</f>
        <v>0.7701316697</v>
      </c>
      <c r="U30" s="1"/>
      <c r="V30" s="1"/>
      <c r="W30" s="1"/>
    </row>
    <row r="31" spans="1:23" ht="12.75">
      <c r="A31" s="2" t="str">
        <f ca="1" t="shared" si="2"/>
        <v>Downtown (1,2)</v>
      </c>
      <c r="B31" t="s">
        <v>153</v>
      </c>
      <c r="C31">
        <f>'orig. data'!AH30</f>
        <v>1</v>
      </c>
      <c r="D31">
        <f>'orig. data'!AI30</f>
        <v>2</v>
      </c>
      <c r="E31">
        <f ca="1">IF(CELL("contents",F31)="s","s",IF(CELL("contents",G31)="s","s",IF(CELL("contents",'orig. data'!AJ30)="t","t","")))</f>
      </c>
      <c r="F31" t="str">
        <f>'orig. data'!AK30</f>
        <v> </v>
      </c>
      <c r="G31" t="str">
        <f>'orig. data'!AL30</f>
        <v> </v>
      </c>
      <c r="H31" s="20">
        <f t="shared" si="3"/>
        <v>0.7420646354</v>
      </c>
      <c r="I31" s="3">
        <f>'orig. data'!D30</f>
        <v>0.6337835133</v>
      </c>
      <c r="J31" s="3">
        <f>'orig. data'!R30</f>
        <v>0.6679586014</v>
      </c>
      <c r="K31" s="20">
        <f t="shared" si="4"/>
        <v>0.7640588918</v>
      </c>
      <c r="L31" s="5">
        <f>'orig. data'!B30</f>
        <v>916</v>
      </c>
      <c r="M31" s="5">
        <f>'orig. data'!C30</f>
        <v>1445</v>
      </c>
      <c r="N31" s="11">
        <f>'orig. data'!G30</f>
        <v>1.634864E-19</v>
      </c>
      <c r="O31" s="8"/>
      <c r="P31" s="5">
        <f>'orig. data'!P30</f>
        <v>710</v>
      </c>
      <c r="Q31" s="5">
        <f>'orig. data'!Q30</f>
        <v>1063</v>
      </c>
      <c r="R31" s="11">
        <f>'orig. data'!U30</f>
        <v>1.225805E-12</v>
      </c>
      <c r="T31" s="11">
        <f>'orig. data'!AD30</f>
        <v>0.0766369508</v>
      </c>
      <c r="U31" s="1"/>
      <c r="V31" s="1"/>
      <c r="W31" s="1"/>
    </row>
    <row r="32" spans="1:23" ht="12.75">
      <c r="A32" s="2" t="str">
        <f ca="1" t="shared" si="2"/>
        <v>Point Douglas (1,2)</v>
      </c>
      <c r="B32" t="s">
        <v>154</v>
      </c>
      <c r="C32">
        <f>'orig. data'!AH31</f>
        <v>1</v>
      </c>
      <c r="D32">
        <f>'orig. data'!AI31</f>
        <v>2</v>
      </c>
      <c r="E32">
        <f ca="1">IF(CELL("contents",F32)="s","s",IF(CELL("contents",G32)="s","s",IF(CELL("contents",'orig. data'!AJ31)="t","t","")))</f>
      </c>
      <c r="F32" t="str">
        <f>'orig. data'!AK31</f>
        <v> </v>
      </c>
      <c r="G32" t="str">
        <f>'orig. data'!AL31</f>
        <v> </v>
      </c>
      <c r="H32" s="20">
        <f t="shared" si="3"/>
        <v>0.7420646354</v>
      </c>
      <c r="I32" s="3">
        <f>'orig. data'!D31</f>
        <v>0.6055182773</v>
      </c>
      <c r="J32" s="3">
        <f>'orig. data'!R31</f>
        <v>0.6045911436</v>
      </c>
      <c r="K32" s="20">
        <f t="shared" si="4"/>
        <v>0.7640588918</v>
      </c>
      <c r="L32" s="5">
        <f>'orig. data'!B31</f>
        <v>692</v>
      </c>
      <c r="M32" s="5">
        <f>'orig. data'!C31</f>
        <v>1143</v>
      </c>
      <c r="N32" s="11">
        <f>'orig. data'!G31</f>
        <v>3.984315E-24</v>
      </c>
      <c r="O32" s="8"/>
      <c r="P32" s="5">
        <f>'orig. data'!P31</f>
        <v>526</v>
      </c>
      <c r="Q32" s="5">
        <f>'orig. data'!Q31</f>
        <v>870</v>
      </c>
      <c r="R32" s="11">
        <f>'orig. data'!U31</f>
        <v>5.11519E-26</v>
      </c>
      <c r="T32" s="11">
        <f>'orig. data'!AD31</f>
        <v>0.9663751552</v>
      </c>
      <c r="U32" s="1"/>
      <c r="V32" s="1"/>
      <c r="W32" s="1"/>
    </row>
    <row r="33" spans="1:23" ht="12.75">
      <c r="B33"/>
      <c r="C33"/>
      <c r="D33"/>
      <c r="E33"/>
      <c r="F33"/>
      <c r="G33"/>
      <c r="H33" s="20"/>
      <c r="I33" s="3"/>
      <c r="J33" s="3"/>
      <c r="K33" s="20"/>
      <c r="L33" s="5"/>
      <c r="M33" s="5"/>
      <c r="N33" s="11"/>
      <c r="O33" s="8"/>
      <c r="P33" s="5"/>
      <c r="Q33" s="5"/>
      <c r="R33" s="11"/>
      <c r="T33" s="11"/>
      <c r="U33" s="1"/>
      <c r="V33" s="1"/>
      <c r="W33" s="1"/>
    </row>
    <row r="34" spans="2:8" ht="12.75">
      <c r="B34"/>
      <c r="C34"/>
      <c r="D34"/>
      <c r="E34"/>
      <c r="F34"/>
      <c r="G34"/>
      <c r="H34" s="21"/>
    </row>
    <row r="35" spans="2:8" ht="12.75">
      <c r="B35"/>
      <c r="C35"/>
      <c r="D35"/>
      <c r="E35"/>
      <c r="F35"/>
      <c r="G35"/>
      <c r="H35" s="21"/>
    </row>
    <row r="36" spans="2:8" ht="12.75">
      <c r="B36"/>
      <c r="C36"/>
      <c r="D36"/>
      <c r="E36"/>
      <c r="F36"/>
      <c r="G36"/>
      <c r="H36" s="21"/>
    </row>
    <row r="37" spans="2:8" ht="12.75">
      <c r="B37"/>
      <c r="C37"/>
      <c r="D37"/>
      <c r="E37"/>
      <c r="F37"/>
      <c r="G37"/>
      <c r="H37" s="21"/>
    </row>
    <row r="38" spans="2:8" ht="12.75">
      <c r="B38"/>
      <c r="C38"/>
      <c r="D38"/>
      <c r="E38"/>
      <c r="F38"/>
      <c r="G38"/>
      <c r="H38" s="21"/>
    </row>
    <row r="39" spans="2:8" ht="12.75">
      <c r="B39"/>
      <c r="C39"/>
      <c r="D39"/>
      <c r="E39"/>
      <c r="F39"/>
      <c r="G39"/>
      <c r="H39" s="21"/>
    </row>
    <row r="40" spans="2:8" ht="12.75">
      <c r="B40"/>
      <c r="C40"/>
      <c r="D40"/>
      <c r="E40"/>
      <c r="F40"/>
      <c r="G40"/>
      <c r="H40" s="21"/>
    </row>
    <row r="41" ht="12.75">
      <c r="H41" s="21"/>
    </row>
    <row r="42" ht="12.75">
      <c r="H42" s="21"/>
    </row>
    <row r="43" ht="12.75">
      <c r="H43" s="21"/>
    </row>
    <row r="44" ht="12.75">
      <c r="H44" s="21"/>
    </row>
    <row r="45" ht="12.75">
      <c r="H45" s="21"/>
    </row>
    <row r="46" ht="12.75">
      <c r="H46" s="21"/>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4" activePane="bottomLeft" state="frozen"/>
      <selection pane="topLeft" activeCell="A1" sqref="A1"/>
      <selection pane="bottomLeft" activeCell="H3" sqref="H3:K3"/>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47" t="s">
        <v>243</v>
      </c>
      <c r="B1" s="4" t="s">
        <v>193</v>
      </c>
      <c r="C1" s="77" t="s">
        <v>118</v>
      </c>
      <c r="D1" s="77"/>
      <c r="E1" s="77"/>
      <c r="F1" s="77" t="s">
        <v>121</v>
      </c>
      <c r="G1" s="77"/>
      <c r="H1" s="5" t="s">
        <v>108</v>
      </c>
      <c r="I1" s="3" t="s">
        <v>110</v>
      </c>
      <c r="J1" s="3" t="s">
        <v>111</v>
      </c>
      <c r="K1" s="5" t="s">
        <v>109</v>
      </c>
      <c r="L1" s="5" t="s">
        <v>112</v>
      </c>
      <c r="M1" s="5" t="s">
        <v>113</v>
      </c>
      <c r="N1" s="5" t="s">
        <v>114</v>
      </c>
      <c r="O1" s="6"/>
      <c r="P1" s="5" t="s">
        <v>115</v>
      </c>
      <c r="Q1" s="5" t="s">
        <v>116</v>
      </c>
      <c r="R1" s="5" t="s">
        <v>117</v>
      </c>
      <c r="S1" s="6"/>
      <c r="T1" s="5" t="s">
        <v>122</v>
      </c>
    </row>
    <row r="2" spans="1:20" ht="12.75">
      <c r="A2" s="41"/>
      <c r="B2" s="2"/>
      <c r="C2" s="12"/>
      <c r="D2" s="12"/>
      <c r="E2" s="12"/>
      <c r="F2" s="13"/>
      <c r="G2" s="13"/>
      <c r="H2" s="5"/>
      <c r="I2" s="78" t="s">
        <v>244</v>
      </c>
      <c r="J2" s="78"/>
      <c r="K2" s="5"/>
      <c r="L2" s="5"/>
      <c r="M2" s="5"/>
      <c r="N2" s="5"/>
      <c r="O2" s="6"/>
      <c r="P2" s="5"/>
      <c r="Q2" s="5"/>
      <c r="R2" s="5"/>
      <c r="S2" s="6"/>
      <c r="T2" s="5"/>
    </row>
    <row r="3" spans="1:20" ht="12.75">
      <c r="A3" s="34" t="s">
        <v>0</v>
      </c>
      <c r="B3" s="4"/>
      <c r="C3" s="12">
        <v>1</v>
      </c>
      <c r="D3" s="12">
        <v>2</v>
      </c>
      <c r="E3" s="12" t="s">
        <v>120</v>
      </c>
      <c r="F3" s="12" t="s">
        <v>218</v>
      </c>
      <c r="G3" s="12" t="s">
        <v>219</v>
      </c>
      <c r="H3" s="2" t="s">
        <v>266</v>
      </c>
      <c r="I3" s="4" t="s">
        <v>264</v>
      </c>
      <c r="J3" s="4" t="s">
        <v>265</v>
      </c>
      <c r="K3" s="2" t="s">
        <v>267</v>
      </c>
      <c r="L3" s="2"/>
      <c r="M3" s="2"/>
      <c r="N3" s="2"/>
      <c r="O3" s="9"/>
      <c r="P3" s="2"/>
      <c r="Q3" s="2"/>
      <c r="R3" s="2"/>
      <c r="S3" s="9"/>
      <c r="T3" s="2"/>
    </row>
    <row r="4" spans="1:20" ht="12.75">
      <c r="A4" s="33"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(1,2,t)</v>
      </c>
      <c r="B4" s="2" t="s">
        <v>201</v>
      </c>
      <c r="C4">
        <f>'orig. data'!AH32</f>
        <v>1</v>
      </c>
      <c r="D4">
        <f>'orig. data'!AI32</f>
        <v>2</v>
      </c>
      <c r="E4" t="str">
        <f ca="1">IF(CELL("contents",F4)="s","s",IF(CELL("contents",G4)="s","s",IF(CELL("contents",'orig. data'!AJ32)="t","t","")))</f>
        <v>t</v>
      </c>
      <c r="F4" t="str">
        <f>'orig. data'!AK32</f>
        <v> </v>
      </c>
      <c r="G4" t="str">
        <f>'orig. data'!AL32</f>
        <v> </v>
      </c>
      <c r="H4" s="20">
        <f>'orig. data'!D$18</f>
        <v>0.7420646354</v>
      </c>
      <c r="I4" s="3">
        <f>'orig. data'!D32</f>
        <v>0.8009929435</v>
      </c>
      <c r="J4" s="3">
        <f>'orig. data'!R32</f>
        <v>0.8607780335</v>
      </c>
      <c r="K4" s="20">
        <f>'orig. data'!R$18</f>
        <v>0.7640588918</v>
      </c>
      <c r="L4" s="5">
        <f>'orig. data'!B32</f>
        <v>358</v>
      </c>
      <c r="M4" s="5">
        <f>'orig. data'!C32</f>
        <v>447</v>
      </c>
      <c r="N4" s="11">
        <f>'orig. data'!G32</f>
        <v>0.0048519607</v>
      </c>
      <c r="O4" s="8"/>
      <c r="P4" s="5">
        <f>'orig. data'!P32</f>
        <v>365</v>
      </c>
      <c r="Q4" s="5">
        <f>'orig. data'!Q32</f>
        <v>424</v>
      </c>
      <c r="R4" s="11">
        <f>'orig. data'!U32</f>
        <v>4.6581568E-06</v>
      </c>
      <c r="S4" s="9"/>
      <c r="T4" s="11">
        <f>'orig. data'!AD32</f>
        <v>0.0194064773</v>
      </c>
    </row>
    <row r="5" spans="1:20" ht="12.75">
      <c r="A5" s="33"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196</v>
      </c>
      <c r="C5">
        <f>'orig. data'!AH33</f>
        <v>1</v>
      </c>
      <c r="D5">
        <f>'orig. data'!AI33</f>
        <v>2</v>
      </c>
      <c r="E5">
        <f ca="1">IF(CELL("contents",F5)="s","s",IF(CELL("contents",G5)="s","s",IF(CELL("contents",'orig. data'!AJ33)="t","t","")))</f>
      </c>
      <c r="F5" t="str">
        <f>'orig. data'!AK33</f>
        <v> </v>
      </c>
      <c r="G5" t="str">
        <f>'orig. data'!AL33</f>
        <v> </v>
      </c>
      <c r="H5" s="20">
        <f>'orig. data'!D$18</f>
        <v>0.7420646354</v>
      </c>
      <c r="I5" s="3">
        <f>'orig. data'!D33</f>
        <v>0.847167944</v>
      </c>
      <c r="J5" s="3">
        <f>'orig. data'!R33</f>
        <v>0.847590038</v>
      </c>
      <c r="K5" s="20">
        <f>'orig. data'!R$18</f>
        <v>0.7640588918</v>
      </c>
      <c r="L5" s="5">
        <f>'orig. data'!B33</f>
        <v>521</v>
      </c>
      <c r="M5" s="5">
        <f>'orig. data'!C33</f>
        <v>615</v>
      </c>
      <c r="N5" s="11">
        <f>'orig. data'!G33</f>
        <v>6.2286512E-09</v>
      </c>
      <c r="O5" s="8"/>
      <c r="P5" s="5">
        <f>'orig. data'!P33</f>
        <v>523</v>
      </c>
      <c r="Q5" s="5">
        <f>'orig. data'!Q33</f>
        <v>617</v>
      </c>
      <c r="R5" s="11">
        <f>'orig. data'!U33</f>
        <v>1.7598465E-06</v>
      </c>
      <c r="S5" s="9"/>
      <c r="T5" s="11">
        <f>'orig. data'!AD33</f>
        <v>0.9835670284</v>
      </c>
    </row>
    <row r="6" spans="1:20" ht="12.75">
      <c r="A6" s="33" t="str">
        <f ca="1" t="shared" si="0"/>
        <v>SE Western (1)</v>
      </c>
      <c r="B6" s="2" t="s">
        <v>197</v>
      </c>
      <c r="C6">
        <f>'orig. data'!AH34</f>
        <v>1</v>
      </c>
      <c r="D6" t="str">
        <f>'orig. data'!AI34</f>
        <v> </v>
      </c>
      <c r="E6">
        <f ca="1">IF(CELL("contents",F6)="s","s",IF(CELL("contents",G6)="s","s",IF(CELL("contents",'orig. data'!AJ34)="t","t","")))</f>
      </c>
      <c r="F6" t="str">
        <f>'orig. data'!AK34</f>
        <v> </v>
      </c>
      <c r="G6" t="str">
        <f>'orig. data'!AL34</f>
        <v> </v>
      </c>
      <c r="H6" s="20">
        <f>'orig. data'!D$18</f>
        <v>0.7420646354</v>
      </c>
      <c r="I6" s="3">
        <f>'orig. data'!D34</f>
        <v>0.8721136198</v>
      </c>
      <c r="J6" s="3">
        <f>'orig. data'!R34</f>
        <v>0.8147553416</v>
      </c>
      <c r="K6" s="20">
        <f>'orig. data'!R$18</f>
        <v>0.7640588918</v>
      </c>
      <c r="L6" s="5">
        <f>'orig. data'!B34</f>
        <v>273</v>
      </c>
      <c r="M6" s="5">
        <f>'orig. data'!C34</f>
        <v>313</v>
      </c>
      <c r="N6" s="11">
        <f>'orig. data'!G34</f>
        <v>3.7434816E-07</v>
      </c>
      <c r="O6" s="8"/>
      <c r="P6" s="5">
        <f>'orig. data'!P34</f>
        <v>242</v>
      </c>
      <c r="Q6" s="5">
        <f>'orig. data'!Q34</f>
        <v>297</v>
      </c>
      <c r="R6" s="11">
        <f>'orig. data'!U34</f>
        <v>0.0415513447</v>
      </c>
      <c r="S6" s="9"/>
      <c r="T6" s="11">
        <f>'orig. data'!AD34</f>
        <v>0.0520849584</v>
      </c>
    </row>
    <row r="7" spans="1:20" ht="12.75">
      <c r="A7" s="33" t="str">
        <f ca="1" t="shared" si="0"/>
        <v>SE Southern (2,t)</v>
      </c>
      <c r="B7" s="2" t="s">
        <v>164</v>
      </c>
      <c r="C7" t="str">
        <f>'orig. data'!AH35</f>
        <v> </v>
      </c>
      <c r="D7">
        <f>'orig. data'!AI35</f>
        <v>2</v>
      </c>
      <c r="E7" t="str">
        <f ca="1">IF(CELL("contents",F7)="s","s",IF(CELL("contents",G7)="s","s",IF(CELL("contents",'orig. data'!AJ35)="t","t","")))</f>
        <v>t</v>
      </c>
      <c r="F7" t="str">
        <f>'orig. data'!AK35</f>
        <v> </v>
      </c>
      <c r="G7" t="str">
        <f>'orig. data'!AL35</f>
        <v> </v>
      </c>
      <c r="H7" s="20">
        <f>'orig. data'!D$18</f>
        <v>0.7420646354</v>
      </c>
      <c r="I7" s="3">
        <f>'orig. data'!D35</f>
        <v>0.8180380424</v>
      </c>
      <c r="J7" s="3">
        <f>'orig. data'!R35</f>
        <v>0.9323031514</v>
      </c>
      <c r="K7" s="20">
        <f>'orig. data'!R$18</f>
        <v>0.7640588918</v>
      </c>
      <c r="L7" s="5">
        <f>'orig. data'!B35</f>
        <v>108</v>
      </c>
      <c r="M7" s="5">
        <f>'orig. data'!C35</f>
        <v>132</v>
      </c>
      <c r="N7" s="11">
        <f>'orig. data'!G35</f>
        <v>0.0483233833</v>
      </c>
      <c r="O7" s="8"/>
      <c r="P7" s="5">
        <f>'orig. data'!P35</f>
        <v>124</v>
      </c>
      <c r="Q7" s="5">
        <f>'orig. data'!Q35</f>
        <v>133</v>
      </c>
      <c r="R7" s="11">
        <f>'orig. data'!U35</f>
        <v>2.80527E-05</v>
      </c>
      <c r="S7" s="9"/>
      <c r="T7" s="11">
        <f>'orig. data'!AD35</f>
        <v>0.0066399857</v>
      </c>
    </row>
    <row r="8" spans="1:20" ht="12.75">
      <c r="A8" s="33"/>
      <c r="B8" s="2"/>
      <c r="H8" s="20"/>
      <c r="I8" s="3"/>
      <c r="J8" s="3"/>
      <c r="K8" s="20"/>
      <c r="L8" s="5"/>
      <c r="M8" s="5"/>
      <c r="N8" s="11"/>
      <c r="O8" s="8"/>
      <c r="P8" s="5"/>
      <c r="Q8" s="5"/>
      <c r="R8" s="11"/>
      <c r="S8" s="9"/>
      <c r="T8" s="11"/>
    </row>
    <row r="9" spans="1:20" ht="12.75">
      <c r="A9" s="33" t="str">
        <f ca="1" t="shared" si="0"/>
        <v>CE Altona (1)</v>
      </c>
      <c r="B9" s="2" t="s">
        <v>198</v>
      </c>
      <c r="C9">
        <f>'orig. data'!AH36</f>
        <v>1</v>
      </c>
      <c r="D9" t="str">
        <f>'orig. data'!AI36</f>
        <v> </v>
      </c>
      <c r="E9">
        <f ca="1">IF(CELL("contents",F9)="s","s",IF(CELL("contents",G9)="s","s",IF(CELL("contents",'orig. data'!AJ36)="t","t","")))</f>
      </c>
      <c r="F9" t="str">
        <f>'orig. data'!AK36</f>
        <v> </v>
      </c>
      <c r="G9" t="str">
        <f>'orig. data'!AL36</f>
        <v> </v>
      </c>
      <c r="H9" s="20">
        <f>'orig. data'!D$18</f>
        <v>0.7420646354</v>
      </c>
      <c r="I9" s="3">
        <f>'orig. data'!D36</f>
        <v>0.8353608792</v>
      </c>
      <c r="J9" s="3">
        <f>'orig. data'!R36</f>
        <v>0.8298602315</v>
      </c>
      <c r="K9" s="20">
        <f>'orig. data'!R$18</f>
        <v>0.7640588918</v>
      </c>
      <c r="L9" s="5">
        <f>'orig. data'!B36</f>
        <v>198</v>
      </c>
      <c r="M9" s="5">
        <f>'orig. data'!C36</f>
        <v>237</v>
      </c>
      <c r="N9" s="11">
        <f>'orig. data'!G36</f>
        <v>0.0012419014</v>
      </c>
      <c r="O9" s="8"/>
      <c r="P9" s="5">
        <f>'orig. data'!P36</f>
        <v>200</v>
      </c>
      <c r="Q9" s="5">
        <f>'orig. data'!Q36</f>
        <v>241</v>
      </c>
      <c r="R9" s="11">
        <f>'orig. data'!U36</f>
        <v>0.0173644998</v>
      </c>
      <c r="S9" s="9"/>
      <c r="T9" s="11">
        <f>'orig. data'!AD36</f>
        <v>0.8720711944</v>
      </c>
    </row>
    <row r="10" spans="1:20" ht="12.75">
      <c r="A10" s="33" t="str">
        <f ca="1" t="shared" si="0"/>
        <v>CE Cartier/SFX (2,t)</v>
      </c>
      <c r="B10" s="2" t="s">
        <v>220</v>
      </c>
      <c r="C10" t="str">
        <f>'orig. data'!AH37</f>
        <v> </v>
      </c>
      <c r="D10">
        <f>'orig. data'!AI37</f>
        <v>2</v>
      </c>
      <c r="E10" t="str">
        <f ca="1">IF(CELL("contents",F10)="s","s",IF(CELL("contents",G10)="s","s",IF(CELL("contents",'orig. data'!AJ37)="t","t","")))</f>
        <v>t</v>
      </c>
      <c r="F10" t="str">
        <f>'orig. data'!AK37</f>
        <v> </v>
      </c>
      <c r="G10" t="str">
        <f>'orig. data'!AL37</f>
        <v> </v>
      </c>
      <c r="H10" s="20">
        <f>'orig. data'!D$18</f>
        <v>0.7420646354</v>
      </c>
      <c r="I10" s="3">
        <f>'orig. data'!D37</f>
        <v>0.7387821439</v>
      </c>
      <c r="J10" s="3">
        <f>'orig. data'!R37</f>
        <v>0.871325556</v>
      </c>
      <c r="K10" s="20">
        <f>'orig. data'!R$18</f>
        <v>0.7640588918</v>
      </c>
      <c r="L10" s="5">
        <f>'orig. data'!B37</f>
        <v>130</v>
      </c>
      <c r="M10" s="5">
        <f>'orig. data'!C37</f>
        <v>176</v>
      </c>
      <c r="N10" s="11">
        <f>'orig. data'!G37</f>
        <v>0.9209447058</v>
      </c>
      <c r="O10" s="8"/>
      <c r="P10" s="5">
        <f>'orig. data'!P37</f>
        <v>122</v>
      </c>
      <c r="Q10" s="5">
        <f>'orig. data'!Q37</f>
        <v>140</v>
      </c>
      <c r="R10" s="11">
        <f>'orig. data'!U37</f>
        <v>0.0035481516</v>
      </c>
      <c r="S10" s="9"/>
      <c r="T10" s="11">
        <f>'orig. data'!AD37</f>
        <v>0.0042353244</v>
      </c>
    </row>
    <row r="11" spans="1:20" ht="12.75">
      <c r="A11" s="33" t="str">
        <f ca="1" t="shared" si="0"/>
        <v>CE Louise/Pembina (1)</v>
      </c>
      <c r="B11" s="2" t="s">
        <v>199</v>
      </c>
      <c r="C11">
        <f>'orig. data'!AH38</f>
        <v>1</v>
      </c>
      <c r="D11" t="str">
        <f>'orig. data'!AI38</f>
        <v> </v>
      </c>
      <c r="E11">
        <f ca="1">IF(CELL("contents",F11)="s","s",IF(CELL("contents",G11)="s","s",IF(CELL("contents",'orig. data'!AJ38)="t","t","")))</f>
      </c>
      <c r="F11" t="str">
        <f>'orig. data'!AK38</f>
        <v> </v>
      </c>
      <c r="G11" t="str">
        <f>'orig. data'!AL38</f>
        <v> </v>
      </c>
      <c r="H11" s="20">
        <f>'orig. data'!D$18</f>
        <v>0.7420646354</v>
      </c>
      <c r="I11" s="3">
        <f>'orig. data'!D38</f>
        <v>0.8761843537</v>
      </c>
      <c r="J11" s="3">
        <f>'orig. data'!R38</f>
        <v>0.8282083371</v>
      </c>
      <c r="K11" s="20">
        <f>'orig. data'!R$18</f>
        <v>0.7640588918</v>
      </c>
      <c r="L11" s="5">
        <f>'orig. data'!B38</f>
        <v>99</v>
      </c>
      <c r="M11" s="5">
        <f>'orig. data'!C38</f>
        <v>113</v>
      </c>
      <c r="N11" s="11">
        <f>'orig. data'!G38</f>
        <v>0.0016402387</v>
      </c>
      <c r="O11" s="9"/>
      <c r="P11" s="5">
        <f>'orig. data'!P38</f>
        <v>82</v>
      </c>
      <c r="Q11" s="5">
        <f>'orig. data'!Q38</f>
        <v>99</v>
      </c>
      <c r="R11" s="11">
        <f>'orig. data'!U38</f>
        <v>0.1360874169</v>
      </c>
      <c r="S11" s="9"/>
      <c r="T11" s="11">
        <f>'orig. data'!AD38</f>
        <v>0.3257805209</v>
      </c>
    </row>
    <row r="12" spans="1:20" ht="12.75">
      <c r="A12" s="33" t="str">
        <f ca="1" t="shared" si="0"/>
        <v>CE Morden/Winkler  (1,t)</v>
      </c>
      <c r="B12" s="2" t="s">
        <v>200</v>
      </c>
      <c r="C12">
        <f>'orig. data'!AH39</f>
        <v>1</v>
      </c>
      <c r="D12" t="str">
        <f>'orig. data'!AI39</f>
        <v> </v>
      </c>
      <c r="E12" t="str">
        <f ca="1">IF(CELL("contents",F12)="s","s",IF(CELL("contents",G12)="s","s",IF(CELL("contents",'orig. data'!AJ39)="t","t","")))</f>
        <v>t</v>
      </c>
      <c r="F12" t="str">
        <f>'orig. data'!AK39</f>
        <v> </v>
      </c>
      <c r="G12" t="str">
        <f>'orig. data'!AL39</f>
        <v> </v>
      </c>
      <c r="H12" s="20">
        <f>'orig. data'!D$18</f>
        <v>0.7420646354</v>
      </c>
      <c r="I12" s="3">
        <f>'orig. data'!D39</f>
        <v>0.9070776709</v>
      </c>
      <c r="J12" s="3">
        <f>'orig. data'!R39</f>
        <v>0.8102129086</v>
      </c>
      <c r="K12" s="20">
        <f>'orig. data'!R$18</f>
        <v>0.7640588918</v>
      </c>
      <c r="L12" s="5">
        <f>'orig. data'!B39</f>
        <v>498</v>
      </c>
      <c r="M12" s="5">
        <f>'orig. data'!C39</f>
        <v>549</v>
      </c>
      <c r="N12" s="11">
        <f>'orig. data'!G39</f>
        <v>1.28413E-16</v>
      </c>
      <c r="O12" s="9"/>
      <c r="P12" s="5">
        <f>'orig. data'!P39</f>
        <v>461</v>
      </c>
      <c r="Q12" s="5">
        <f>'orig. data'!Q39</f>
        <v>569</v>
      </c>
      <c r="R12" s="11">
        <f>'orig. data'!U39</f>
        <v>0.0105634718</v>
      </c>
      <c r="S12" s="9"/>
      <c r="T12" s="11">
        <f>'orig. data'!AD39</f>
        <v>5.3700918E-06</v>
      </c>
    </row>
    <row r="13" spans="1:20" ht="12.75">
      <c r="A13" s="33" t="str">
        <f ca="1" t="shared" si="0"/>
        <v>CE Carman (1,2)</v>
      </c>
      <c r="B13" s="2" t="s">
        <v>221</v>
      </c>
      <c r="C13">
        <f>'orig. data'!AH40</f>
        <v>1</v>
      </c>
      <c r="D13">
        <f>'orig. data'!AI40</f>
        <v>2</v>
      </c>
      <c r="E13">
        <f ca="1">IF(CELL("contents",F13)="s","s",IF(CELL("contents",G13)="s","s",IF(CELL("contents",'orig. data'!AJ40)="t","t","")))</f>
      </c>
      <c r="F13" t="str">
        <f>'orig. data'!AK40</f>
        <v> </v>
      </c>
      <c r="G13" t="str">
        <f>'orig. data'!AL40</f>
        <v> </v>
      </c>
      <c r="H13" s="20">
        <f>'orig. data'!D$18</f>
        <v>0.7420646354</v>
      </c>
      <c r="I13" s="3">
        <f>'orig. data'!D40</f>
        <v>0.908809487</v>
      </c>
      <c r="J13" s="3">
        <f>'orig. data'!R40</f>
        <v>0.8630446323</v>
      </c>
      <c r="K13" s="20">
        <f>'orig. data'!R$18</f>
        <v>0.7640588918</v>
      </c>
      <c r="L13" s="5">
        <f>'orig. data'!B40</f>
        <v>239</v>
      </c>
      <c r="M13" s="5">
        <f>'orig. data'!C40</f>
        <v>263</v>
      </c>
      <c r="N13" s="11">
        <f>'orig. data'!G40</f>
        <v>7.0013841E-09</v>
      </c>
      <c r="O13" s="9"/>
      <c r="P13" s="5">
        <f>'orig. data'!P40</f>
        <v>189</v>
      </c>
      <c r="Q13" s="5">
        <f>'orig. data'!Q40</f>
        <v>219</v>
      </c>
      <c r="R13" s="11">
        <f>'orig. data'!U40</f>
        <v>0.0007341594</v>
      </c>
      <c r="S13" s="9"/>
      <c r="T13" s="11">
        <f>'orig. data'!AD40</f>
        <v>0.1147781202</v>
      </c>
    </row>
    <row r="14" spans="1:20" ht="12.75">
      <c r="A14" s="33" t="str">
        <f ca="1" t="shared" si="0"/>
        <v>CE Red River (2,t)</v>
      </c>
      <c r="B14" s="2" t="s">
        <v>165</v>
      </c>
      <c r="C14" t="str">
        <f>'orig. data'!AH41</f>
        <v> </v>
      </c>
      <c r="D14">
        <f>'orig. data'!AI41</f>
        <v>2</v>
      </c>
      <c r="E14" t="str">
        <f ca="1">IF(CELL("contents",F14)="s","s",IF(CELL("contents",G14)="s","s",IF(CELL("contents",'orig. data'!AJ41)="t","t","")))</f>
        <v>t</v>
      </c>
      <c r="F14" t="str">
        <f>'orig. data'!AK41</f>
        <v> </v>
      </c>
      <c r="G14" t="str">
        <f>'orig. data'!AL41</f>
        <v> </v>
      </c>
      <c r="H14" s="20">
        <f>'orig. data'!D$18</f>
        <v>0.7420646354</v>
      </c>
      <c r="I14" s="3">
        <f>'orig. data'!D41</f>
        <v>0.772472637</v>
      </c>
      <c r="J14" s="3">
        <f>'orig. data'!R41</f>
        <v>0.8765945698</v>
      </c>
      <c r="K14" s="20">
        <f>'orig. data'!R$18</f>
        <v>0.7640588918</v>
      </c>
      <c r="L14" s="5">
        <f>'orig. data'!B41</f>
        <v>292</v>
      </c>
      <c r="M14" s="5">
        <f>'orig. data'!C41</f>
        <v>378</v>
      </c>
      <c r="N14" s="11">
        <f>'orig. data'!G41</f>
        <v>0.1797070287</v>
      </c>
      <c r="O14" s="9"/>
      <c r="P14" s="5">
        <f>'orig. data'!P41</f>
        <v>298</v>
      </c>
      <c r="Q14" s="5">
        <f>'orig. data'!Q41</f>
        <v>340</v>
      </c>
      <c r="R14" s="11">
        <f>'orig. data'!U41</f>
        <v>2.0969077E-06</v>
      </c>
      <c r="S14" s="9"/>
      <c r="T14" s="11">
        <f>'orig. data'!AD41</f>
        <v>0.0003270243</v>
      </c>
    </row>
    <row r="15" spans="1:20" ht="12.75">
      <c r="A15" s="33" t="str">
        <f ca="1" t="shared" si="0"/>
        <v>CE Swan Lake (1)</v>
      </c>
      <c r="B15" s="2" t="s">
        <v>166</v>
      </c>
      <c r="C15">
        <f>'orig. data'!AH42</f>
        <v>1</v>
      </c>
      <c r="D15" t="str">
        <f>'orig. data'!AI42</f>
        <v> </v>
      </c>
      <c r="E15">
        <f ca="1">IF(CELL("contents",F15)="s","s",IF(CELL("contents",G15)="s","s",IF(CELL("contents",'orig. data'!AJ42)="t","t","")))</f>
      </c>
      <c r="F15" t="str">
        <f>'orig. data'!AK42</f>
        <v> </v>
      </c>
      <c r="G15" t="str">
        <f>'orig. data'!AL42</f>
        <v> </v>
      </c>
      <c r="H15" s="20">
        <f>'orig. data'!D$18</f>
        <v>0.7420646354</v>
      </c>
      <c r="I15" s="3">
        <f>'orig. data'!D42</f>
        <v>0.8648691415</v>
      </c>
      <c r="J15" s="3">
        <f>'orig. data'!R42</f>
        <v>0.876361925</v>
      </c>
      <c r="K15" s="20">
        <f>'orig. data'!R$18</f>
        <v>0.7640588918</v>
      </c>
      <c r="L15" s="5">
        <f>'orig. data'!B42</f>
        <v>96</v>
      </c>
      <c r="M15" s="5">
        <f>'orig. data'!C42</f>
        <v>111</v>
      </c>
      <c r="N15" s="11">
        <f>'orig. data'!G42</f>
        <v>0.0040195801</v>
      </c>
      <c r="O15" s="9"/>
      <c r="P15" s="5">
        <f>'orig. data'!P42</f>
        <v>85</v>
      </c>
      <c r="Q15" s="5">
        <f>'orig. data'!Q42</f>
        <v>97</v>
      </c>
      <c r="R15" s="11">
        <f>'orig. data'!U42</f>
        <v>0.0111849132</v>
      </c>
      <c r="S15" s="9"/>
      <c r="T15" s="11">
        <f>'orig. data'!AD42</f>
        <v>0.8056666456</v>
      </c>
    </row>
    <row r="16" spans="1:20" ht="12.75">
      <c r="A16" s="33" t="str">
        <f ca="1" t="shared" si="0"/>
        <v>CE Portage (1)</v>
      </c>
      <c r="B16" s="2" t="s">
        <v>167</v>
      </c>
      <c r="C16">
        <f>'orig. data'!AH43</f>
        <v>1</v>
      </c>
      <c r="D16" t="str">
        <f>'orig. data'!AI43</f>
        <v> </v>
      </c>
      <c r="E16">
        <f ca="1">IF(CELL("contents",F16)="s","s",IF(CELL("contents",G16)="s","s",IF(CELL("contents",'orig. data'!AJ43)="t","t","")))</f>
      </c>
      <c r="F16" t="str">
        <f>'orig. data'!AK43</f>
        <v> </v>
      </c>
      <c r="G16" t="str">
        <f>'orig. data'!AL43</f>
        <v> </v>
      </c>
      <c r="H16" s="20">
        <f>'orig. data'!D$18</f>
        <v>0.7420646354</v>
      </c>
      <c r="I16" s="3">
        <f>'orig. data'!D43</f>
        <v>0.7938208447</v>
      </c>
      <c r="J16" s="3">
        <f>'orig. data'!R43</f>
        <v>0.7673820502</v>
      </c>
      <c r="K16" s="20">
        <f>'orig. data'!R$18</f>
        <v>0.7640588918</v>
      </c>
      <c r="L16" s="5">
        <f>'orig. data'!B43</f>
        <v>539</v>
      </c>
      <c r="M16" s="5">
        <f>'orig. data'!C43</f>
        <v>679</v>
      </c>
      <c r="N16" s="11">
        <f>'orig. data'!G43</f>
        <v>0.0023564558</v>
      </c>
      <c r="O16" s="9"/>
      <c r="P16" s="5">
        <f>'orig. data'!P43</f>
        <v>422</v>
      </c>
      <c r="Q16" s="5">
        <f>'orig. data'!Q43</f>
        <v>550</v>
      </c>
      <c r="R16" s="11">
        <f>'orig. data'!U43</f>
        <v>0.8560831867</v>
      </c>
      <c r="S16" s="9"/>
      <c r="T16" s="11">
        <f>'orig. data'!AD43</f>
        <v>0.2645311442</v>
      </c>
    </row>
    <row r="17" spans="1:20" ht="12.75">
      <c r="A17" s="33" t="str">
        <f ca="1" t="shared" si="0"/>
        <v>CE Seven Regions (1,t)</v>
      </c>
      <c r="B17" s="2" t="s">
        <v>168</v>
      </c>
      <c r="C17">
        <f>'orig. data'!AH44</f>
        <v>1</v>
      </c>
      <c r="D17" t="str">
        <f>'orig. data'!AI44</f>
        <v> </v>
      </c>
      <c r="E17" t="str">
        <f ca="1">IF(CELL("contents",F17)="s","s",IF(CELL("contents",G17)="s","s",IF(CELL("contents",'orig. data'!AJ44)="t","t","")))</f>
        <v>t</v>
      </c>
      <c r="F17" t="str">
        <f>'orig. data'!AK44</f>
        <v> </v>
      </c>
      <c r="G17" t="str">
        <f>'orig. data'!AL44</f>
        <v> </v>
      </c>
      <c r="H17" s="20">
        <f>'orig. data'!D$18</f>
        <v>0.7420646354</v>
      </c>
      <c r="I17" s="3">
        <f>'orig. data'!D44</f>
        <v>0.4463790686</v>
      </c>
      <c r="J17" s="3">
        <f>'orig. data'!R44</f>
        <v>0.7877451562</v>
      </c>
      <c r="K17" s="20">
        <f>'orig. data'!R$18</f>
        <v>0.7640588918</v>
      </c>
      <c r="L17" s="5">
        <f>'orig. data'!B44</f>
        <v>104</v>
      </c>
      <c r="M17" s="5">
        <f>'orig. data'!C44</f>
        <v>233</v>
      </c>
      <c r="N17" s="11">
        <f>'orig. data'!G44</f>
        <v>7.831798E-22</v>
      </c>
      <c r="O17" s="9"/>
      <c r="P17" s="5">
        <f>'orig. data'!P44</f>
        <v>63</v>
      </c>
      <c r="Q17" s="5">
        <f>'orig. data'!Q44</f>
        <v>80</v>
      </c>
      <c r="R17" s="11">
        <f>'orig. data'!U44</f>
        <v>0.618516343</v>
      </c>
      <c r="S17" s="9"/>
      <c r="T17" s="11">
        <f>'orig. data'!AD44</f>
        <v>4.8651173E-07</v>
      </c>
    </row>
    <row r="18" spans="1:20" ht="12.75">
      <c r="A18" s="33"/>
      <c r="B18" s="2"/>
      <c r="H18" s="20"/>
      <c r="I18" s="3"/>
      <c r="J18" s="3"/>
      <c r="K18" s="20"/>
      <c r="L18" s="5"/>
      <c r="M18" s="5"/>
      <c r="N18" s="11"/>
      <c r="O18" s="9"/>
      <c r="P18" s="5"/>
      <c r="Q18" s="5"/>
      <c r="R18" s="11"/>
      <c r="S18" s="9"/>
      <c r="T18" s="11"/>
    </row>
    <row r="19" spans="1:20" ht="12.75">
      <c r="A19" s="33" t="str">
        <f ca="1" t="shared" si="0"/>
        <v>AS East 2 (1,2,t)</v>
      </c>
      <c r="B19" s="2" t="s">
        <v>222</v>
      </c>
      <c r="C19">
        <f>'orig. data'!AH45</f>
        <v>1</v>
      </c>
      <c r="D19">
        <f>'orig. data'!AI45</f>
        <v>2</v>
      </c>
      <c r="E19" t="str">
        <f ca="1">IF(CELL("contents",F19)="s","s",IF(CELL("contents",G19)="s","s",IF(CELL("contents",'orig. data'!AJ45)="t","t","")))</f>
        <v>t</v>
      </c>
      <c r="F19" t="str">
        <f>'orig. data'!AK45</f>
        <v> </v>
      </c>
      <c r="G19" t="str">
        <f>'orig. data'!AL45</f>
        <v> </v>
      </c>
      <c r="H19" s="20">
        <f>'orig. data'!D$18</f>
        <v>0.7420646354</v>
      </c>
      <c r="I19" s="3">
        <f>'orig. data'!D45</f>
        <v>0.8484264782</v>
      </c>
      <c r="J19" s="3">
        <f>'orig. data'!R45</f>
        <v>0.9057446543</v>
      </c>
      <c r="K19" s="20">
        <f>'orig. data'!R$18</f>
        <v>0.7640588918</v>
      </c>
      <c r="L19" s="5">
        <f>'orig. data'!B45</f>
        <v>274</v>
      </c>
      <c r="M19" s="5">
        <f>'orig. data'!C45</f>
        <v>323</v>
      </c>
      <c r="N19" s="11">
        <f>'orig. data'!G45</f>
        <v>1.91164E-05</v>
      </c>
      <c r="O19" s="9"/>
      <c r="P19" s="5">
        <f>'orig. data'!P45</f>
        <v>240</v>
      </c>
      <c r="Q19" s="5">
        <f>'orig. data'!Q45</f>
        <v>265</v>
      </c>
      <c r="R19" s="11">
        <f>'orig. data'!U45</f>
        <v>2.4588795E-07</v>
      </c>
      <c r="S19" s="9"/>
      <c r="T19" s="11">
        <f>'orig. data'!AD45</f>
        <v>0.038540413</v>
      </c>
    </row>
    <row r="20" spans="1:20" ht="12.75">
      <c r="A20" s="33" t="str">
        <f ca="1" t="shared" si="0"/>
        <v>AS West 1 (1)</v>
      </c>
      <c r="B20" s="2" t="s">
        <v>223</v>
      </c>
      <c r="C20">
        <f>'orig. data'!AH46</f>
        <v>1</v>
      </c>
      <c r="D20" t="str">
        <f>'orig. data'!AI46</f>
        <v> </v>
      </c>
      <c r="E20">
        <f ca="1">IF(CELL("contents",F20)="s","s",IF(CELL("contents",G20)="s","s",IF(CELL("contents",'orig. data'!AJ46)="t","t","")))</f>
      </c>
      <c r="F20" t="str">
        <f>'orig. data'!AK46</f>
        <v> </v>
      </c>
      <c r="G20" t="str">
        <f>'orig. data'!AL46</f>
        <v> </v>
      </c>
      <c r="H20" s="20">
        <f>'orig. data'!D$18</f>
        <v>0.7420646354</v>
      </c>
      <c r="I20" s="3">
        <f>'orig. data'!D46</f>
        <v>0.911715504</v>
      </c>
      <c r="J20" s="3">
        <f>'orig. data'!R46</f>
        <v>0.8579970959</v>
      </c>
      <c r="K20" s="20">
        <f>'orig. data'!R$18</f>
        <v>0.7640588918</v>
      </c>
      <c r="L20" s="5">
        <f>'orig. data'!B46</f>
        <v>196</v>
      </c>
      <c r="M20" s="5">
        <f>'orig. data'!C46</f>
        <v>215</v>
      </c>
      <c r="N20" s="11">
        <f>'orig. data'!G46</f>
        <v>1.0927853E-07</v>
      </c>
      <c r="O20" s="9"/>
      <c r="P20" s="5">
        <f>'orig. data'!P46</f>
        <v>139</v>
      </c>
      <c r="Q20" s="5">
        <f>'orig. data'!Q46</f>
        <v>162</v>
      </c>
      <c r="R20" s="11">
        <f>'orig. data'!U46</f>
        <v>0.0057135396</v>
      </c>
      <c r="S20" s="9"/>
      <c r="T20" s="11">
        <f>'orig. data'!AD46</f>
        <v>0.1035346297</v>
      </c>
    </row>
    <row r="21" spans="1:20" ht="12.75">
      <c r="A21" s="33" t="str">
        <f ca="1" t="shared" si="0"/>
        <v>AS North 1 (1,2)</v>
      </c>
      <c r="B21" t="s">
        <v>224</v>
      </c>
      <c r="C21">
        <f>'orig. data'!AH47</f>
        <v>1</v>
      </c>
      <c r="D21">
        <f>'orig. data'!AI47</f>
        <v>2</v>
      </c>
      <c r="E21">
        <f ca="1">IF(CELL("contents",F21)="s","s",IF(CELL("contents",G21)="s","s",IF(CELL("contents",'orig. data'!AJ47)="t","t","")))</f>
      </c>
      <c r="F21" t="str">
        <f>'orig. data'!AK47</f>
        <v> </v>
      </c>
      <c r="G21" t="str">
        <f>'orig. data'!AL47</f>
        <v> </v>
      </c>
      <c r="H21" s="20">
        <f>'orig. data'!D$18</f>
        <v>0.7420646354</v>
      </c>
      <c r="I21" s="3">
        <f>'orig. data'!D47</f>
        <v>0.861449594</v>
      </c>
      <c r="J21" s="3">
        <f>'orig. data'!R47</f>
        <v>0.8670848371</v>
      </c>
      <c r="K21" s="20">
        <f>'orig. data'!R$18</f>
        <v>0.7640588918</v>
      </c>
      <c r="L21" s="5">
        <f>'orig. data'!B47</f>
        <v>292</v>
      </c>
      <c r="M21" s="5">
        <f>'orig. data'!C47</f>
        <v>339</v>
      </c>
      <c r="N21" s="11">
        <f>'orig. data'!G47</f>
        <v>1.0320525E-06</v>
      </c>
      <c r="O21" s="9"/>
      <c r="P21" s="5">
        <f>'orig. data'!P47</f>
        <v>176</v>
      </c>
      <c r="Q21" s="5">
        <f>'orig. data'!Q47</f>
        <v>203</v>
      </c>
      <c r="R21" s="11">
        <f>'orig. data'!U47</f>
        <v>0.0007286322</v>
      </c>
      <c r="S21" s="9"/>
      <c r="T21" s="11">
        <f>'orig. data'!AD47</f>
        <v>0.8532072586</v>
      </c>
    </row>
    <row r="22" spans="1:20" ht="12.75">
      <c r="A22" s="33" t="str">
        <f ca="1" t="shared" si="0"/>
        <v>AS West 2 (1,2)</v>
      </c>
      <c r="B22" t="s">
        <v>169</v>
      </c>
      <c r="C22">
        <f>'orig. data'!AH48</f>
        <v>1</v>
      </c>
      <c r="D22">
        <f>'orig. data'!AI48</f>
        <v>2</v>
      </c>
      <c r="E22">
        <f ca="1">IF(CELL("contents",F22)="s","s",IF(CELL("contents",G22)="s","s",IF(CELL("contents",'orig. data'!AJ48)="t","t","")))</f>
      </c>
      <c r="F22" t="str">
        <f>'orig. data'!AK48</f>
        <v> </v>
      </c>
      <c r="G22" t="str">
        <f>'orig. data'!AL48</f>
        <v> </v>
      </c>
      <c r="H22" s="20">
        <f>'orig. data'!D$18</f>
        <v>0.7420646354</v>
      </c>
      <c r="I22" s="3">
        <f>'orig. data'!D48</f>
        <v>0.8612914515</v>
      </c>
      <c r="J22" s="3">
        <f>'orig. data'!R48</f>
        <v>0.9025477937</v>
      </c>
      <c r="K22" s="20">
        <f>'orig. data'!R$18</f>
        <v>0.7640588918</v>
      </c>
      <c r="L22" s="5">
        <f>'orig. data'!B48</f>
        <v>317</v>
      </c>
      <c r="M22" s="5">
        <f>'orig. data'!C48</f>
        <v>368</v>
      </c>
      <c r="N22" s="11">
        <f>'orig. data'!G48</f>
        <v>3.7966E-07</v>
      </c>
      <c r="O22" s="9"/>
      <c r="P22" s="5">
        <f>'orig. data'!P48</f>
        <v>241</v>
      </c>
      <c r="Q22" s="5">
        <f>'orig. data'!Q48</f>
        <v>267</v>
      </c>
      <c r="R22" s="11">
        <f>'orig. data'!U48</f>
        <v>3.8658286E-07</v>
      </c>
      <c r="S22" s="9"/>
      <c r="T22" s="11">
        <f>'orig. data'!AD48</f>
        <v>0.1178976117</v>
      </c>
    </row>
    <row r="23" spans="1:20" ht="12.75">
      <c r="A23" s="33" t="str">
        <f ca="1" t="shared" si="0"/>
        <v>AS East 1 (2,t)</v>
      </c>
      <c r="B23" t="s">
        <v>170</v>
      </c>
      <c r="C23" t="str">
        <f>'orig. data'!AH49</f>
        <v> </v>
      </c>
      <c r="D23">
        <f>'orig. data'!AI49</f>
        <v>2</v>
      </c>
      <c r="E23" t="str">
        <f ca="1">IF(CELL("contents",F23)="s","s",IF(CELL("contents",G23)="s","s",IF(CELL("contents",'orig. data'!AJ49)="t","t","")))</f>
        <v>t</v>
      </c>
      <c r="F23" t="str">
        <f>'orig. data'!AK49</f>
        <v> </v>
      </c>
      <c r="G23" t="str">
        <f>'orig. data'!AL49</f>
        <v> </v>
      </c>
      <c r="H23" s="20">
        <f>'orig. data'!D$18</f>
        <v>0.7420646354</v>
      </c>
      <c r="I23" s="3">
        <f>'orig. data'!D49</f>
        <v>0.7173420321</v>
      </c>
      <c r="J23" s="3">
        <f>'orig. data'!R49</f>
        <v>0.89222796</v>
      </c>
      <c r="K23" s="20">
        <f>'orig. data'!R$18</f>
        <v>0.7640588918</v>
      </c>
      <c r="L23" s="5">
        <f>'orig. data'!B49</f>
        <v>175</v>
      </c>
      <c r="M23" s="5">
        <f>'orig. data'!C49</f>
        <v>244</v>
      </c>
      <c r="N23" s="11">
        <f>'orig. data'!G49</f>
        <v>0.379789575</v>
      </c>
      <c r="O23" s="9"/>
      <c r="P23" s="5">
        <f>'orig. data'!P49</f>
        <v>207</v>
      </c>
      <c r="Q23" s="5">
        <f>'orig. data'!Q49</f>
        <v>232</v>
      </c>
      <c r="R23" s="11">
        <f>'orig. data'!U49</f>
        <v>9.8377218E-06</v>
      </c>
      <c r="S23" s="9"/>
      <c r="T23" s="11">
        <f>'orig. data'!AD49</f>
        <v>3.5467623E-06</v>
      </c>
    </row>
    <row r="24" spans="1:20" ht="12.75">
      <c r="A24" s="33" t="str">
        <f ca="1" t="shared" si="0"/>
        <v>AS North 2</v>
      </c>
      <c r="B24" t="s">
        <v>171</v>
      </c>
      <c r="C24" t="str">
        <f>'orig. data'!AH50</f>
        <v> </v>
      </c>
      <c r="D24" t="str">
        <f>'orig. data'!AI50</f>
        <v> </v>
      </c>
      <c r="E24">
        <f ca="1">IF(CELL("contents",F24)="s","s",IF(CELL("contents",G24)="s","s",IF(CELL("contents",'orig. data'!AJ50)="t","t","")))</f>
      </c>
      <c r="F24" t="str">
        <f>'orig. data'!AK50</f>
        <v> </v>
      </c>
      <c r="G24" t="str">
        <f>'orig. data'!AL50</f>
        <v> </v>
      </c>
      <c r="H24" s="20">
        <f>'orig. data'!D$18</f>
        <v>0.7420646354</v>
      </c>
      <c r="I24" s="3">
        <f>'orig. data'!D50</f>
        <v>0.7813137629</v>
      </c>
      <c r="J24" s="3">
        <f>'orig. data'!R50</f>
        <v>0.8409075747</v>
      </c>
      <c r="K24" s="20">
        <f>'orig. data'!R$18</f>
        <v>0.7640588918</v>
      </c>
      <c r="L24" s="5">
        <f>'orig. data'!B50</f>
        <v>175</v>
      </c>
      <c r="M24" s="5">
        <f>'orig. data'!C50</f>
        <v>224</v>
      </c>
      <c r="N24" s="11">
        <f>'orig. data'!G50</f>
        <v>0.1816917036</v>
      </c>
      <c r="O24" s="9"/>
      <c r="P24" s="5">
        <f>'orig. data'!P50</f>
        <v>132</v>
      </c>
      <c r="Q24" s="5">
        <f>'orig. data'!Q50</f>
        <v>157</v>
      </c>
      <c r="R24" s="11">
        <f>'orig. data'!U50</f>
        <v>0.0250758123</v>
      </c>
      <c r="S24" s="9"/>
      <c r="T24" s="11">
        <f>'orig. data'!AD50</f>
        <v>0.1491066295</v>
      </c>
    </row>
    <row r="25" spans="1:20" ht="12.75">
      <c r="A25" s="33"/>
      <c r="H25" s="20"/>
      <c r="I25" s="3"/>
      <c r="J25" s="3"/>
      <c r="K25" s="20"/>
      <c r="L25" s="5"/>
      <c r="M25" s="5"/>
      <c r="N25" s="11"/>
      <c r="O25" s="9"/>
      <c r="P25" s="5"/>
      <c r="Q25" s="5"/>
      <c r="R25" s="11"/>
      <c r="S25" s="9"/>
      <c r="T25" s="11"/>
    </row>
    <row r="26" spans="1:20" ht="12.75">
      <c r="A26" s="33" t="str">
        <f ca="1" t="shared" si="0"/>
        <v>BDN Rural</v>
      </c>
      <c r="B26" t="s">
        <v>225</v>
      </c>
      <c r="C26" t="str">
        <f>'orig. data'!AH51</f>
        <v> </v>
      </c>
      <c r="D26" t="str">
        <f>'orig. data'!AI51</f>
        <v> </v>
      </c>
      <c r="E26">
        <f ca="1">IF(CELL("contents",F26)="s","s",IF(CELL("contents",G26)="s","s",IF(CELL("contents",'orig. data'!AJ51)="t","t","")))</f>
      </c>
      <c r="F26" t="str">
        <f>'orig. data'!AK51</f>
        <v> </v>
      </c>
      <c r="G26" t="str">
        <f>'orig. data'!AL51</f>
        <v> </v>
      </c>
      <c r="H26" s="20">
        <f>'orig. data'!D$18</f>
        <v>0.7420646354</v>
      </c>
      <c r="I26" s="3">
        <f>'orig. data'!D51</f>
        <v>0.815226533</v>
      </c>
      <c r="J26" s="3">
        <f>'orig. data'!R51</f>
        <v>0.8123105956</v>
      </c>
      <c r="K26" s="20">
        <f>'orig. data'!R$18</f>
        <v>0.7640588918</v>
      </c>
      <c r="L26" s="5">
        <f>'orig. data'!B51</f>
        <v>97</v>
      </c>
      <c r="M26" s="5">
        <f>'orig. data'!C51</f>
        <v>119</v>
      </c>
      <c r="N26" s="11">
        <f>'orig. data'!G51</f>
        <v>0.0706320193</v>
      </c>
      <c r="O26" s="9"/>
      <c r="P26" s="5">
        <f>'orig. data'!P51</f>
        <v>78</v>
      </c>
      <c r="Q26" s="5">
        <f>'orig. data'!Q51</f>
        <v>96</v>
      </c>
      <c r="R26" s="11">
        <f>'orig. data'!U51</f>
        <v>0.2682468751</v>
      </c>
      <c r="S26" s="9"/>
      <c r="T26" s="11">
        <f>'orig. data'!AD51</f>
        <v>0.9564494783</v>
      </c>
    </row>
    <row r="27" spans="1:20" ht="12.75">
      <c r="A27" s="33" t="str">
        <f ca="1" t="shared" si="0"/>
        <v>BDN Southeast</v>
      </c>
      <c r="B27" t="s">
        <v>119</v>
      </c>
      <c r="C27" t="str">
        <f>'orig. data'!AH52</f>
        <v> </v>
      </c>
      <c r="D27" t="str">
        <f>'orig. data'!AI52</f>
        <v> </v>
      </c>
      <c r="E27">
        <f ca="1">IF(CELL("contents",F27)="s","s",IF(CELL("contents",G27)="s","s",IF(CELL("contents",'orig. data'!AJ52)="t","t","")))</f>
      </c>
      <c r="F27" t="str">
        <f>'orig. data'!AK52</f>
        <v> </v>
      </c>
      <c r="G27" t="str">
        <f>'orig. data'!AL52</f>
        <v> </v>
      </c>
      <c r="H27" s="20">
        <f>'orig. data'!D$18</f>
        <v>0.7420646354</v>
      </c>
      <c r="I27" s="3">
        <f>'orig. data'!D52</f>
        <v>0.7894859315</v>
      </c>
      <c r="J27" s="3">
        <f>'orig. data'!R52</f>
        <v>0.8625307627</v>
      </c>
      <c r="K27" s="20">
        <f>'orig. data'!R$18</f>
        <v>0.7640588918</v>
      </c>
      <c r="L27" s="5">
        <f>'orig. data'!B52</f>
        <v>75</v>
      </c>
      <c r="M27" s="5">
        <f>'orig. data'!C52</f>
        <v>95</v>
      </c>
      <c r="N27" s="11">
        <f>'orig. data'!G52</f>
        <v>0.2928483699</v>
      </c>
      <c r="O27" s="9"/>
      <c r="P27" s="5">
        <f>'orig. data'!P52</f>
        <v>69</v>
      </c>
      <c r="Q27" s="5">
        <f>'orig. data'!Q52</f>
        <v>80</v>
      </c>
      <c r="R27" s="11">
        <f>'orig. data'!U52</f>
        <v>0.0418693563</v>
      </c>
      <c r="S27" s="9"/>
      <c r="T27" s="11">
        <f>'orig. data'!AD52</f>
        <v>0.2102605377</v>
      </c>
    </row>
    <row r="28" spans="1:20" ht="12.75">
      <c r="A28" s="33" t="str">
        <f ca="1" t="shared" si="0"/>
        <v>BDN West (1,2)</v>
      </c>
      <c r="B28" t="s">
        <v>202</v>
      </c>
      <c r="C28">
        <f>'orig. data'!AH53</f>
        <v>1</v>
      </c>
      <c r="D28">
        <f>'orig. data'!AI53</f>
        <v>2</v>
      </c>
      <c r="E28">
        <f ca="1">IF(CELL("contents",F28)="s","s",IF(CELL("contents",G28)="s","s",IF(CELL("contents",'orig. data'!AJ53)="t","t","")))</f>
      </c>
      <c r="F28" t="str">
        <f>'orig. data'!AK53</f>
        <v> </v>
      </c>
      <c r="G28" t="str">
        <f>'orig. data'!AL53</f>
        <v> </v>
      </c>
      <c r="H28" s="20">
        <f>'orig. data'!D$18</f>
        <v>0.7420646354</v>
      </c>
      <c r="I28" s="3">
        <f>'orig. data'!D53</f>
        <v>0.8354707389</v>
      </c>
      <c r="J28" s="3">
        <f>'orig. data'!R53</f>
        <v>0.8697775953</v>
      </c>
      <c r="K28" s="20">
        <f>'orig. data'!R$18</f>
        <v>0.7640588918</v>
      </c>
      <c r="L28" s="5">
        <f>'orig. data'!B53</f>
        <v>188</v>
      </c>
      <c r="M28" s="5">
        <f>'orig. data'!C53</f>
        <v>225</v>
      </c>
      <c r="N28" s="11">
        <f>'orig. data'!G53</f>
        <v>0.0016309901</v>
      </c>
      <c r="O28" s="9"/>
      <c r="P28" s="5">
        <f>'orig. data'!P53</f>
        <v>167</v>
      </c>
      <c r="Q28" s="5">
        <f>'orig. data'!Q53</f>
        <v>192</v>
      </c>
      <c r="R28" s="11">
        <f>'orig. data'!U53</f>
        <v>0.0007611137</v>
      </c>
      <c r="S28" s="9"/>
      <c r="T28" s="11">
        <f>'orig. data'!AD53</f>
        <v>0.3274386461</v>
      </c>
    </row>
    <row r="29" spans="1:20" ht="12.75">
      <c r="A29" s="33" t="str">
        <f ca="1" t="shared" si="0"/>
        <v>BDN Southwest (1)</v>
      </c>
      <c r="B29" t="s">
        <v>172</v>
      </c>
      <c r="C29">
        <f>'orig. data'!AH54</f>
        <v>1</v>
      </c>
      <c r="D29" t="str">
        <f>'orig. data'!AI54</f>
        <v> </v>
      </c>
      <c r="E29">
        <f ca="1">IF(CELL("contents",F29)="s","s",IF(CELL("contents",G29)="s","s",IF(CELL("contents",'orig. data'!AJ54)="t","t","")))</f>
      </c>
      <c r="F29" t="str">
        <f>'orig. data'!AK54</f>
        <v> </v>
      </c>
      <c r="G29" t="str">
        <f>'orig. data'!AL54</f>
        <v> </v>
      </c>
      <c r="H29" s="20">
        <f>'orig. data'!D$18</f>
        <v>0.7420646354</v>
      </c>
      <c r="I29" s="3">
        <f>'orig. data'!D54</f>
        <v>0.8559963927</v>
      </c>
      <c r="J29" s="3">
        <f>'orig. data'!R54</f>
        <v>0.8557090508</v>
      </c>
      <c r="K29" s="20">
        <f>'orig. data'!R$18</f>
        <v>0.7640588918</v>
      </c>
      <c r="L29" s="5">
        <f>'orig. data'!B54</f>
        <v>113</v>
      </c>
      <c r="M29" s="5">
        <f>'orig. data'!C54</f>
        <v>132</v>
      </c>
      <c r="N29" s="11">
        <f>'orig. data'!G54</f>
        <v>0.0034732497</v>
      </c>
      <c r="O29" s="9"/>
      <c r="P29" s="5">
        <f>'orig. data'!P54</f>
        <v>95</v>
      </c>
      <c r="Q29" s="5">
        <f>'orig. data'!Q54</f>
        <v>111</v>
      </c>
      <c r="R29" s="11">
        <f>'orig. data'!U54</f>
        <v>0.025413361</v>
      </c>
      <c r="S29" s="9"/>
      <c r="T29" s="11">
        <f>'orig. data'!AD54</f>
        <v>0.9949329567</v>
      </c>
    </row>
    <row r="30" spans="1:20" ht="12.75">
      <c r="A30" s="33" t="str">
        <f ca="1" t="shared" si="0"/>
        <v>BDN North End</v>
      </c>
      <c r="B30" t="s">
        <v>173</v>
      </c>
      <c r="C30" t="str">
        <f>'orig. data'!AH55</f>
        <v> </v>
      </c>
      <c r="D30" t="str">
        <f>'orig. data'!AI55</f>
        <v> </v>
      </c>
      <c r="E30">
        <f ca="1">IF(CELL("contents",F30)="s","s",IF(CELL("contents",G30)="s","s",IF(CELL("contents",'orig. data'!AJ55)="t","t","")))</f>
      </c>
      <c r="F30" t="str">
        <f>'orig. data'!AK55</f>
        <v> </v>
      </c>
      <c r="G30" t="str">
        <f>'orig. data'!AL55</f>
        <v> </v>
      </c>
      <c r="H30" s="20">
        <f>'orig. data'!D$18</f>
        <v>0.7420646354</v>
      </c>
      <c r="I30" s="3">
        <f>'orig. data'!D55</f>
        <v>0.7946063762</v>
      </c>
      <c r="J30" s="3">
        <f>'orig. data'!R55</f>
        <v>0.8762317143</v>
      </c>
      <c r="K30" s="20">
        <f>'orig. data'!R$18</f>
        <v>0.7640588918</v>
      </c>
      <c r="L30" s="5">
        <f>'orig. data'!B55</f>
        <v>85</v>
      </c>
      <c r="M30" s="5">
        <f>'orig. data'!C55</f>
        <v>107</v>
      </c>
      <c r="N30" s="11">
        <f>'orig. data'!G55</f>
        <v>0.216366301</v>
      </c>
      <c r="O30" s="9"/>
      <c r="P30" s="5">
        <f>'orig. data'!P55</f>
        <v>85</v>
      </c>
      <c r="Q30" s="5">
        <f>'orig. data'!Q55</f>
        <v>97</v>
      </c>
      <c r="R30" s="11">
        <f>'orig. data'!U55</f>
        <v>0.011309793</v>
      </c>
      <c r="S30" s="9"/>
      <c r="T30" s="11">
        <f>'orig. data'!AD55</f>
        <v>0.1215345888</v>
      </c>
    </row>
    <row r="31" spans="1:20" ht="12.75">
      <c r="A31" s="33" t="str">
        <f ca="1" t="shared" si="0"/>
        <v>BDN East</v>
      </c>
      <c r="B31" t="s">
        <v>155</v>
      </c>
      <c r="C31" t="str">
        <f>'orig. data'!AH56</f>
        <v> </v>
      </c>
      <c r="D31" t="str">
        <f>'orig. data'!AI56</f>
        <v> </v>
      </c>
      <c r="E31">
        <f ca="1">IF(CELL("contents",F31)="s","s",IF(CELL("contents",G31)="s","s",IF(CELL("contents",'orig. data'!AJ56)="t","t","")))</f>
      </c>
      <c r="F31" t="str">
        <f>'orig. data'!AK56</f>
        <v> </v>
      </c>
      <c r="G31" t="str">
        <f>'orig. data'!AL56</f>
        <v> </v>
      </c>
      <c r="H31" s="20">
        <f>'orig. data'!D$18</f>
        <v>0.7420646354</v>
      </c>
      <c r="I31" s="3">
        <f>'orig. data'!D56</f>
        <v>0.7573882998</v>
      </c>
      <c r="J31" s="3">
        <f>'orig. data'!R56</f>
        <v>0.7840262375</v>
      </c>
      <c r="K31" s="20">
        <f>'orig. data'!R$18</f>
        <v>0.7640588918</v>
      </c>
      <c r="L31" s="5">
        <f>'orig. data'!B56</f>
        <v>103</v>
      </c>
      <c r="M31" s="5">
        <f>'orig. data'!C56</f>
        <v>136</v>
      </c>
      <c r="N31" s="11">
        <f>'orig. data'!G56</f>
        <v>0.6836804608</v>
      </c>
      <c r="O31" s="9"/>
      <c r="P31" s="5">
        <f>'orig. data'!P56</f>
        <v>98</v>
      </c>
      <c r="Q31" s="5">
        <f>'orig. data'!Q56</f>
        <v>125</v>
      </c>
      <c r="R31" s="11">
        <f>'orig. data'!U56</f>
        <v>0.6001877224</v>
      </c>
      <c r="S31" s="9"/>
      <c r="T31" s="11">
        <f>'orig. data'!AD56</f>
        <v>0.6095212299</v>
      </c>
    </row>
    <row r="32" spans="1:20" ht="12.75">
      <c r="A32" s="33" t="str">
        <f ca="1" t="shared" si="0"/>
        <v>BDN Central</v>
      </c>
      <c r="B32" t="s">
        <v>189</v>
      </c>
      <c r="C32" t="str">
        <f>'orig. data'!AH57</f>
        <v> </v>
      </c>
      <c r="D32" t="str">
        <f>'orig. data'!AI57</f>
        <v> </v>
      </c>
      <c r="E32">
        <f ca="1">IF(CELL("contents",F32)="s","s",IF(CELL("contents",G32)="s","s",IF(CELL("contents",'orig. data'!AJ57)="t","t","")))</f>
      </c>
      <c r="F32" t="str">
        <f>'orig. data'!AK57</f>
        <v> </v>
      </c>
      <c r="G32" t="str">
        <f>'orig. data'!AL57</f>
        <v> </v>
      </c>
      <c r="H32" s="20">
        <f>'orig. data'!D$18</f>
        <v>0.7420646354</v>
      </c>
      <c r="I32" s="3">
        <f>'orig. data'!D57</f>
        <v>0.7778051337</v>
      </c>
      <c r="J32" s="3">
        <f>'orig. data'!R57</f>
        <v>0.7702906471</v>
      </c>
      <c r="K32" s="20">
        <f>'orig. data'!R$18</f>
        <v>0.7640588918</v>
      </c>
      <c r="L32" s="5">
        <f>'orig. data'!B57</f>
        <v>154</v>
      </c>
      <c r="M32" s="5">
        <f>'orig. data'!C57</f>
        <v>198</v>
      </c>
      <c r="N32" s="11">
        <f>'orig. data'!G57</f>
        <v>0.2525540175</v>
      </c>
      <c r="O32" s="9"/>
      <c r="P32" s="5">
        <f>'orig. data'!P57</f>
        <v>104</v>
      </c>
      <c r="Q32" s="5">
        <f>'orig. data'!Q57</f>
        <v>135</v>
      </c>
      <c r="R32" s="11">
        <f>'orig. data'!U57</f>
        <v>0.8650109402</v>
      </c>
      <c r="S32" s="9"/>
      <c r="T32" s="11">
        <f>'orig. data'!AD57</f>
        <v>0.8719766896</v>
      </c>
    </row>
    <row r="33" spans="1:20" ht="12.75">
      <c r="A33" s="33"/>
      <c r="H33" s="20"/>
      <c r="I33" s="3"/>
      <c r="J33" s="3"/>
      <c r="K33" s="20"/>
      <c r="L33" s="5"/>
      <c r="M33" s="5"/>
      <c r="N33" s="11"/>
      <c r="O33" s="9"/>
      <c r="P33" s="5"/>
      <c r="Q33" s="5"/>
      <c r="R33" s="11"/>
      <c r="S33" s="9"/>
      <c r="T33" s="11"/>
    </row>
    <row r="34" spans="1:20" ht="12.75">
      <c r="A34" s="33" t="str">
        <f ca="1" t="shared" si="0"/>
        <v>IL Southwest (t)</v>
      </c>
      <c r="B34" t="s">
        <v>190</v>
      </c>
      <c r="C34" t="str">
        <f>'orig. data'!AH58</f>
        <v> </v>
      </c>
      <c r="D34" t="str">
        <f>'orig. data'!AI58</f>
        <v> </v>
      </c>
      <c r="E34" t="str">
        <f ca="1">IF(CELL("contents",F34)="s","s",IF(CELL("contents",G34)="s","s",IF(CELL("contents",'orig. data'!AJ58)="t","t","")))</f>
        <v>t</v>
      </c>
      <c r="F34" t="str">
        <f>'orig. data'!AK58</f>
        <v> </v>
      </c>
      <c r="G34" t="str">
        <f>'orig. data'!AL58</f>
        <v> </v>
      </c>
      <c r="H34" s="20">
        <f>'orig. data'!D$18</f>
        <v>0.7420646354</v>
      </c>
      <c r="I34" s="3">
        <f>'orig. data'!D58</f>
        <v>0.7560081646</v>
      </c>
      <c r="J34" s="3">
        <f>'orig. data'!R58</f>
        <v>0.8185511132</v>
      </c>
      <c r="K34" s="20">
        <f>'orig. data'!R$18</f>
        <v>0.7640588918</v>
      </c>
      <c r="L34" s="5">
        <f>'orig. data'!B58</f>
        <v>350</v>
      </c>
      <c r="M34" s="5">
        <f>'orig. data'!C58</f>
        <v>463</v>
      </c>
      <c r="N34" s="11">
        <f>'orig. data'!G58</f>
        <v>0.496237015</v>
      </c>
      <c r="O34" s="9"/>
      <c r="P34" s="5">
        <f>'orig. data'!P58</f>
        <v>325</v>
      </c>
      <c r="Q34" s="5">
        <f>'orig. data'!Q58</f>
        <v>397</v>
      </c>
      <c r="R34" s="11">
        <f>'orig. data'!U58</f>
        <v>0.0115262717</v>
      </c>
      <c r="S34" s="9"/>
      <c r="T34" s="11">
        <f>'orig. data'!AD58</f>
        <v>0.026528693</v>
      </c>
    </row>
    <row r="35" spans="1:20" ht="12.75">
      <c r="A35" s="33" t="str">
        <f ca="1" t="shared" si="0"/>
        <v>IL Northeast (1,t)</v>
      </c>
      <c r="B35" t="s">
        <v>174</v>
      </c>
      <c r="C35">
        <f>'orig. data'!AH59</f>
        <v>1</v>
      </c>
      <c r="D35" t="str">
        <f>'orig. data'!AI59</f>
        <v> </v>
      </c>
      <c r="E35" t="str">
        <f ca="1">IF(CELL("contents",F35)="s","s",IF(CELL("contents",G35)="s","s",IF(CELL("contents",'orig. data'!AJ59)="t","t","")))</f>
        <v>t</v>
      </c>
      <c r="F35" t="str">
        <f>'orig. data'!AK59</f>
        <v> </v>
      </c>
      <c r="G35" t="str">
        <f>'orig. data'!AL59</f>
        <v> </v>
      </c>
      <c r="H35" s="20">
        <f>'orig. data'!D$18</f>
        <v>0.7420646354</v>
      </c>
      <c r="I35" s="3">
        <f>'orig. data'!D59</f>
        <v>0.6228616049</v>
      </c>
      <c r="J35" s="3">
        <f>'orig. data'!R59</f>
        <v>0.7802783127</v>
      </c>
      <c r="K35" s="20">
        <f>'orig. data'!R$18</f>
        <v>0.7640588918</v>
      </c>
      <c r="L35" s="5">
        <f>'orig. data'!B59</f>
        <v>294</v>
      </c>
      <c r="M35" s="5">
        <f>'orig. data'!C59</f>
        <v>472</v>
      </c>
      <c r="N35" s="11">
        <f>'orig. data'!G59</f>
        <v>7.2084564E-09</v>
      </c>
      <c r="O35" s="9"/>
      <c r="P35" s="5">
        <f>'orig. data'!P59</f>
        <v>245</v>
      </c>
      <c r="Q35" s="5">
        <f>'orig. data'!Q59</f>
        <v>314</v>
      </c>
      <c r="R35" s="11">
        <f>'orig. data'!U59</f>
        <v>0.5014802141</v>
      </c>
      <c r="S35" s="9"/>
      <c r="T35" s="11">
        <f>'orig. data'!AD59</f>
        <v>4.0517379E-06</v>
      </c>
    </row>
    <row r="36" spans="1:20" ht="12.75">
      <c r="A36" s="33" t="str">
        <f ca="1" t="shared" si="0"/>
        <v>IL Southeast</v>
      </c>
      <c r="B36" t="s">
        <v>175</v>
      </c>
      <c r="C36" t="str">
        <f>'orig. data'!AH60</f>
        <v> </v>
      </c>
      <c r="D36" t="str">
        <f>'orig. data'!AI60</f>
        <v> </v>
      </c>
      <c r="E36">
        <f ca="1">IF(CELL("contents",F36)="s","s",IF(CELL("contents",G36)="s","s",IF(CELL("contents",'orig. data'!AJ60)="t","t","")))</f>
      </c>
      <c r="F36" t="str">
        <f>'orig. data'!AK60</f>
        <v> </v>
      </c>
      <c r="G36" t="str">
        <f>'orig. data'!AL60</f>
        <v> </v>
      </c>
      <c r="H36" s="20">
        <f>'orig. data'!D$18</f>
        <v>0.7420646354</v>
      </c>
      <c r="I36" s="3">
        <f>'orig. data'!D60</f>
        <v>0.7431371169</v>
      </c>
      <c r="J36" s="3">
        <f>'orig. data'!R60</f>
        <v>0.7684024822</v>
      </c>
      <c r="K36" s="20">
        <f>'orig. data'!R$18</f>
        <v>0.7640588918</v>
      </c>
      <c r="L36" s="5">
        <f>'orig. data'!B60</f>
        <v>518</v>
      </c>
      <c r="M36" s="5">
        <f>'orig. data'!C60</f>
        <v>697</v>
      </c>
      <c r="N36" s="11">
        <f>'orig. data'!G60</f>
        <v>0.9490105198</v>
      </c>
      <c r="O36" s="9"/>
      <c r="P36" s="5">
        <f>'orig. data'!P60</f>
        <v>478</v>
      </c>
      <c r="Q36" s="5">
        <f>'orig. data'!Q60</f>
        <v>622</v>
      </c>
      <c r="R36" s="11">
        <f>'orig. data'!U60</f>
        <v>0.8013302558</v>
      </c>
      <c r="S36" s="9"/>
      <c r="T36" s="11">
        <f>'orig. data'!AD60</f>
        <v>0.287053734</v>
      </c>
    </row>
    <row r="37" spans="1:20" ht="12.75">
      <c r="A37" s="33" t="str">
        <f ca="1" t="shared" si="0"/>
        <v>IL Northwest (1,t)</v>
      </c>
      <c r="B37" t="s">
        <v>176</v>
      </c>
      <c r="C37">
        <f>'orig. data'!AH61</f>
        <v>1</v>
      </c>
      <c r="D37" t="str">
        <f>'orig. data'!AI61</f>
        <v> </v>
      </c>
      <c r="E37" t="str">
        <f ca="1">IF(CELL("contents",F37)="s","s",IF(CELL("contents",G37)="s","s",IF(CELL("contents",'orig. data'!AJ61)="t","t","")))</f>
        <v>t</v>
      </c>
      <c r="F37" t="str">
        <f>'orig. data'!AK61</f>
        <v> </v>
      </c>
      <c r="G37" t="str">
        <f>'orig. data'!AL61</f>
        <v> </v>
      </c>
      <c r="H37" s="20">
        <f>'orig. data'!D$18</f>
        <v>0.7420646354</v>
      </c>
      <c r="I37" s="3">
        <f>'orig. data'!D61</f>
        <v>0.5537344044</v>
      </c>
      <c r="J37" s="3">
        <f>'orig. data'!R61</f>
        <v>0.6942246301</v>
      </c>
      <c r="K37" s="20">
        <f>'orig. data'!R$18</f>
        <v>0.7640588918</v>
      </c>
      <c r="L37" s="5">
        <f>'orig. data'!B61</f>
        <v>175</v>
      </c>
      <c r="M37" s="5">
        <f>'orig. data'!C61</f>
        <v>316</v>
      </c>
      <c r="N37" s="11">
        <f>'orig. data'!G61</f>
        <v>1.596147E-13</v>
      </c>
      <c r="O37" s="9"/>
      <c r="P37" s="5">
        <f>'orig. data'!P61</f>
        <v>93</v>
      </c>
      <c r="Q37" s="5">
        <f>'orig. data'!Q61</f>
        <v>134</v>
      </c>
      <c r="R37" s="11">
        <f>'orig. data'!U61</f>
        <v>0.0590893039</v>
      </c>
      <c r="S37" s="9"/>
      <c r="T37" s="11">
        <f>'orig. data'!AD61</f>
        <v>0.005796679</v>
      </c>
    </row>
    <row r="38" spans="1:20" ht="12.75">
      <c r="A38" s="33"/>
      <c r="H38" s="20"/>
      <c r="I38" s="3"/>
      <c r="J38" s="3"/>
      <c r="K38" s="20"/>
      <c r="L38" s="5"/>
      <c r="M38" s="5"/>
      <c r="N38" s="11"/>
      <c r="O38" s="9"/>
      <c r="P38" s="5"/>
      <c r="Q38" s="5"/>
      <c r="R38" s="11"/>
      <c r="S38" s="9"/>
      <c r="T38" s="11"/>
    </row>
    <row r="39" spans="1:20" ht="12.75">
      <c r="A39" s="33" t="str">
        <f ca="1" t="shared" si="0"/>
        <v>NE Iron Rose</v>
      </c>
      <c r="B39" t="s">
        <v>157</v>
      </c>
      <c r="C39" t="str">
        <f>'orig. data'!AH62</f>
        <v> </v>
      </c>
      <c r="D39" t="str">
        <f>'orig. data'!AI62</f>
        <v> </v>
      </c>
      <c r="E39">
        <f ca="1">IF(CELL("contents",F39)="s","s",IF(CELL("contents",G39)="s","s",IF(CELL("contents",'orig. data'!AJ62)="t","t","")))</f>
      </c>
      <c r="F39" t="str">
        <f>'orig. data'!AK62</f>
        <v> </v>
      </c>
      <c r="G39" t="str">
        <f>'orig. data'!AL62</f>
        <v> </v>
      </c>
      <c r="H39" s="20">
        <f>'orig. data'!D$18</f>
        <v>0.7420646354</v>
      </c>
      <c r="I39" s="3">
        <f>'orig. data'!D62</f>
        <v>0.78174072</v>
      </c>
      <c r="J39" s="3">
        <f>'orig. data'!R62</f>
        <v>0.8946676628</v>
      </c>
      <c r="K39" s="20">
        <f>'orig. data'!R$18</f>
        <v>0.7640588918</v>
      </c>
      <c r="L39" s="5">
        <f>'orig. data'!B62</f>
        <v>68</v>
      </c>
      <c r="M39" s="5">
        <f>'orig. data'!C62</f>
        <v>87</v>
      </c>
      <c r="N39" s="11">
        <f>'orig. data'!G62</f>
        <v>0.3990971215</v>
      </c>
      <c r="O39" s="9"/>
      <c r="P39" s="5">
        <f>'orig. data'!P62</f>
        <v>51</v>
      </c>
      <c r="Q39" s="5">
        <f>'orig. data'!Q62</f>
        <v>57</v>
      </c>
      <c r="R39" s="11">
        <f>'orig. data'!U62</f>
        <v>0.0255701189</v>
      </c>
      <c r="S39" s="9"/>
      <c r="T39" s="11">
        <f>'orig. data'!AD62</f>
        <v>0.0864132305</v>
      </c>
    </row>
    <row r="40" spans="1:20" ht="12.75">
      <c r="A40" s="33" t="str">
        <f ca="1" t="shared" si="0"/>
        <v>NE Springfield (1,2)</v>
      </c>
      <c r="B40" t="s">
        <v>203</v>
      </c>
      <c r="C40">
        <f>'orig. data'!AH63</f>
        <v>1</v>
      </c>
      <c r="D40">
        <f>'orig. data'!AI63</f>
        <v>2</v>
      </c>
      <c r="E40">
        <f ca="1">IF(CELL("contents",F40)="s","s",IF(CELL("contents",G40)="s","s",IF(CELL("contents",'orig. data'!AJ63)="t","t","")))</f>
      </c>
      <c r="F40" t="str">
        <f>'orig. data'!AK63</f>
        <v> </v>
      </c>
      <c r="G40" t="str">
        <f>'orig. data'!AL63</f>
        <v> </v>
      </c>
      <c r="H40" s="20">
        <f>'orig. data'!D$18</f>
        <v>0.7420646354</v>
      </c>
      <c r="I40" s="3">
        <f>'orig. data'!D63</f>
        <v>0.8273081072</v>
      </c>
      <c r="J40" s="3">
        <f>'orig. data'!R63</f>
        <v>0.8499285039</v>
      </c>
      <c r="K40" s="20">
        <f>'orig. data'!R$18</f>
        <v>0.7640588918</v>
      </c>
      <c r="L40" s="5">
        <f>'orig. data'!B63</f>
        <v>292</v>
      </c>
      <c r="M40" s="5">
        <f>'orig. data'!C63</f>
        <v>353</v>
      </c>
      <c r="N40" s="11">
        <f>'orig. data'!G63</f>
        <v>0.0003112204</v>
      </c>
      <c r="O40" s="9"/>
      <c r="P40" s="5">
        <f>'orig. data'!P63</f>
        <v>232</v>
      </c>
      <c r="Q40" s="5">
        <f>'orig. data'!Q63</f>
        <v>273</v>
      </c>
      <c r="R40" s="11">
        <f>'orig. data'!U63</f>
        <v>0.0010195224</v>
      </c>
      <c r="S40" s="9"/>
      <c r="T40" s="11">
        <f>'orig. data'!AD63</f>
        <v>0.4473459506</v>
      </c>
    </row>
    <row r="41" spans="1:20" ht="12.75">
      <c r="A41" s="33" t="str">
        <f ca="1" t="shared" si="0"/>
        <v>NE Winnipeg River</v>
      </c>
      <c r="B41" t="s">
        <v>158</v>
      </c>
      <c r="C41" t="str">
        <f>'orig. data'!AH64</f>
        <v> </v>
      </c>
      <c r="D41" t="str">
        <f>'orig. data'!AI64</f>
        <v> </v>
      </c>
      <c r="E41">
        <f ca="1">IF(CELL("contents",F41)="s","s",IF(CELL("contents",G41)="s","s",IF(CELL("contents",'orig. data'!AJ64)="t","t","")))</f>
      </c>
      <c r="F41" t="str">
        <f>'orig. data'!AK64</f>
        <v> </v>
      </c>
      <c r="G41" t="str">
        <f>'orig. data'!AL64</f>
        <v> </v>
      </c>
      <c r="H41" s="20">
        <f>'orig. data'!D$18</f>
        <v>0.7420646354</v>
      </c>
      <c r="I41" s="3">
        <f>'orig. data'!D64</f>
        <v>0.7368620391</v>
      </c>
      <c r="J41" s="3">
        <f>'orig. data'!R64</f>
        <v>0.8243434356</v>
      </c>
      <c r="K41" s="20">
        <f>'orig. data'!R$18</f>
        <v>0.7640588918</v>
      </c>
      <c r="L41" s="5">
        <f>'orig. data'!B64</f>
        <v>84</v>
      </c>
      <c r="M41" s="5">
        <f>'orig. data'!C64</f>
        <v>114</v>
      </c>
      <c r="N41" s="11">
        <f>'orig. data'!G64</f>
        <v>0.8991695471</v>
      </c>
      <c r="O41" s="9"/>
      <c r="P41" s="5">
        <f>'orig. data'!P64</f>
        <v>75</v>
      </c>
      <c r="Q41" s="5">
        <f>'orig. data'!Q64</f>
        <v>91</v>
      </c>
      <c r="R41" s="11">
        <f>'orig. data'!U64</f>
        <v>0.1786346527</v>
      </c>
      <c r="S41" s="9"/>
      <c r="T41" s="11">
        <f>'orig. data'!AD64</f>
        <v>0.1378345517</v>
      </c>
    </row>
    <row r="42" spans="1:20" ht="12.75">
      <c r="A42" s="33" t="str">
        <f ca="1" t="shared" si="0"/>
        <v>NE Brokenhead</v>
      </c>
      <c r="B42" t="s">
        <v>159</v>
      </c>
      <c r="C42" t="str">
        <f>'orig. data'!AH65</f>
        <v> </v>
      </c>
      <c r="D42" t="str">
        <f>'orig. data'!AI65</f>
        <v> </v>
      </c>
      <c r="E42">
        <f ca="1">IF(CELL("contents",F42)="s","s",IF(CELL("contents",G42)="s","s",IF(CELL("contents",'orig. data'!AJ65)="t","t","")))</f>
      </c>
      <c r="F42" t="str">
        <f>'orig. data'!AK65</f>
        <v> </v>
      </c>
      <c r="G42" t="str">
        <f>'orig. data'!AL65</f>
        <v> </v>
      </c>
      <c r="H42" s="20">
        <f>'orig. data'!D$18</f>
        <v>0.7420646354</v>
      </c>
      <c r="I42" s="3">
        <f>'orig. data'!D65</f>
        <v>0.7797628371</v>
      </c>
      <c r="J42" s="3">
        <f>'orig. data'!R65</f>
        <v>0.8333879915</v>
      </c>
      <c r="K42" s="20">
        <f>'orig. data'!R$18</f>
        <v>0.7640588918</v>
      </c>
      <c r="L42" s="5">
        <f>'orig. data'!B65</f>
        <v>145</v>
      </c>
      <c r="M42" s="5">
        <f>'orig. data'!C65</f>
        <v>186</v>
      </c>
      <c r="N42" s="11">
        <f>'orig. data'!G65</f>
        <v>0.2419945927</v>
      </c>
      <c r="O42" s="9"/>
      <c r="P42" s="5">
        <f>'orig. data'!P65</f>
        <v>130</v>
      </c>
      <c r="Q42" s="5">
        <f>'orig. data'!Q65</f>
        <v>156</v>
      </c>
      <c r="R42" s="11">
        <f>'orig. data'!U65</f>
        <v>0.043567481</v>
      </c>
      <c r="S42" s="9"/>
      <c r="T42" s="11">
        <f>'orig. data'!AD65</f>
        <v>0.2143455701</v>
      </c>
    </row>
    <row r="43" spans="1:20" ht="12.75">
      <c r="A43" s="33" t="str">
        <f ca="1" t="shared" si="0"/>
        <v>NE Blue Water (1)</v>
      </c>
      <c r="B43" t="s">
        <v>204</v>
      </c>
      <c r="C43">
        <f>'orig. data'!AH66</f>
        <v>1</v>
      </c>
      <c r="D43" t="str">
        <f>'orig. data'!AI66</f>
        <v> </v>
      </c>
      <c r="E43">
        <f ca="1">IF(CELL("contents",F43)="s","s",IF(CELL("contents",G43)="s","s",IF(CELL("contents",'orig. data'!AJ66)="t","t","")))</f>
      </c>
      <c r="F43" t="str">
        <f>'orig. data'!AK66</f>
        <v> </v>
      </c>
      <c r="G43" t="str">
        <f>'orig. data'!AL66</f>
        <v> </v>
      </c>
      <c r="H43" s="20">
        <f>'orig. data'!D$18</f>
        <v>0.7420646354</v>
      </c>
      <c r="I43" s="3">
        <f>'orig. data'!D66</f>
        <v>0.5852471343</v>
      </c>
      <c r="J43" s="3">
        <f>'orig. data'!R66</f>
        <v>0.6662735706</v>
      </c>
      <c r="K43" s="20">
        <f>'orig. data'!R$18</f>
        <v>0.7640588918</v>
      </c>
      <c r="L43" s="5">
        <f>'orig. data'!B66</f>
        <v>144</v>
      </c>
      <c r="M43" s="5">
        <f>'orig. data'!C66</f>
        <v>246</v>
      </c>
      <c r="N43" s="11">
        <f>'orig. data'!G66</f>
        <v>4.3791804E-08</v>
      </c>
      <c r="O43" s="9"/>
      <c r="P43" s="5">
        <f>'orig. data'!P66</f>
        <v>68</v>
      </c>
      <c r="Q43" s="5">
        <f>'orig. data'!Q66</f>
        <v>102</v>
      </c>
      <c r="R43" s="11">
        <f>'orig. data'!U66</f>
        <v>0.0216663502</v>
      </c>
      <c r="S43" s="9"/>
      <c r="T43" s="11">
        <f>'orig. data'!AD66</f>
        <v>0.1595481901</v>
      </c>
    </row>
    <row r="44" spans="1:20" ht="12.75">
      <c r="A44" s="33" t="str">
        <f ca="1" t="shared" si="0"/>
        <v>NE Northern Remote (1,t)</v>
      </c>
      <c r="B44" t="s">
        <v>205</v>
      </c>
      <c r="C44">
        <f>'orig. data'!AH67</f>
        <v>1</v>
      </c>
      <c r="D44" t="str">
        <f>'orig. data'!AI67</f>
        <v> </v>
      </c>
      <c r="E44" t="str">
        <f ca="1">IF(CELL("contents",F44)="s","s",IF(CELL("contents",G44)="s","s",IF(CELL("contents",'orig. data'!AJ67)="t","t","")))</f>
        <v>t</v>
      </c>
      <c r="F44" t="str">
        <f>'orig. data'!AK67</f>
        <v> </v>
      </c>
      <c r="G44" t="str">
        <f>'orig. data'!AL67</f>
        <v> </v>
      </c>
      <c r="H44" s="20">
        <f>'orig. data'!D$18</f>
        <v>0.7420646354</v>
      </c>
      <c r="I44" s="3">
        <f>'orig. data'!D67</f>
        <v>0.3274062666</v>
      </c>
      <c r="J44" s="3">
        <f>'orig. data'!R67</f>
        <v>0.6658920698</v>
      </c>
      <c r="K44" s="20">
        <f>'orig. data'!R$18</f>
        <v>0.7640588918</v>
      </c>
      <c r="L44" s="5">
        <f>'orig. data'!B67</f>
        <v>72</v>
      </c>
      <c r="M44" s="5">
        <f>'orig. data'!C67</f>
        <v>220</v>
      </c>
      <c r="N44" s="11">
        <f>'orig. data'!G67</f>
        <v>7.93775E-35</v>
      </c>
      <c r="O44" s="9"/>
      <c r="P44" s="5">
        <f>'orig. data'!P67</f>
        <v>10</v>
      </c>
      <c r="Q44" s="5">
        <f>'orig. data'!Q67</f>
        <v>15</v>
      </c>
      <c r="R44" s="11">
        <f>'orig. data'!U67</f>
        <v>0.3757145441</v>
      </c>
      <c r="S44" s="9"/>
      <c r="T44" s="11">
        <f>'orig. data'!AD67</f>
        <v>0.0128002453</v>
      </c>
    </row>
    <row r="45" spans="1:20" ht="12.75">
      <c r="A45" s="33"/>
      <c r="H45" s="20"/>
      <c r="I45" s="3"/>
      <c r="J45" s="3"/>
      <c r="K45" s="20"/>
      <c r="L45" s="5"/>
      <c r="M45" s="5"/>
      <c r="N45" s="11"/>
      <c r="O45" s="9"/>
      <c r="P45" s="5"/>
      <c r="Q45" s="5"/>
      <c r="R45" s="11"/>
      <c r="S45" s="9"/>
      <c r="T45" s="11"/>
    </row>
    <row r="46" spans="1:20" ht="12.75">
      <c r="A46" s="33" t="str">
        <f ca="1" t="shared" si="0"/>
        <v>PL West (2,t)</v>
      </c>
      <c r="B46" t="s">
        <v>177</v>
      </c>
      <c r="C46" t="str">
        <f>'orig. data'!AH68</f>
        <v> </v>
      </c>
      <c r="D46">
        <f>'orig. data'!AI68</f>
        <v>2</v>
      </c>
      <c r="E46" t="str">
        <f ca="1">IF(CELL("contents",F46)="s","s",IF(CELL("contents",G46)="s","s",IF(CELL("contents",'orig. data'!AJ68)="t","t","")))</f>
        <v>t</v>
      </c>
      <c r="F46" t="str">
        <f>'orig. data'!AK68</f>
        <v> </v>
      </c>
      <c r="G46" t="str">
        <f>'orig. data'!AL68</f>
        <v> </v>
      </c>
      <c r="H46" s="20">
        <f>'orig. data'!D$18</f>
        <v>0.7420646354</v>
      </c>
      <c r="I46" s="3">
        <f>'orig. data'!D68</f>
        <v>0.8205589863</v>
      </c>
      <c r="J46" s="3">
        <f>'orig. data'!R68</f>
        <v>0.9444782551</v>
      </c>
      <c r="K46" s="20">
        <f>'orig. data'!R$18</f>
        <v>0.7640588918</v>
      </c>
      <c r="L46" s="5">
        <f>'orig. data'!B68</f>
        <v>87</v>
      </c>
      <c r="M46" s="5">
        <f>'orig. data'!C68</f>
        <v>106</v>
      </c>
      <c r="N46" s="11">
        <f>'orig. data'!G68</f>
        <v>0.0676420992</v>
      </c>
      <c r="O46" s="9"/>
      <c r="P46" s="5">
        <f>'orig. data'!P68</f>
        <v>85</v>
      </c>
      <c r="Q46" s="5">
        <f>'orig. data'!Q68</f>
        <v>90</v>
      </c>
      <c r="R46" s="11">
        <f>'orig. data'!U68</f>
        <v>0.0003151429</v>
      </c>
      <c r="S46" s="9"/>
      <c r="T46" s="11">
        <f>'orig. data'!AD68</f>
        <v>0.0123809053</v>
      </c>
    </row>
    <row r="47" spans="1:20" ht="12.75">
      <c r="A47" s="33" t="str">
        <f ca="1" t="shared" si="0"/>
        <v>PL East (1,2,t)</v>
      </c>
      <c r="B47" t="s">
        <v>178</v>
      </c>
      <c r="C47">
        <f>'orig. data'!AH69</f>
        <v>1</v>
      </c>
      <c r="D47">
        <f>'orig. data'!AI69</f>
        <v>2</v>
      </c>
      <c r="E47" t="str">
        <f ca="1">IF(CELL("contents",F47)="s","s",IF(CELL("contents",G47)="s","s",IF(CELL("contents",'orig. data'!AJ69)="t","t","")))</f>
        <v>t</v>
      </c>
      <c r="F47" t="str">
        <f>'orig. data'!AK69</f>
        <v> </v>
      </c>
      <c r="G47" t="str">
        <f>'orig. data'!AL69</f>
        <v> </v>
      </c>
      <c r="H47" s="20">
        <f>'orig. data'!D$18</f>
        <v>0.7420646354</v>
      </c>
      <c r="I47" s="3">
        <f>'orig. data'!D69</f>
        <v>0.858500773</v>
      </c>
      <c r="J47" s="3">
        <f>'orig. data'!R69</f>
        <v>0.9441355756</v>
      </c>
      <c r="K47" s="20">
        <f>'orig. data'!R$18</f>
        <v>0.7640588918</v>
      </c>
      <c r="L47" s="5">
        <f>'orig. data'!B69</f>
        <v>188</v>
      </c>
      <c r="M47" s="5">
        <f>'orig. data'!C69</f>
        <v>219</v>
      </c>
      <c r="N47" s="11">
        <f>'orig. data'!G69</f>
        <v>0.0001230753</v>
      </c>
      <c r="O47" s="9"/>
      <c r="P47" s="5">
        <f>'orig. data'!P69</f>
        <v>152</v>
      </c>
      <c r="Q47" s="5">
        <f>'orig. data'!Q69</f>
        <v>161</v>
      </c>
      <c r="R47" s="11">
        <f>'orig. data'!U69</f>
        <v>1.5007201E-06</v>
      </c>
      <c r="S47" s="9"/>
      <c r="T47" s="11">
        <f>'orig. data'!AD69</f>
        <v>0.0093263716</v>
      </c>
    </row>
    <row r="48" spans="1:20" ht="12.75">
      <c r="A48" s="33" t="str">
        <f ca="1" t="shared" si="0"/>
        <v>PL Central (1,2)</v>
      </c>
      <c r="B48" t="s">
        <v>156</v>
      </c>
      <c r="C48">
        <f>'orig. data'!AH70</f>
        <v>1</v>
      </c>
      <c r="D48">
        <f>'orig. data'!AI70</f>
        <v>2</v>
      </c>
      <c r="E48">
        <f ca="1">IF(CELL("contents",F48)="s","s",IF(CELL("contents",G48)="s","s",IF(CELL("contents",'orig. data'!AJ70)="t","t","")))</f>
      </c>
      <c r="F48" t="str">
        <f>'orig. data'!AK70</f>
        <v> </v>
      </c>
      <c r="G48" t="str">
        <f>'orig. data'!AL70</f>
        <v> </v>
      </c>
      <c r="H48" s="20">
        <f>'orig. data'!D$18</f>
        <v>0.7420646354</v>
      </c>
      <c r="I48" s="3">
        <f>'orig. data'!D70</f>
        <v>0.8431625103</v>
      </c>
      <c r="J48" s="3">
        <f>'orig. data'!R70</f>
        <v>0.8855711412</v>
      </c>
      <c r="K48" s="20">
        <f>'orig. data'!R$18</f>
        <v>0.7640588918</v>
      </c>
      <c r="L48" s="5">
        <f>'orig. data'!B70</f>
        <v>215</v>
      </c>
      <c r="M48" s="5">
        <f>'orig. data'!C70</f>
        <v>255</v>
      </c>
      <c r="N48" s="11">
        <f>'orig. data'!G70</f>
        <v>0.0002948427</v>
      </c>
      <c r="O48" s="9"/>
      <c r="P48" s="5">
        <f>'orig. data'!P70</f>
        <v>232</v>
      </c>
      <c r="Q48" s="5">
        <f>'orig. data'!Q70</f>
        <v>262</v>
      </c>
      <c r="R48" s="11">
        <f>'orig. data'!U70</f>
        <v>7.6280825E-06</v>
      </c>
      <c r="S48" s="9"/>
      <c r="T48" s="11">
        <f>'orig. data'!AD70</f>
        <v>0.1601899143</v>
      </c>
    </row>
    <row r="49" spans="1:20" ht="12.75">
      <c r="A49" s="33" t="str">
        <f ca="1" t="shared" si="0"/>
        <v>PL North</v>
      </c>
      <c r="B49" t="s">
        <v>213</v>
      </c>
      <c r="C49" t="str">
        <f>'orig. data'!AH71</f>
        <v> </v>
      </c>
      <c r="D49" t="str">
        <f>'orig. data'!AI71</f>
        <v> </v>
      </c>
      <c r="E49">
        <f ca="1">IF(CELL("contents",F49)="s","s",IF(CELL("contents",G49)="s","s",IF(CELL("contents",'orig. data'!AJ71)="t","t","")))</f>
      </c>
      <c r="F49" t="str">
        <f>'orig. data'!AK71</f>
        <v> </v>
      </c>
      <c r="G49" t="str">
        <f>'orig. data'!AL71</f>
        <v> </v>
      </c>
      <c r="H49" s="20">
        <f>'orig. data'!D$18</f>
        <v>0.7420646354</v>
      </c>
      <c r="I49" s="3">
        <f>'orig. data'!D71</f>
        <v>0.7581977869</v>
      </c>
      <c r="J49" s="3">
        <f>'orig. data'!R71</f>
        <v>0.7928088946</v>
      </c>
      <c r="K49" s="20">
        <f>'orig. data'!R$18</f>
        <v>0.7640588918</v>
      </c>
      <c r="L49" s="5">
        <f>'orig. data'!B71</f>
        <v>323</v>
      </c>
      <c r="M49" s="5">
        <f>'orig. data'!C71</f>
        <v>426</v>
      </c>
      <c r="N49" s="11">
        <f>'orig. data'!G71</f>
        <v>0.4499448082</v>
      </c>
      <c r="O49" s="9"/>
      <c r="P49" s="5">
        <f>'orig. data'!P71</f>
        <v>241</v>
      </c>
      <c r="Q49" s="5">
        <f>'orig. data'!Q71</f>
        <v>304</v>
      </c>
      <c r="R49" s="11">
        <f>'orig. data'!U71</f>
        <v>0.2411998737</v>
      </c>
      <c r="S49" s="9"/>
      <c r="T49" s="11">
        <f>'orig. data'!AD71</f>
        <v>0.2717801805</v>
      </c>
    </row>
    <row r="50" spans="1:20" ht="12.75">
      <c r="A50" s="33"/>
      <c r="H50" s="20"/>
      <c r="I50" s="3"/>
      <c r="J50" s="3"/>
      <c r="K50" s="20"/>
      <c r="L50" s="5"/>
      <c r="M50" s="5"/>
      <c r="N50" s="11"/>
      <c r="O50" s="9"/>
      <c r="P50" s="5"/>
      <c r="Q50" s="5"/>
      <c r="R50" s="11"/>
      <c r="S50" s="9"/>
      <c r="T50" s="11"/>
    </row>
    <row r="51" spans="1:20" ht="12.75">
      <c r="A51" s="33" t="str">
        <f ca="1" t="shared" si="0"/>
        <v>NM F Flon/Snow L/Cran</v>
      </c>
      <c r="B51" t="s">
        <v>179</v>
      </c>
      <c r="C51" t="str">
        <f>'orig. data'!AH72</f>
        <v> </v>
      </c>
      <c r="D51" t="str">
        <f>'orig. data'!AI72</f>
        <v> </v>
      </c>
      <c r="E51">
        <f ca="1">IF(CELL("contents",F51)="s","s",IF(CELL("contents",G51)="s","s",IF(CELL("contents",'orig. data'!AJ72)="t","t","")))</f>
      </c>
      <c r="F51" t="str">
        <f>'orig. data'!AK72</f>
        <v> </v>
      </c>
      <c r="G51" t="str">
        <f>'orig. data'!AL72</f>
        <v> </v>
      </c>
      <c r="H51" s="20">
        <f>'orig. data'!D$18</f>
        <v>0.7420646354</v>
      </c>
      <c r="I51" s="3">
        <f>'orig. data'!D72</f>
        <v>0.8281211551</v>
      </c>
      <c r="J51" s="3">
        <f>'orig. data'!R72</f>
        <v>0.8639095058</v>
      </c>
      <c r="K51" s="20">
        <f>'orig. data'!R$18</f>
        <v>0.7640588918</v>
      </c>
      <c r="L51" s="5">
        <f>'orig. data'!B72</f>
        <v>159</v>
      </c>
      <c r="M51" s="5">
        <f>'orig. data'!C72</f>
        <v>192</v>
      </c>
      <c r="N51" s="11">
        <f>'orig. data'!G72</f>
        <v>0.0071688135</v>
      </c>
      <c r="O51" s="9"/>
      <c r="P51" s="5">
        <f>'orig. data'!P72</f>
        <v>108</v>
      </c>
      <c r="Q51" s="5">
        <f>'orig. data'!Q72</f>
        <v>125</v>
      </c>
      <c r="R51" s="11">
        <f>'orig. data'!U72</f>
        <v>0.0100293009</v>
      </c>
      <c r="S51" s="9"/>
      <c r="T51" s="11">
        <f>'orig. data'!AD72</f>
        <v>0.3940011487</v>
      </c>
    </row>
    <row r="52" spans="1:20" ht="12.75">
      <c r="A52" s="33" t="str">
        <f ca="1" t="shared" si="0"/>
        <v>NM The Pas/OCN/Kelsey (2,t)</v>
      </c>
      <c r="B52" t="s">
        <v>212</v>
      </c>
      <c r="C52" t="str">
        <f>'orig. data'!AH73</f>
        <v> </v>
      </c>
      <c r="D52">
        <f>'orig. data'!AI73</f>
        <v>2</v>
      </c>
      <c r="E52" t="str">
        <f ca="1">IF(CELL("contents",F52)="s","s",IF(CELL("contents",G52)="s","s",IF(CELL("contents",'orig. data'!AJ73)="t","t","")))</f>
        <v>t</v>
      </c>
      <c r="F52" t="str">
        <f>'orig. data'!AK73</f>
        <v> </v>
      </c>
      <c r="G52" t="str">
        <f>'orig. data'!AL73</f>
        <v> </v>
      </c>
      <c r="H52" s="20">
        <f>'orig. data'!D$18</f>
        <v>0.7420646354</v>
      </c>
      <c r="I52" s="3">
        <f>'orig. data'!D73</f>
        <v>0.75346367</v>
      </c>
      <c r="J52" s="3">
        <f>'orig. data'!R73</f>
        <v>0.8452169637</v>
      </c>
      <c r="K52" s="20">
        <f>'orig. data'!R$18</f>
        <v>0.7640588918</v>
      </c>
      <c r="L52" s="5">
        <f>'orig. data'!B73</f>
        <v>272</v>
      </c>
      <c r="M52" s="5">
        <f>'orig. data'!C73</f>
        <v>361</v>
      </c>
      <c r="N52" s="11">
        <f>'orig. data'!G73</f>
        <v>0.6227338796</v>
      </c>
      <c r="O52" s="9"/>
      <c r="P52" s="5">
        <f>'orig. data'!P73</f>
        <v>202</v>
      </c>
      <c r="Q52" s="5">
        <f>'orig. data'!Q73</f>
        <v>239</v>
      </c>
      <c r="R52" s="11">
        <f>'orig. data'!U73</f>
        <v>0.0036088635</v>
      </c>
      <c r="S52" s="9"/>
      <c r="T52" s="11">
        <f>'orig. data'!AD73</f>
        <v>0.0073557392</v>
      </c>
    </row>
    <row r="53" spans="1:20" ht="12.75">
      <c r="A53" s="33" t="str">
        <f ca="1" t="shared" si="0"/>
        <v>NM Nor-Man Other (1,2,t)</v>
      </c>
      <c r="B53" t="s">
        <v>211</v>
      </c>
      <c r="C53">
        <f>'orig. data'!AH74</f>
        <v>1</v>
      </c>
      <c r="D53">
        <f>'orig. data'!AI74</f>
        <v>2</v>
      </c>
      <c r="E53" t="str">
        <f ca="1">IF(CELL("contents",F53)="s","s",IF(CELL("contents",G53)="s","s",IF(CELL("contents",'orig. data'!AJ74)="t","t","")))</f>
        <v>t</v>
      </c>
      <c r="F53" t="str">
        <f>'orig. data'!AK74</f>
        <v> </v>
      </c>
      <c r="G53" t="str">
        <f>'orig. data'!AL74</f>
        <v> </v>
      </c>
      <c r="H53" s="20">
        <f>'orig. data'!D$18</f>
        <v>0.7420646354</v>
      </c>
      <c r="I53" s="3">
        <f>'orig. data'!D74</f>
        <v>0.5769146614</v>
      </c>
      <c r="J53" s="3">
        <f>'orig. data'!R74</f>
        <v>0.8877829792</v>
      </c>
      <c r="K53" s="20">
        <f>'orig. data'!R$18</f>
        <v>0.7640588918</v>
      </c>
      <c r="L53" s="5">
        <f>'orig. data'!B74</f>
        <v>162</v>
      </c>
      <c r="M53" s="5">
        <f>'orig. data'!C74</f>
        <v>281</v>
      </c>
      <c r="N53" s="11">
        <f>'orig. data'!G74</f>
        <v>7.976531E-10</v>
      </c>
      <c r="O53" s="9"/>
      <c r="P53" s="5">
        <f>'orig. data'!P74</f>
        <v>95</v>
      </c>
      <c r="Q53" s="5">
        <f>'orig. data'!Q74</f>
        <v>107</v>
      </c>
      <c r="R53" s="11">
        <f>'orig. data'!U74</f>
        <v>0.003595224</v>
      </c>
      <c r="S53" s="9"/>
      <c r="T53" s="11">
        <f>'orig. data'!AD74</f>
        <v>9.3419757E-08</v>
      </c>
    </row>
    <row r="54" spans="1:20" ht="12.75">
      <c r="A54" s="33"/>
      <c r="H54" s="20"/>
      <c r="I54" s="3"/>
      <c r="J54" s="3"/>
      <c r="K54" s="20"/>
      <c r="L54" s="5"/>
      <c r="M54" s="5"/>
      <c r="N54" s="11"/>
      <c r="O54" s="9"/>
      <c r="P54" s="5"/>
      <c r="Q54" s="5"/>
      <c r="R54" s="11"/>
      <c r="S54" s="9"/>
      <c r="T54" s="11"/>
    </row>
    <row r="55" spans="1:20" ht="12.75">
      <c r="A55" s="33" t="str">
        <f ca="1" t="shared" si="0"/>
        <v>BW Thompson (1,t)</v>
      </c>
      <c r="B55" t="s">
        <v>180</v>
      </c>
      <c r="C55">
        <f>'orig. data'!AH75</f>
        <v>1</v>
      </c>
      <c r="D55" t="str">
        <f>'orig. data'!AI75</f>
        <v> </v>
      </c>
      <c r="E55" t="str">
        <f ca="1">IF(CELL("contents",F55)="s","s",IF(CELL("contents",G55)="s","s",IF(CELL("contents",'orig. data'!AJ75)="t","t","")))</f>
        <v>t</v>
      </c>
      <c r="F55" t="str">
        <f>'orig. data'!AK75</f>
        <v> </v>
      </c>
      <c r="G55" t="str">
        <f>'orig. data'!AL75</f>
        <v> </v>
      </c>
      <c r="H55" s="20">
        <f>'orig. data'!D$18</f>
        <v>0.7420646354</v>
      </c>
      <c r="I55" s="3">
        <f>'orig. data'!D75</f>
        <v>0.6057980217</v>
      </c>
      <c r="J55" s="3">
        <f>'orig. data'!R75</f>
        <v>0.7619320636</v>
      </c>
      <c r="K55" s="20">
        <f>'orig. data'!R$18</f>
        <v>0.7640588918</v>
      </c>
      <c r="L55" s="5">
        <f>'orig. data'!B75</f>
        <v>272</v>
      </c>
      <c r="M55" s="5">
        <f>'orig. data'!C75</f>
        <v>449</v>
      </c>
      <c r="N55" s="11">
        <f>'orig. data'!G75</f>
        <v>1.27147E-10</v>
      </c>
      <c r="O55" s="9"/>
      <c r="P55" s="5">
        <f>'orig. data'!P75</f>
        <v>269</v>
      </c>
      <c r="Q55" s="5">
        <f>'orig. data'!Q75</f>
        <v>353</v>
      </c>
      <c r="R55" s="11">
        <f>'orig. data'!U75</f>
        <v>0.9256357948</v>
      </c>
      <c r="S55" s="9"/>
      <c r="T55" s="11">
        <f>'orig. data'!AD75</f>
        <v>3.4083953E-06</v>
      </c>
    </row>
    <row r="56" spans="1:20" ht="12.75">
      <c r="A56" s="33" t="str">
        <f ca="1" t="shared" si="0"/>
        <v>BW Gillam/Fox Lake (1)</v>
      </c>
      <c r="B56" t="s">
        <v>160</v>
      </c>
      <c r="C56">
        <f>'orig. data'!AH76</f>
        <v>1</v>
      </c>
      <c r="D56" t="str">
        <f>'orig. data'!AI76</f>
        <v> </v>
      </c>
      <c r="E56">
        <f ca="1">IF(CELL("contents",F56)="s","s",IF(CELL("contents",G56)="s","s",IF(CELL("contents",'orig. data'!AJ76)="t","t","")))</f>
      </c>
      <c r="F56" t="str">
        <f>'orig. data'!AK76</f>
        <v> </v>
      </c>
      <c r="G56" t="str">
        <f>'orig. data'!AL76</f>
        <v> </v>
      </c>
      <c r="H56" s="20">
        <f>'orig. data'!D$18</f>
        <v>0.7420646354</v>
      </c>
      <c r="I56" s="3">
        <f>'orig. data'!D76</f>
        <v>0.9125404559</v>
      </c>
      <c r="J56" s="3">
        <f>'orig. data'!R76</f>
        <v>0.9228485129</v>
      </c>
      <c r="K56" s="20">
        <f>'orig. data'!R$18</f>
        <v>0.7640588918</v>
      </c>
      <c r="L56" s="5">
        <f>'orig. data'!B76</f>
        <v>73</v>
      </c>
      <c r="M56" s="5">
        <f>'orig. data'!C76</f>
        <v>80</v>
      </c>
      <c r="N56" s="11">
        <f>'orig. data'!G76</f>
        <v>0.001137298</v>
      </c>
      <c r="O56" s="9"/>
      <c r="P56" s="5">
        <f>'orig. data'!P76</f>
        <v>24</v>
      </c>
      <c r="Q56" s="5">
        <f>'orig. data'!Q76</f>
        <v>26</v>
      </c>
      <c r="R56" s="11">
        <f>'orig. data'!U76</f>
        <v>0.075908431</v>
      </c>
      <c r="S56" s="9"/>
      <c r="T56" s="11">
        <f>'orig. data'!AD76</f>
        <v>0.870108939</v>
      </c>
    </row>
    <row r="57" spans="1:20" ht="12.75">
      <c r="A57" s="33" t="str">
        <f ca="1" t="shared" si="0"/>
        <v>BW Lynn/Leaf/SIL</v>
      </c>
      <c r="B57" t="s">
        <v>226</v>
      </c>
      <c r="C57" t="str">
        <f>'orig. data'!AH77</f>
        <v> </v>
      </c>
      <c r="D57" t="str">
        <f>'orig. data'!AI77</f>
        <v> </v>
      </c>
      <c r="E57">
        <f ca="1">IF(CELL("contents",F57)="s","s",IF(CELL("contents",G57)="s","s",IF(CELL("contents",'orig. data'!AJ77)="t","t","")))</f>
      </c>
      <c r="F57" t="str">
        <f>'orig. data'!AK77</f>
        <v> </v>
      </c>
      <c r="G57" t="str">
        <f>'orig. data'!AL77</f>
        <v> </v>
      </c>
      <c r="H57" s="20">
        <f>'orig. data'!D$18</f>
        <v>0.7420646354</v>
      </c>
      <c r="I57" s="3">
        <f>'orig. data'!D77</f>
        <v>0.6402547357</v>
      </c>
      <c r="J57" s="3">
        <f>'orig. data'!R77</f>
        <v>0.7245646872</v>
      </c>
      <c r="K57" s="20">
        <f>'orig. data'!R$18</f>
        <v>0.7640588918</v>
      </c>
      <c r="L57" s="5">
        <f>'orig. data'!B77</f>
        <v>73</v>
      </c>
      <c r="M57" s="5">
        <f>'orig. data'!C77</f>
        <v>114</v>
      </c>
      <c r="N57" s="11">
        <f>'orig. data'!G77</f>
        <v>0.0140920851</v>
      </c>
      <c r="O57" s="9"/>
      <c r="P57" s="5">
        <f>'orig. data'!P77</f>
        <v>29</v>
      </c>
      <c r="Q57" s="5">
        <f>'orig. data'!Q77</f>
        <v>40</v>
      </c>
      <c r="R57" s="11">
        <f>'orig. data'!U77</f>
        <v>0.557641224</v>
      </c>
      <c r="S57" s="9"/>
      <c r="T57" s="11">
        <f>'orig. data'!AD77</f>
        <v>0.3338436314</v>
      </c>
    </row>
    <row r="58" spans="1:20" ht="12.75">
      <c r="A58" s="33" t="str">
        <f ca="1" t="shared" si="0"/>
        <v>BW Thick Por/Pik/Wab</v>
      </c>
      <c r="B58" t="s">
        <v>191</v>
      </c>
      <c r="C58" t="str">
        <f>'orig. data'!AH78</f>
        <v> </v>
      </c>
      <c r="D58" t="str">
        <f>'orig. data'!AI78</f>
        <v> </v>
      </c>
      <c r="E58">
        <f ca="1">IF(CELL("contents",F58)="s","s",IF(CELL("contents",G58)="s","s",IF(CELL("contents",'orig. data'!AJ78)="t","t","")))</f>
      </c>
      <c r="F58" t="str">
        <f>'orig. data'!AK78</f>
        <v> </v>
      </c>
      <c r="G58" t="str">
        <f>'orig. data'!AL78</f>
        <v> </v>
      </c>
      <c r="H58" s="20">
        <f>'orig. data'!D$18</f>
        <v>0.7420646354</v>
      </c>
      <c r="I58" s="3">
        <f>'orig. data'!D78</f>
        <v>0.642481782</v>
      </c>
      <c r="J58" s="3">
        <f>'orig. data'!R78</f>
        <v>0.7411781365</v>
      </c>
      <c r="K58" s="20">
        <f>'orig. data'!R$18</f>
        <v>0.7640588918</v>
      </c>
      <c r="L58" s="5">
        <f>'orig. data'!B78</f>
        <v>27</v>
      </c>
      <c r="M58" s="5">
        <f>'orig. data'!C78</f>
        <v>42</v>
      </c>
      <c r="N58" s="11">
        <f>'orig. data'!G78</f>
        <v>0.1442989907</v>
      </c>
      <c r="O58" s="9"/>
      <c r="P58" s="5">
        <f>'orig. data'!P78</f>
        <v>20</v>
      </c>
      <c r="Q58" s="5">
        <f>'orig. data'!Q78</f>
        <v>27</v>
      </c>
      <c r="R58" s="11">
        <f>'orig. data'!U78</f>
        <v>0.7796264461</v>
      </c>
      <c r="S58" s="9"/>
      <c r="T58" s="11">
        <f>'orig. data'!AD78</f>
        <v>0.3922191281</v>
      </c>
    </row>
    <row r="59" spans="1:20" ht="12.75">
      <c r="A59" s="33" t="str">
        <f ca="1" t="shared" si="0"/>
        <v>BW Oxford H &amp; Gods (1,t)</v>
      </c>
      <c r="B59" t="s">
        <v>227</v>
      </c>
      <c r="C59">
        <f>'orig. data'!AH79</f>
        <v>1</v>
      </c>
      <c r="D59" t="str">
        <f>'orig. data'!AI79</f>
        <v> </v>
      </c>
      <c r="E59" t="str">
        <f ca="1">IF(CELL("contents",F59)="s","s",IF(CELL("contents",G59)="s","s",IF(CELL("contents",'orig. data'!AJ79)="t","t","")))</f>
        <v>t</v>
      </c>
      <c r="F59" t="str">
        <f>'orig. data'!AK79</f>
        <v> </v>
      </c>
      <c r="G59" t="str">
        <f>'orig. data'!AL79</f>
        <v> </v>
      </c>
      <c r="H59" s="20">
        <f>'orig. data'!D$18</f>
        <v>0.7420646354</v>
      </c>
      <c r="I59" s="3">
        <f>'orig. data'!D79</f>
        <v>0.0995282335</v>
      </c>
      <c r="J59" s="3">
        <f>'orig. data'!R79</f>
        <v>0.4664399639</v>
      </c>
      <c r="K59" s="20">
        <f>'orig. data'!R$18</f>
        <v>0.7640588918</v>
      </c>
      <c r="L59" s="5">
        <f>'orig. data'!B79</f>
        <v>21</v>
      </c>
      <c r="M59" s="5">
        <f>'orig. data'!C79</f>
        <v>211</v>
      </c>
      <c r="N59" s="11">
        <f>'orig. data'!G79</f>
        <v>1.90855E-45</v>
      </c>
      <c r="O59" s="9"/>
      <c r="P59" s="5">
        <f>'orig. data'!P79</f>
        <v>7</v>
      </c>
      <c r="Q59" s="5">
        <f>'orig. data'!Q79</f>
        <v>15</v>
      </c>
      <c r="R59" s="11">
        <f>'orig. data'!U79</f>
        <v>0.0114394627</v>
      </c>
      <c r="S59" s="9"/>
      <c r="T59" s="11">
        <f>'orig. data'!AD79</f>
        <v>0.000260665</v>
      </c>
    </row>
    <row r="60" spans="1:20" ht="12.75">
      <c r="A60" s="33" t="str">
        <f ca="1" t="shared" si="0"/>
        <v>BW Cross Lake (1,2,t)</v>
      </c>
      <c r="B60" t="s">
        <v>228</v>
      </c>
      <c r="C60">
        <f>'orig. data'!AH80</f>
        <v>1</v>
      </c>
      <c r="D60">
        <f>'orig. data'!AI80</f>
        <v>2</v>
      </c>
      <c r="E60" t="str">
        <f ca="1">IF(CELL("contents",F60)="s","s",IF(CELL("contents",G60)="s","s",IF(CELL("contents",'orig. data'!AJ80)="t","t","")))</f>
        <v>t</v>
      </c>
      <c r="F60" t="str">
        <f>'orig. data'!AK80</f>
        <v> </v>
      </c>
      <c r="G60" t="str">
        <f>'orig. data'!AL80</f>
        <v> </v>
      </c>
      <c r="H60" s="20">
        <f>'orig. data'!D$18</f>
        <v>0.7420646354</v>
      </c>
      <c r="I60" s="3">
        <f>'orig. data'!D80</f>
        <v>0.2269121118</v>
      </c>
      <c r="J60" s="3">
        <f>'orig. data'!R80</f>
        <v>0.4862244273</v>
      </c>
      <c r="K60" s="20">
        <f>'orig. data'!R$18</f>
        <v>0.7640588918</v>
      </c>
      <c r="L60" s="5">
        <f>'orig. data'!B80</f>
        <v>49</v>
      </c>
      <c r="M60" s="5">
        <f>'orig. data'!C80</f>
        <v>216</v>
      </c>
      <c r="N60" s="11">
        <f>'orig. data'!G80</f>
        <v>1.538869E-44</v>
      </c>
      <c r="O60" s="9"/>
      <c r="P60" s="5">
        <f>'orig. data'!P80</f>
        <v>18</v>
      </c>
      <c r="Q60" s="5">
        <f>'orig. data'!Q80</f>
        <v>37</v>
      </c>
      <c r="R60" s="11">
        <f>'orig. data'!U80</f>
        <v>0.0001872178</v>
      </c>
      <c r="S60" s="9"/>
      <c r="T60" s="11">
        <f>'orig. data'!AD80</f>
        <v>0.0014170295</v>
      </c>
    </row>
    <row r="61" spans="1:20" ht="12.75">
      <c r="A61" s="33" t="str">
        <f ca="1" t="shared" si="0"/>
        <v>BW Tad/Broch/Lac Br (1,t)</v>
      </c>
      <c r="B61" t="s">
        <v>210</v>
      </c>
      <c r="C61">
        <f>'orig. data'!AH81</f>
        <v>1</v>
      </c>
      <c r="D61" t="str">
        <f>'orig. data'!AI81</f>
        <v> </v>
      </c>
      <c r="E61" t="str">
        <f ca="1">IF(CELL("contents",F61)="s","s",IF(CELL("contents",G61)="s","s",IF(CELL("contents",'orig. data'!AJ81)="t","t","")))</f>
        <v>t</v>
      </c>
      <c r="F61" t="str">
        <f>'orig. data'!AK81</f>
        <v> </v>
      </c>
      <c r="G61" t="str">
        <f>'orig. data'!AL81</f>
        <v> </v>
      </c>
      <c r="H61" s="20">
        <f>'orig. data'!D$18</f>
        <v>0.7420646354</v>
      </c>
      <c r="I61" s="3">
        <f>'orig. data'!D81</f>
        <v>0.3128056295</v>
      </c>
      <c r="J61" s="3">
        <f>'orig. data'!R81</f>
        <v>0.6434371063</v>
      </c>
      <c r="K61" s="20">
        <f>'orig. data'!R$18</f>
        <v>0.7640588918</v>
      </c>
      <c r="L61" s="5">
        <f>'orig. data'!B81</f>
        <v>25</v>
      </c>
      <c r="M61" s="5">
        <f>'orig. data'!C81</f>
        <v>80</v>
      </c>
      <c r="N61" s="11">
        <f>'orig. data'!G81</f>
        <v>2.315541E-14</v>
      </c>
      <c r="O61" s="9"/>
      <c r="P61" s="5">
        <f>'orig. data'!P81</f>
        <v>9</v>
      </c>
      <c r="Q61" s="5">
        <f>'orig. data'!Q81</f>
        <v>14</v>
      </c>
      <c r="R61" s="11">
        <f>'orig. data'!U81</f>
        <v>0.2946754358</v>
      </c>
      <c r="S61" s="9"/>
      <c r="T61" s="11">
        <f>'orig. data'!AD81</f>
        <v>0.0234214345</v>
      </c>
    </row>
    <row r="62" spans="1:20" ht="12.75">
      <c r="A62" s="33" t="str">
        <f ca="1" t="shared" si="0"/>
        <v>BW Norway House (1,t)</v>
      </c>
      <c r="B62" t="s">
        <v>209</v>
      </c>
      <c r="C62">
        <f>'orig. data'!AH82</f>
        <v>1</v>
      </c>
      <c r="D62" t="str">
        <f>'orig. data'!AI82</f>
        <v> </v>
      </c>
      <c r="E62" t="str">
        <f ca="1">IF(CELL("contents",F62)="s","s",IF(CELL("contents",G62)="s","s",IF(CELL("contents",'orig. data'!AJ82)="t","t","")))</f>
        <v>t</v>
      </c>
      <c r="F62" t="str">
        <f>'orig. data'!AK82</f>
        <v> </v>
      </c>
      <c r="G62" t="str">
        <f>'orig. data'!AL82</f>
        <v> </v>
      </c>
      <c r="H62" s="20">
        <f>'orig. data'!D$18</f>
        <v>0.7420646354</v>
      </c>
      <c r="I62" s="3">
        <f>'orig. data'!D82</f>
        <v>0.4975309132</v>
      </c>
      <c r="J62" s="3">
        <f>'orig. data'!R82</f>
        <v>0.7775506678</v>
      </c>
      <c r="K62" s="20">
        <f>'orig. data'!R$18</f>
        <v>0.7640588918</v>
      </c>
      <c r="L62" s="5">
        <f>'orig. data'!B82</f>
        <v>104</v>
      </c>
      <c r="M62" s="5">
        <f>'orig. data'!C82</f>
        <v>209</v>
      </c>
      <c r="N62" s="11">
        <f>'orig. data'!G82</f>
        <v>1.676313E-14</v>
      </c>
      <c r="O62" s="9"/>
      <c r="P62" s="5">
        <f>'orig. data'!P82</f>
        <v>14</v>
      </c>
      <c r="Q62" s="5">
        <f>'orig. data'!Q82</f>
        <v>18</v>
      </c>
      <c r="R62" s="11">
        <f>'orig. data'!U82</f>
        <v>0.892863377</v>
      </c>
      <c r="S62" s="9"/>
      <c r="T62" s="11">
        <f>'orig. data'!AD82</f>
        <v>0.030669663</v>
      </c>
    </row>
    <row r="63" spans="1:20" ht="12.75">
      <c r="A63" s="33" t="str">
        <f ca="1" t="shared" si="0"/>
        <v>BW Island Lake (1,s)</v>
      </c>
      <c r="B63" t="s">
        <v>229</v>
      </c>
      <c r="C63">
        <f>'orig. data'!AH83</f>
        <v>1</v>
      </c>
      <c r="D63" t="str">
        <f>'orig. data'!AI83</f>
        <v> </v>
      </c>
      <c r="E63" t="str">
        <f ca="1">IF(CELL("contents",F63)="s","s",IF(CELL("contents",G63)="s","s",IF(CELL("contents",'orig. data'!AJ83)="t","t","")))</f>
        <v>s</v>
      </c>
      <c r="F63" t="str">
        <f>'orig. data'!AK83</f>
        <v> </v>
      </c>
      <c r="G63" t="str">
        <f>'orig. data'!AL83</f>
        <v>s</v>
      </c>
      <c r="H63" s="20">
        <f>'orig. data'!D$18</f>
        <v>0.7420646354</v>
      </c>
      <c r="I63" s="3">
        <f>'orig. data'!D83</f>
        <v>0.2512703575</v>
      </c>
      <c r="J63" s="3" t="str">
        <f>'orig. data'!R83</f>
        <v> </v>
      </c>
      <c r="K63" s="20">
        <f>'orig. data'!R$18</f>
        <v>0.7640588918</v>
      </c>
      <c r="L63" s="5">
        <f>'orig. data'!B83</f>
        <v>97</v>
      </c>
      <c r="M63" s="5">
        <f>'orig. data'!C83</f>
        <v>386</v>
      </c>
      <c r="N63" s="11">
        <f>'orig. data'!G83</f>
        <v>6.165358E-74</v>
      </c>
      <c r="O63" s="9"/>
      <c r="P63" s="5" t="str">
        <f>'orig. data'!P83</f>
        <v> </v>
      </c>
      <c r="Q63" s="5" t="str">
        <f>'orig. data'!Q83</f>
        <v> </v>
      </c>
      <c r="R63" s="11" t="str">
        <f>'orig. data'!U83</f>
        <v> </v>
      </c>
      <c r="S63" s="9"/>
      <c r="T63" s="11" t="str">
        <f>'orig. data'!AD83</f>
        <v> </v>
      </c>
    </row>
    <row r="64" spans="1:20" ht="12.75">
      <c r="A64" s="33" t="str">
        <f ca="1" t="shared" si="0"/>
        <v>BW Sha/York/Split/War (1,t)</v>
      </c>
      <c r="B64" t="s">
        <v>208</v>
      </c>
      <c r="C64">
        <f>'orig. data'!AH84</f>
        <v>1</v>
      </c>
      <c r="D64" t="str">
        <f>'orig. data'!AI84</f>
        <v> </v>
      </c>
      <c r="E64" t="str">
        <f ca="1">IF(CELL("contents",F64)="s","s",IF(CELL("contents",G64)="s","s",IF(CELL("contents",'orig. data'!AJ84)="t","t","")))</f>
        <v>t</v>
      </c>
      <c r="F64" t="str">
        <f>'orig. data'!AK84</f>
        <v> </v>
      </c>
      <c r="G64" t="str">
        <f>'orig. data'!AL84</f>
        <v> </v>
      </c>
      <c r="H64" s="20">
        <f>'orig. data'!D$18</f>
        <v>0.7420646354</v>
      </c>
      <c r="I64" s="3">
        <f>'orig. data'!D84</f>
        <v>0.3454956063</v>
      </c>
      <c r="J64" s="3">
        <f>'orig. data'!R84</f>
        <v>0.6501649048</v>
      </c>
      <c r="K64" s="20">
        <f>'orig. data'!R$18</f>
        <v>0.7640588918</v>
      </c>
      <c r="L64" s="5">
        <f>'orig. data'!B84</f>
        <v>65</v>
      </c>
      <c r="M64" s="5">
        <f>'orig. data'!C84</f>
        <v>188</v>
      </c>
      <c r="N64" s="11">
        <f>'orig. data'!G84</f>
        <v>3.243176E-28</v>
      </c>
      <c r="O64" s="9"/>
      <c r="P64" s="5">
        <f>'orig. data'!P84</f>
        <v>13</v>
      </c>
      <c r="Q64" s="5">
        <f>'orig. data'!Q84</f>
        <v>20</v>
      </c>
      <c r="R64" s="11">
        <f>'orig. data'!U84</f>
        <v>0.2364931682</v>
      </c>
      <c r="S64" s="9"/>
      <c r="T64" s="11">
        <f>'orig. data'!AD84</f>
        <v>0.0107186557</v>
      </c>
    </row>
    <row r="65" spans="1:20" ht="12.75">
      <c r="A65" s="33" t="str">
        <f ca="1" t="shared" si="0"/>
        <v>BW Nelson House  (1,t)</v>
      </c>
      <c r="B65" t="s">
        <v>207</v>
      </c>
      <c r="C65">
        <f>'orig. data'!AH85</f>
        <v>1</v>
      </c>
      <c r="D65" t="str">
        <f>'orig. data'!AI85</f>
        <v> </v>
      </c>
      <c r="E65" t="str">
        <f ca="1">IF(CELL("contents",F65)="s","s",IF(CELL("contents",G65)="s","s",IF(CELL("contents",'orig. data'!AJ85)="t","t","")))</f>
        <v>t</v>
      </c>
      <c r="F65" t="str">
        <f>'orig. data'!AK85</f>
        <v> </v>
      </c>
      <c r="G65" t="str">
        <f>'orig. data'!AL85</f>
        <v> </v>
      </c>
      <c r="H65" s="20">
        <f>'orig. data'!D$18</f>
        <v>0.7420646354</v>
      </c>
      <c r="I65" s="3">
        <f>'orig. data'!D85</f>
        <v>0.2951894339</v>
      </c>
      <c r="J65" s="3">
        <f>'orig. data'!R85</f>
        <v>0.5910616518</v>
      </c>
      <c r="K65" s="20">
        <f>'orig. data'!R$18</f>
        <v>0.7640588918</v>
      </c>
      <c r="L65" s="5">
        <f>'orig. data'!B85</f>
        <v>36</v>
      </c>
      <c r="M65" s="5">
        <f>'orig. data'!C85</f>
        <v>122</v>
      </c>
      <c r="N65" s="11">
        <f>'orig. data'!G85</f>
        <v>3.486981E-22</v>
      </c>
      <c r="O65" s="9"/>
      <c r="P65" s="5">
        <f>'orig. data'!P85</f>
        <v>13</v>
      </c>
      <c r="Q65" s="5">
        <f>'orig. data'!Q85</f>
        <v>22</v>
      </c>
      <c r="R65" s="11">
        <f>'orig. data'!U85</f>
        <v>0.0630142532</v>
      </c>
      <c r="S65" s="9"/>
      <c r="T65" s="11">
        <f>'orig. data'!AD85</f>
        <v>0.0093968674</v>
      </c>
    </row>
    <row r="66" spans="1:20" ht="12.75">
      <c r="A66" s="33"/>
      <c r="H66" s="20"/>
      <c r="I66" s="3"/>
      <c r="J66" s="3"/>
      <c r="K66" s="20"/>
      <c r="L66" s="5"/>
      <c r="M66" s="5"/>
      <c r="N66" s="11"/>
      <c r="O66" s="9"/>
      <c r="P66" s="5"/>
      <c r="Q66" s="5"/>
      <c r="R66" s="11"/>
      <c r="S66" s="9"/>
      <c r="T66" s="11"/>
    </row>
    <row r="67" spans="1:20" ht="12.75">
      <c r="A67" s="33" t="str">
        <f ca="1" t="shared" si="0"/>
        <v>Fort Garry S (2,t)</v>
      </c>
      <c r="B67" t="s">
        <v>230</v>
      </c>
      <c r="C67" t="str">
        <f>'orig. data'!AH86</f>
        <v> </v>
      </c>
      <c r="D67">
        <f>'orig. data'!AI86</f>
        <v>2</v>
      </c>
      <c r="E67" t="str">
        <f ca="1">IF(CELL("contents",F67)="s","s",IF(CELL("contents",G67)="s","s",IF(CELL("contents",'orig. data'!AJ86)="t","t","")))</f>
        <v>t</v>
      </c>
      <c r="F67" t="str">
        <f>'orig. data'!AK86</f>
        <v> </v>
      </c>
      <c r="G67" t="str">
        <f>'orig. data'!AL86</f>
        <v> </v>
      </c>
      <c r="H67" s="20">
        <f>'orig. data'!D$18</f>
        <v>0.7420646354</v>
      </c>
      <c r="I67" s="3">
        <f>'orig. data'!D86</f>
        <v>0.7711502561</v>
      </c>
      <c r="J67" s="3">
        <f>'orig. data'!R86</f>
        <v>0.6870052435</v>
      </c>
      <c r="K67" s="20">
        <f>'orig. data'!R$18</f>
        <v>0.7640588918</v>
      </c>
      <c r="L67" s="5">
        <f>'orig. data'!B86</f>
        <v>519</v>
      </c>
      <c r="M67" s="5">
        <f>'orig. data'!C86</f>
        <v>673</v>
      </c>
      <c r="N67" s="11">
        <f>'orig. data'!G86</f>
        <v>0.0882859561</v>
      </c>
      <c r="O67" s="9"/>
      <c r="P67" s="5">
        <f>'orig. data'!P86</f>
        <v>417</v>
      </c>
      <c r="Q67" s="5">
        <f>'orig. data'!Q86</f>
        <v>607</v>
      </c>
      <c r="R67" s="11">
        <f>'orig. data'!U86</f>
        <v>1.23209E-05</v>
      </c>
      <c r="S67" s="9"/>
      <c r="T67" s="11">
        <f>'orig. data'!AD86</f>
        <v>0.0007242352</v>
      </c>
    </row>
    <row r="68" spans="1:20" ht="12.75">
      <c r="A68" s="33" t="str">
        <f ca="1" t="shared" si="0"/>
        <v>Fort Garry N (1,t)</v>
      </c>
      <c r="B68" t="s">
        <v>231</v>
      </c>
      <c r="C68">
        <f>'orig. data'!AH87</f>
        <v>1</v>
      </c>
      <c r="D68" t="str">
        <f>'orig. data'!AI87</f>
        <v> </v>
      </c>
      <c r="E68" t="str">
        <f ca="1">IF(CELL("contents",F68)="s","s",IF(CELL("contents",G68)="s","s",IF(CELL("contents",'orig. data'!AJ87)="t","t","")))</f>
        <v>t</v>
      </c>
      <c r="F68" t="str">
        <f>'orig. data'!AK87</f>
        <v> </v>
      </c>
      <c r="G68" t="str">
        <f>'orig. data'!AL87</f>
        <v> </v>
      </c>
      <c r="H68" s="20">
        <f>'orig. data'!D$18</f>
        <v>0.7420646354</v>
      </c>
      <c r="I68" s="3">
        <f>'orig. data'!D87</f>
        <v>0.8072070321</v>
      </c>
      <c r="J68" s="3">
        <f>'orig. data'!R87</f>
        <v>0.7200095942</v>
      </c>
      <c r="K68" s="20">
        <f>'orig. data'!R$18</f>
        <v>0.7640588918</v>
      </c>
      <c r="L68" s="5">
        <f>'orig. data'!B87</f>
        <v>507</v>
      </c>
      <c r="M68" s="5">
        <f>'orig. data'!C87</f>
        <v>628</v>
      </c>
      <c r="N68" s="11">
        <f>'orig. data'!G87</f>
        <v>0.0002368188</v>
      </c>
      <c r="O68" s="9"/>
      <c r="P68" s="5">
        <f>'orig. data'!P87</f>
        <v>414</v>
      </c>
      <c r="Q68" s="5">
        <f>'orig. data'!Q87</f>
        <v>575</v>
      </c>
      <c r="R68" s="11">
        <f>'orig. data'!U87</f>
        <v>0.014414507</v>
      </c>
      <c r="S68" s="9"/>
      <c r="T68" s="11">
        <f>'orig. data'!AD87</f>
        <v>0.0003865914</v>
      </c>
    </row>
    <row r="69" spans="1:20" ht="12.75">
      <c r="A69" s="33"/>
      <c r="H69" s="20"/>
      <c r="I69" s="3"/>
      <c r="J69" s="3"/>
      <c r="K69" s="20"/>
      <c r="L69" s="5"/>
      <c r="M69" s="5"/>
      <c r="N69" s="11"/>
      <c r="O69" s="9"/>
      <c r="P69" s="5"/>
      <c r="Q69" s="5"/>
      <c r="R69" s="11"/>
      <c r="S69" s="9"/>
      <c r="T69" s="11"/>
    </row>
    <row r="70" spans="1:20" ht="12.75">
      <c r="A70" s="33"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(1,2,t)</v>
      </c>
      <c r="B70" t="s">
        <v>144</v>
      </c>
      <c r="C70">
        <f>'orig. data'!AH88</f>
        <v>1</v>
      </c>
      <c r="D70">
        <f>'orig. data'!AI88</f>
        <v>2</v>
      </c>
      <c r="E70" t="str">
        <f ca="1">IF(CELL("contents",F70)="s","s",IF(CELL("contents",G70)="s","s",IF(CELL("contents",'orig. data'!AJ88)="t","t","")))</f>
        <v>t</v>
      </c>
      <c r="F70" t="str">
        <f>'orig. data'!AK88</f>
        <v> </v>
      </c>
      <c r="G70" t="str">
        <f>'orig. data'!AL88</f>
        <v> </v>
      </c>
      <c r="H70" s="20">
        <f>'orig. data'!D$18</f>
        <v>0.7420646354</v>
      </c>
      <c r="I70" s="3">
        <f>'orig. data'!D88</f>
        <v>0.8059243829</v>
      </c>
      <c r="J70" s="3">
        <f>'orig. data'!R88</f>
        <v>0.7037111308</v>
      </c>
      <c r="K70" s="20">
        <f>'orig. data'!R$18</f>
        <v>0.7640588918</v>
      </c>
      <c r="L70" s="5">
        <f>'orig. data'!B88</f>
        <v>573</v>
      </c>
      <c r="M70" s="5">
        <f>'orig. data'!C88</f>
        <v>711</v>
      </c>
      <c r="N70" s="11">
        <f>'orig. data'!G88</f>
        <v>0.0001271534</v>
      </c>
      <c r="O70" s="9"/>
      <c r="P70" s="5">
        <f>'orig. data'!P88</f>
        <v>385</v>
      </c>
      <c r="Q70" s="5">
        <f>'orig. data'!Q88</f>
        <v>547</v>
      </c>
      <c r="R70" s="11">
        <f>'orig. data'!U88</f>
        <v>0.0010989915</v>
      </c>
      <c r="S70" s="9"/>
      <c r="T70" s="11">
        <f>'orig. data'!AD88</f>
        <v>2.76352E-05</v>
      </c>
    </row>
    <row r="71" spans="1:20" ht="12.75">
      <c r="A71" s="33"/>
      <c r="H71" s="20"/>
      <c r="I71" s="3"/>
      <c r="J71" s="3"/>
      <c r="K71" s="20"/>
      <c r="L71" s="5"/>
      <c r="M71" s="5"/>
      <c r="N71" s="11"/>
      <c r="O71" s="9"/>
      <c r="P71" s="5"/>
      <c r="Q71" s="5"/>
      <c r="R71" s="11"/>
      <c r="S71" s="9"/>
      <c r="T71" s="11"/>
    </row>
    <row r="72" spans="1:20" ht="12.75">
      <c r="A72" s="33" t="str">
        <f ca="1" t="shared" si="1"/>
        <v>St. Boniface E (1,t)</v>
      </c>
      <c r="B72" t="s">
        <v>232</v>
      </c>
      <c r="C72">
        <f>'orig. data'!AH89</f>
        <v>1</v>
      </c>
      <c r="D72" t="str">
        <f>'orig. data'!AI89</f>
        <v> </v>
      </c>
      <c r="E72" t="str">
        <f ca="1">IF(CELL("contents",F72)="s","s",IF(CELL("contents",G72)="s","s",IF(CELL("contents",'orig. data'!AJ89)="t","t","")))</f>
        <v>t</v>
      </c>
      <c r="F72" t="str">
        <f>'orig. data'!AK89</f>
        <v> </v>
      </c>
      <c r="G72" t="str">
        <f>'orig. data'!AL89</f>
        <v> </v>
      </c>
      <c r="H72" s="20">
        <f>'orig. data'!D$18</f>
        <v>0.7420646354</v>
      </c>
      <c r="I72" s="3">
        <f>'orig. data'!D89</f>
        <v>0.8639296349</v>
      </c>
      <c r="J72" s="3">
        <f>'orig. data'!R89</f>
        <v>0.7539186827</v>
      </c>
      <c r="K72" s="20">
        <f>'orig. data'!R$18</f>
        <v>0.7640588918</v>
      </c>
      <c r="L72" s="5">
        <f>'orig. data'!B89</f>
        <v>654</v>
      </c>
      <c r="M72" s="5">
        <f>'orig. data'!C89</f>
        <v>757</v>
      </c>
      <c r="N72" s="11">
        <f>'orig. data'!G89</f>
        <v>1.286783E-13</v>
      </c>
      <c r="O72" s="9"/>
      <c r="P72" s="5">
        <f>'orig. data'!P89</f>
        <v>564</v>
      </c>
      <c r="Q72" s="5">
        <f>'orig. data'!Q89</f>
        <v>748</v>
      </c>
      <c r="R72" s="11">
        <f>'orig. data'!U89</f>
        <v>0.5209634128</v>
      </c>
      <c r="S72" s="9"/>
      <c r="T72" s="11">
        <f>'orig. data'!AD89</f>
        <v>8.0804745E-08</v>
      </c>
    </row>
    <row r="73" spans="1:20" ht="12.75">
      <c r="A73" s="33" t="str">
        <f ca="1" t="shared" si="1"/>
        <v>St. Boniface W</v>
      </c>
      <c r="B73" t="s">
        <v>181</v>
      </c>
      <c r="C73" t="str">
        <f>'orig. data'!AH90</f>
        <v> </v>
      </c>
      <c r="D73" t="str">
        <f>'orig. data'!AI90</f>
        <v> </v>
      </c>
      <c r="E73">
        <f ca="1">IF(CELL("contents",F73)="s","s",IF(CELL("contents",G73)="s","s",IF(CELL("contents",'orig. data'!AJ90)="t","t","")))</f>
      </c>
      <c r="F73" t="str">
        <f>'orig. data'!AK90</f>
        <v> </v>
      </c>
      <c r="G73" t="str">
        <f>'orig. data'!AL90</f>
        <v> </v>
      </c>
      <c r="H73" s="20">
        <f>'orig. data'!D$18</f>
        <v>0.7420646354</v>
      </c>
      <c r="I73" s="3">
        <f>'orig. data'!D90</f>
        <v>0.732278537</v>
      </c>
      <c r="J73" s="3">
        <f>'orig. data'!R90</f>
        <v>0.6928516676</v>
      </c>
      <c r="K73" s="20">
        <f>'orig. data'!R$18</f>
        <v>0.7640588918</v>
      </c>
      <c r="L73" s="5">
        <f>'orig. data'!B90</f>
        <v>238</v>
      </c>
      <c r="M73" s="5">
        <f>'orig. data'!C90</f>
        <v>325</v>
      </c>
      <c r="N73" s="11">
        <f>'orig. data'!G90</f>
        <v>0.6885147224</v>
      </c>
      <c r="O73" s="9"/>
      <c r="P73" s="5">
        <f>'orig. data'!P90</f>
        <v>167</v>
      </c>
      <c r="Q73" s="5">
        <f>'orig. data'!Q90</f>
        <v>241</v>
      </c>
      <c r="R73" s="11">
        <f>'orig. data'!U90</f>
        <v>0.0100939067</v>
      </c>
      <c r="S73" s="9"/>
      <c r="T73" s="11">
        <f>'orig. data'!AD90</f>
        <v>0.3042916422</v>
      </c>
    </row>
    <row r="74" spans="1:20" ht="12.75">
      <c r="A74" s="33"/>
      <c r="H74" s="20"/>
      <c r="I74" s="3"/>
      <c r="J74" s="3"/>
      <c r="K74" s="20"/>
      <c r="L74" s="5"/>
      <c r="M74" s="5"/>
      <c r="N74" s="11"/>
      <c r="O74" s="9"/>
      <c r="P74" s="5"/>
      <c r="Q74" s="5"/>
      <c r="R74" s="11"/>
      <c r="S74" s="9"/>
      <c r="T74" s="11"/>
    </row>
    <row r="75" spans="1:20" ht="12.75">
      <c r="A75" s="33" t="str">
        <f ca="1" t="shared" si="1"/>
        <v>St. Vital S (1,t)</v>
      </c>
      <c r="B75" t="s">
        <v>240</v>
      </c>
      <c r="C75">
        <f>'orig. data'!AH91</f>
        <v>1</v>
      </c>
      <c r="D75" t="str">
        <f>'orig. data'!AI91</f>
        <v> </v>
      </c>
      <c r="E75" t="str">
        <f ca="1">IF(CELL("contents",F75)="s","s",IF(CELL("contents",G75)="s","s",IF(CELL("contents",'orig. data'!AJ91)="t","t","")))</f>
        <v>t</v>
      </c>
      <c r="F75" t="str">
        <f>'orig. data'!AK91</f>
        <v> </v>
      </c>
      <c r="G75" t="str">
        <f>'orig. data'!AL91</f>
        <v> </v>
      </c>
      <c r="H75" s="20">
        <f>'orig. data'!D$18</f>
        <v>0.7420646354</v>
      </c>
      <c r="I75" s="3">
        <f>'orig. data'!D91</f>
        <v>0.8821576307</v>
      </c>
      <c r="J75" s="3">
        <f>'orig. data'!R91</f>
        <v>0.75386329</v>
      </c>
      <c r="K75" s="20">
        <f>'orig. data'!R$18</f>
        <v>0.7640588918</v>
      </c>
      <c r="L75" s="5">
        <f>'orig. data'!B91</f>
        <v>786</v>
      </c>
      <c r="M75" s="5">
        <f>'orig. data'!C91</f>
        <v>891</v>
      </c>
      <c r="N75" s="11">
        <f>'orig. data'!G91</f>
        <v>7.039319E-20</v>
      </c>
      <c r="O75" s="9"/>
      <c r="P75" s="5">
        <f>'orig. data'!P91</f>
        <v>490</v>
      </c>
      <c r="Q75" s="5">
        <f>'orig. data'!Q91</f>
        <v>650</v>
      </c>
      <c r="R75" s="11">
        <f>'orig. data'!U91</f>
        <v>0.546485284</v>
      </c>
      <c r="S75" s="9"/>
      <c r="T75" s="11">
        <f>'orig. data'!AD91</f>
        <v>9.881281E-11</v>
      </c>
    </row>
    <row r="76" spans="1:20" ht="12.75">
      <c r="A76" s="33" t="str">
        <f ca="1" t="shared" si="1"/>
        <v>St. Vital N (1,t)</v>
      </c>
      <c r="B76" t="s">
        <v>239</v>
      </c>
      <c r="C76">
        <f>'orig. data'!AH92</f>
        <v>1</v>
      </c>
      <c r="D76" t="str">
        <f>'orig. data'!AI92</f>
        <v> </v>
      </c>
      <c r="E76" t="str">
        <f ca="1">IF(CELL("contents",F76)="s","s",IF(CELL("contents",G76)="s","s",IF(CELL("contents",'orig. data'!AJ92)="t","t","")))</f>
        <v>t</v>
      </c>
      <c r="F76" t="str">
        <f>'orig. data'!AK92</f>
        <v> </v>
      </c>
      <c r="G76" t="str">
        <f>'orig. data'!AL92</f>
        <v> </v>
      </c>
      <c r="H76" s="20">
        <f>'orig. data'!D$18</f>
        <v>0.7420646354</v>
      </c>
      <c r="I76" s="3">
        <f>'orig. data'!D92</f>
        <v>0.8224867145</v>
      </c>
      <c r="J76" s="3">
        <f>'orig. data'!R92</f>
        <v>0.72361011</v>
      </c>
      <c r="K76" s="20">
        <f>'orig. data'!R$18</f>
        <v>0.7640588918</v>
      </c>
      <c r="L76" s="5">
        <f>'orig. data'!B92</f>
        <v>454</v>
      </c>
      <c r="M76" s="5">
        <f>'orig. data'!C92</f>
        <v>552</v>
      </c>
      <c r="N76" s="11">
        <f>'orig. data'!G92</f>
        <v>2.16237E-05</v>
      </c>
      <c r="O76" s="9"/>
      <c r="P76" s="5">
        <f>'orig. data'!P92</f>
        <v>309</v>
      </c>
      <c r="Q76" s="5">
        <f>'orig. data'!Q92</f>
        <v>427</v>
      </c>
      <c r="R76" s="11">
        <f>'orig. data'!U92</f>
        <v>0.0519015854</v>
      </c>
      <c r="S76" s="9"/>
      <c r="T76" s="11">
        <f>'orig. data'!AD92</f>
        <v>0.0002371309</v>
      </c>
    </row>
    <row r="77" spans="1:20" ht="12.75">
      <c r="A77" s="33"/>
      <c r="H77" s="20"/>
      <c r="I77" s="3"/>
      <c r="J77" s="3"/>
      <c r="K77" s="20"/>
      <c r="L77" s="5"/>
      <c r="M77" s="5"/>
      <c r="N77" s="11"/>
      <c r="O77" s="9"/>
      <c r="P77" s="5"/>
      <c r="Q77" s="5"/>
      <c r="R77" s="11"/>
      <c r="S77" s="9"/>
      <c r="T77" s="11"/>
    </row>
    <row r="78" spans="1:20" ht="12.75">
      <c r="A78" s="33" t="str">
        <f ca="1" t="shared" si="1"/>
        <v>Transcona (t)</v>
      </c>
      <c r="B78" t="s">
        <v>149</v>
      </c>
      <c r="C78" t="str">
        <f>'orig. data'!AH93</f>
        <v> </v>
      </c>
      <c r="D78" t="str">
        <f>'orig. data'!AI93</f>
        <v> </v>
      </c>
      <c r="E78" t="str">
        <f ca="1">IF(CELL("contents",F78)="s","s",IF(CELL("contents",G78)="s","s",IF(CELL("contents",'orig. data'!AJ93)="t","t","")))</f>
        <v>t</v>
      </c>
      <c r="F78" t="str">
        <f>'orig. data'!AK93</f>
        <v> </v>
      </c>
      <c r="G78" t="str">
        <f>'orig. data'!AL93</f>
        <v> </v>
      </c>
      <c r="H78" s="20">
        <f>'orig. data'!D$18</f>
        <v>0.7420646354</v>
      </c>
      <c r="I78" s="3">
        <f>'orig. data'!D93</f>
        <v>0.7802207095</v>
      </c>
      <c r="J78" s="3">
        <f>'orig. data'!R93</f>
        <v>0.7278181957</v>
      </c>
      <c r="K78" s="20">
        <f>'orig. data'!R$18</f>
        <v>0.7640588918</v>
      </c>
      <c r="L78" s="5">
        <f>'orig. data'!B93</f>
        <v>703</v>
      </c>
      <c r="M78" s="5">
        <f>'orig. data'!C93</f>
        <v>901</v>
      </c>
      <c r="N78" s="11">
        <f>'orig. data'!G93</f>
        <v>0.0099661523</v>
      </c>
      <c r="O78" s="9"/>
      <c r="P78" s="5">
        <f>'orig. data'!P93</f>
        <v>548</v>
      </c>
      <c r="Q78" s="5">
        <f>'orig. data'!Q93</f>
        <v>753</v>
      </c>
      <c r="R78" s="11">
        <f>'orig. data'!U93</f>
        <v>0.0216749869</v>
      </c>
      <c r="S78" s="9"/>
      <c r="T78" s="11">
        <f>'orig. data'!AD93</f>
        <v>0.0135618618</v>
      </c>
    </row>
    <row r="79" spans="1:20" ht="12.75">
      <c r="A79" s="33"/>
      <c r="H79" s="20"/>
      <c r="I79" s="3"/>
      <c r="J79" s="3"/>
      <c r="K79" s="20"/>
      <c r="L79" s="5"/>
      <c r="M79" s="5"/>
      <c r="N79" s="11"/>
      <c r="O79" s="9"/>
      <c r="P79" s="5"/>
      <c r="Q79" s="5"/>
      <c r="R79" s="11"/>
      <c r="S79" s="9"/>
      <c r="T79" s="11"/>
    </row>
    <row r="80" spans="1:20" ht="12.75">
      <c r="A80" s="33" t="str">
        <f ca="1" t="shared" si="1"/>
        <v>River Heights W</v>
      </c>
      <c r="B80" t="s">
        <v>206</v>
      </c>
      <c r="C80" t="str">
        <f>'orig. data'!AH94</f>
        <v> </v>
      </c>
      <c r="D80" t="str">
        <f>'orig. data'!AI94</f>
        <v> </v>
      </c>
      <c r="E80">
        <f ca="1">IF(CELL("contents",F80)="s","s",IF(CELL("contents",G80)="s","s",IF(CELL("contents",'orig. data'!AJ94)="t","t","")))</f>
      </c>
      <c r="F80" t="str">
        <f>'orig. data'!AK94</f>
        <v> </v>
      </c>
      <c r="G80" t="str">
        <f>'orig. data'!AL94</f>
        <v> </v>
      </c>
      <c r="H80" s="20">
        <f>'orig. data'!D$18</f>
        <v>0.7420646354</v>
      </c>
      <c r="I80" s="3">
        <f>'orig. data'!D94</f>
        <v>0.7847226638</v>
      </c>
      <c r="J80" s="3">
        <f>'orig. data'!R94</f>
        <v>0.7583012278</v>
      </c>
      <c r="K80" s="20">
        <f>'orig. data'!R$18</f>
        <v>0.7640588918</v>
      </c>
      <c r="L80" s="5">
        <f>'orig. data'!B94</f>
        <v>452</v>
      </c>
      <c r="M80" s="5">
        <f>'orig. data'!C94</f>
        <v>576</v>
      </c>
      <c r="N80" s="11">
        <f>'orig. data'!G94</f>
        <v>0.0206536422</v>
      </c>
      <c r="O80" s="9"/>
      <c r="P80" s="5">
        <f>'orig. data'!P94</f>
        <v>408</v>
      </c>
      <c r="Q80" s="5">
        <f>'orig. data'!Q94</f>
        <v>538</v>
      </c>
      <c r="R80" s="11">
        <f>'orig. data'!U94</f>
        <v>0.7560712306</v>
      </c>
      <c r="S80" s="9"/>
      <c r="T80" s="11">
        <f>'orig. data'!AD94</f>
        <v>0.2938178025</v>
      </c>
    </row>
    <row r="81" spans="1:20" ht="12.75">
      <c r="A81" s="33" t="str">
        <f ca="1" t="shared" si="1"/>
        <v>River Heights E</v>
      </c>
      <c r="B81" t="s">
        <v>182</v>
      </c>
      <c r="C81" t="str">
        <f>'orig. data'!AH95</f>
        <v> </v>
      </c>
      <c r="D81" t="str">
        <f>'orig. data'!AI95</f>
        <v> </v>
      </c>
      <c r="E81">
        <f ca="1">IF(CELL("contents",F81)="s","s",IF(CELL("contents",G81)="s","s",IF(CELL("contents",'orig. data'!AJ95)="t","t","")))</f>
      </c>
      <c r="F81" t="str">
        <f>'orig. data'!AK95</f>
        <v> </v>
      </c>
      <c r="G81" t="str">
        <f>'orig. data'!AL95</f>
        <v> </v>
      </c>
      <c r="H81" s="20">
        <f>'orig. data'!D$18</f>
        <v>0.7420646354</v>
      </c>
      <c r="I81" s="3">
        <f>'orig. data'!D95</f>
        <v>0.6815190427</v>
      </c>
      <c r="J81" s="3">
        <f>'orig. data'!R95</f>
        <v>0.6923197647</v>
      </c>
      <c r="K81" s="20">
        <f>'orig. data'!R$18</f>
        <v>0.7640588918</v>
      </c>
      <c r="L81" s="5">
        <f>'orig. data'!B95</f>
        <v>210</v>
      </c>
      <c r="M81" s="5">
        <f>'orig. data'!C95</f>
        <v>308</v>
      </c>
      <c r="N81" s="11">
        <f>'orig. data'!G95</f>
        <v>0.0161895422</v>
      </c>
      <c r="O81" s="9"/>
      <c r="P81" s="5">
        <f>'orig. data'!P95</f>
        <v>180</v>
      </c>
      <c r="Q81" s="5">
        <f>'orig. data'!Q95</f>
        <v>260</v>
      </c>
      <c r="R81" s="11">
        <f>'orig. data'!U95</f>
        <v>0.0071294961</v>
      </c>
      <c r="S81" s="9"/>
      <c r="T81" s="11">
        <f>'orig. data'!AD95</f>
        <v>0.7822534597</v>
      </c>
    </row>
    <row r="82" spans="1:20" ht="12.75">
      <c r="A82" s="33"/>
      <c r="H82" s="20"/>
      <c r="I82" s="3"/>
      <c r="J82" s="3"/>
      <c r="K82" s="20"/>
      <c r="L82" s="5"/>
      <c r="M82" s="5"/>
      <c r="N82" s="11"/>
      <c r="O82" s="9"/>
      <c r="P82" s="5"/>
      <c r="Q82" s="5"/>
      <c r="R82" s="11"/>
      <c r="S82" s="9"/>
      <c r="T82" s="11"/>
    </row>
    <row r="83" spans="1:20" ht="12.75">
      <c r="A83" s="33" t="str">
        <f ca="1" t="shared" si="1"/>
        <v>River East N (1)</v>
      </c>
      <c r="B83" t="s">
        <v>215</v>
      </c>
      <c r="C83">
        <f>'orig. data'!AH96</f>
        <v>1</v>
      </c>
      <c r="D83" t="str">
        <f>'orig. data'!AI96</f>
        <v> </v>
      </c>
      <c r="E83">
        <f ca="1">IF(CELL("contents",F83)="s","s",IF(CELL("contents",G83)="s","s",IF(CELL("contents",'orig. data'!AJ96)="t","t","")))</f>
      </c>
      <c r="F83" t="str">
        <f>'orig. data'!AK96</f>
        <v> </v>
      </c>
      <c r="G83" t="str">
        <f>'orig. data'!AL96</f>
        <v> </v>
      </c>
      <c r="H83" s="20">
        <f>'orig. data'!D$18</f>
        <v>0.7420646354</v>
      </c>
      <c r="I83" s="3">
        <f>'orig. data'!D96</f>
        <v>0.8782982694</v>
      </c>
      <c r="J83" s="3">
        <f>'orig. data'!R96</f>
        <v>0.813736399</v>
      </c>
      <c r="K83" s="20">
        <f>'orig. data'!R$18</f>
        <v>0.7640588918</v>
      </c>
      <c r="L83" s="5">
        <f>'orig. data'!B96</f>
        <v>195</v>
      </c>
      <c r="M83" s="5">
        <f>'orig. data'!C96</f>
        <v>222</v>
      </c>
      <c r="N83" s="11">
        <f>'orig. data'!G96</f>
        <v>7.8534317E-06</v>
      </c>
      <c r="O83" s="9"/>
      <c r="P83" s="5">
        <f>'orig. data'!P96</f>
        <v>192</v>
      </c>
      <c r="Q83" s="5">
        <f>'orig. data'!Q96</f>
        <v>236</v>
      </c>
      <c r="R83" s="11">
        <f>'orig. data'!U96</f>
        <v>0.0745324364</v>
      </c>
      <c r="S83" s="9"/>
      <c r="T83" s="11">
        <f>'orig. data'!AD96</f>
        <v>0.0579934174</v>
      </c>
    </row>
    <row r="84" spans="1:20" ht="12.75">
      <c r="A84" s="33" t="str">
        <f ca="1" t="shared" si="1"/>
        <v>River East E (1,t)</v>
      </c>
      <c r="B84" t="s">
        <v>214</v>
      </c>
      <c r="C84">
        <f>'orig. data'!AH97</f>
        <v>1</v>
      </c>
      <c r="D84" t="str">
        <f>'orig. data'!AI97</f>
        <v> </v>
      </c>
      <c r="E84" t="str">
        <f ca="1">IF(CELL("contents",F84)="s","s",IF(CELL("contents",G84)="s","s",IF(CELL("contents",'orig. data'!AJ97)="t","t","")))</f>
        <v>t</v>
      </c>
      <c r="F84" t="str">
        <f>'orig. data'!AK97</f>
        <v> </v>
      </c>
      <c r="G84" t="str">
        <f>'orig. data'!AL97</f>
        <v> </v>
      </c>
      <c r="H84" s="20">
        <f>'orig. data'!D$18</f>
        <v>0.7420646354</v>
      </c>
      <c r="I84" s="3">
        <f>'orig. data'!D97</f>
        <v>0.8163994131</v>
      </c>
      <c r="J84" s="3">
        <f>'orig. data'!R97</f>
        <v>0.7181518287</v>
      </c>
      <c r="K84" s="20">
        <f>'orig. data'!R$18</f>
        <v>0.7640588918</v>
      </c>
      <c r="L84" s="5">
        <f>'orig. data'!B97</f>
        <v>587</v>
      </c>
      <c r="M84" s="5">
        <f>'orig. data'!C97</f>
        <v>719</v>
      </c>
      <c r="N84" s="11">
        <f>'orig. data'!G97</f>
        <v>7.5919644E-06</v>
      </c>
      <c r="O84" s="9"/>
      <c r="P84" s="5">
        <f>'orig. data'!P97</f>
        <v>438</v>
      </c>
      <c r="Q84" s="5">
        <f>'orig. data'!Q97</f>
        <v>610</v>
      </c>
      <c r="R84" s="11">
        <f>'orig. data'!U97</f>
        <v>0.0086956298</v>
      </c>
      <c r="S84" s="9"/>
      <c r="T84" s="11">
        <f>'orig. data'!AD97</f>
        <v>2.3989E-05</v>
      </c>
    </row>
    <row r="85" spans="1:20" ht="12.75">
      <c r="A85" s="33" t="str">
        <f ca="1" t="shared" si="1"/>
        <v>River East W (1,t)</v>
      </c>
      <c r="B85" t="s">
        <v>216</v>
      </c>
      <c r="C85">
        <f>'orig. data'!AH98</f>
        <v>1</v>
      </c>
      <c r="D85" t="str">
        <f>'orig. data'!AI98</f>
        <v> </v>
      </c>
      <c r="E85" t="str">
        <f ca="1">IF(CELL("contents",F85)="s","s",IF(CELL("contents",G85)="s","s",IF(CELL("contents",'orig. data'!AJ98)="t","t","")))</f>
        <v>t</v>
      </c>
      <c r="F85" t="str">
        <f>'orig. data'!AK98</f>
        <v> </v>
      </c>
      <c r="G85" t="str">
        <f>'orig. data'!AL98</f>
        <v> </v>
      </c>
      <c r="H85" s="20">
        <f>'orig. data'!D$18</f>
        <v>0.7420646354</v>
      </c>
      <c r="I85" s="3">
        <f>'orig. data'!D98</f>
        <v>0.846753174</v>
      </c>
      <c r="J85" s="3">
        <f>'orig. data'!R98</f>
        <v>0.74929085</v>
      </c>
      <c r="K85" s="20">
        <f>'orig. data'!R$18</f>
        <v>0.7640588918</v>
      </c>
      <c r="L85" s="5">
        <f>'orig. data'!B98</f>
        <v>652</v>
      </c>
      <c r="M85" s="5">
        <f>'orig. data'!C98</f>
        <v>770</v>
      </c>
      <c r="N85" s="11">
        <f>'orig. data'!G98</f>
        <v>1.012286E-10</v>
      </c>
      <c r="O85" s="9"/>
      <c r="P85" s="5">
        <f>'orig. data'!P98</f>
        <v>469</v>
      </c>
      <c r="Q85" s="5">
        <f>'orig. data'!Q98</f>
        <v>626</v>
      </c>
      <c r="R85" s="11">
        <f>'orig. data'!U98</f>
        <v>0.3911798579</v>
      </c>
      <c r="S85" s="9"/>
      <c r="T85" s="11">
        <f>'orig. data'!AD98</f>
        <v>6.2775182E-06</v>
      </c>
    </row>
    <row r="86" spans="1:20" ht="12.75">
      <c r="A86" s="33" t="str">
        <f ca="1" t="shared" si="1"/>
        <v>River East S (1,2)</v>
      </c>
      <c r="B86" t="s">
        <v>217</v>
      </c>
      <c r="C86">
        <f>'orig. data'!AH99</f>
        <v>1</v>
      </c>
      <c r="D86">
        <f>'orig. data'!AI99</f>
        <v>2</v>
      </c>
      <c r="E86">
        <f ca="1">IF(CELL("contents",F86)="s","s",IF(CELL("contents",G86)="s","s",IF(CELL("contents",'orig. data'!AJ99)="t","t","")))</f>
      </c>
      <c r="F86" t="str">
        <f>'orig. data'!AK99</f>
        <v> </v>
      </c>
      <c r="G86" t="str">
        <f>'orig. data'!AL99</f>
        <v> </v>
      </c>
      <c r="H86" s="20">
        <f>'orig. data'!D$18</f>
        <v>0.7420646354</v>
      </c>
      <c r="I86" s="3">
        <f>'orig. data'!D99</f>
        <v>0.6777764562</v>
      </c>
      <c r="J86" s="3">
        <f>'orig. data'!R99</f>
        <v>0.6506752949</v>
      </c>
      <c r="K86" s="20">
        <f>'orig. data'!R$18</f>
        <v>0.7640588918</v>
      </c>
      <c r="L86" s="5">
        <f>'orig. data'!B99</f>
        <v>326</v>
      </c>
      <c r="M86" s="5">
        <f>'orig. data'!C99</f>
        <v>481</v>
      </c>
      <c r="N86" s="11">
        <f>'orig. data'!G99</f>
        <v>0.0014756992</v>
      </c>
      <c r="O86" s="9"/>
      <c r="P86" s="5">
        <f>'orig. data'!P99</f>
        <v>229</v>
      </c>
      <c r="Q86" s="5">
        <f>'orig. data'!Q99</f>
        <v>352</v>
      </c>
      <c r="R86" s="11">
        <f>'orig. data'!U99</f>
        <v>9.6787654E-07</v>
      </c>
      <c r="S86" s="9"/>
      <c r="T86" s="11">
        <f>'orig. data'!AD99</f>
        <v>0.4126320361</v>
      </c>
    </row>
    <row r="87" spans="1:20" ht="12.75">
      <c r="A87" s="33"/>
      <c r="H87" s="20"/>
      <c r="I87" s="3"/>
      <c r="J87" s="3"/>
      <c r="K87" s="20"/>
      <c r="L87" s="5"/>
      <c r="M87" s="5"/>
      <c r="N87" s="11"/>
      <c r="O87" s="9"/>
      <c r="P87" s="5"/>
      <c r="Q87" s="5"/>
      <c r="R87" s="11"/>
      <c r="S87" s="9"/>
      <c r="T87" s="11"/>
    </row>
    <row r="88" spans="1:20" ht="12.75">
      <c r="A88" s="33" t="str">
        <f ca="1" t="shared" si="1"/>
        <v>Seven Oaks N</v>
      </c>
      <c r="B88" t="s">
        <v>161</v>
      </c>
      <c r="C88" t="str">
        <f>'orig. data'!AH100</f>
        <v> </v>
      </c>
      <c r="D88" t="str">
        <f>'orig. data'!AI100</f>
        <v> </v>
      </c>
      <c r="E88">
        <f ca="1">IF(CELL("contents",F88)="s","s",IF(CELL("contents",G88)="s","s",IF(CELL("contents",'orig. data'!AJ100)="t","t","")))</f>
      </c>
      <c r="F88" t="str">
        <f>'orig. data'!AK100</f>
        <v> </v>
      </c>
      <c r="G88" t="str">
        <f>'orig. data'!AL100</f>
        <v> </v>
      </c>
      <c r="H88" s="20">
        <f>'orig. data'!D$18</f>
        <v>0.7420646354</v>
      </c>
      <c r="I88" s="3">
        <f>'orig. data'!D100</f>
        <v>0.8094168328</v>
      </c>
      <c r="J88" s="3">
        <f>'orig. data'!R100</f>
        <v>0.7140841881</v>
      </c>
      <c r="K88" s="20">
        <f>'orig. data'!R$18</f>
        <v>0.7640588918</v>
      </c>
      <c r="L88" s="5">
        <f>'orig. data'!B100</f>
        <v>68</v>
      </c>
      <c r="M88" s="5">
        <f>'orig. data'!C100</f>
        <v>84</v>
      </c>
      <c r="N88" s="11">
        <f>'orig. data'!G100</f>
        <v>0.1614769287</v>
      </c>
      <c r="O88" s="9"/>
      <c r="P88" s="5">
        <f>'orig. data'!P100</f>
        <v>65</v>
      </c>
      <c r="Q88" s="5">
        <f>'orig. data'!Q100</f>
        <v>91</v>
      </c>
      <c r="R88" s="11">
        <f>'orig. data'!U100</f>
        <v>0.26408493</v>
      </c>
      <c r="S88" s="9"/>
      <c r="T88" s="11">
        <f>'orig. data'!AD100</f>
        <v>0.1424909545</v>
      </c>
    </row>
    <row r="89" spans="1:20" ht="12.75">
      <c r="A89" s="33" t="str">
        <f ca="1" t="shared" si="1"/>
        <v>Seven Oaks W</v>
      </c>
      <c r="B89" t="s">
        <v>183</v>
      </c>
      <c r="C89" t="str">
        <f>'orig. data'!AH101</f>
        <v> </v>
      </c>
      <c r="D89" t="str">
        <f>'orig. data'!AI101</f>
        <v> </v>
      </c>
      <c r="E89">
        <f ca="1">IF(CELL("contents",F89)="s","s",IF(CELL("contents",G89)="s","s",IF(CELL("contents",'orig. data'!AJ101)="t","t","")))</f>
      </c>
      <c r="F89" t="str">
        <f>'orig. data'!AK101</f>
        <v> </v>
      </c>
      <c r="G89" t="str">
        <f>'orig. data'!AL101</f>
        <v> </v>
      </c>
      <c r="H89" s="20">
        <f>'orig. data'!D$18</f>
        <v>0.7420646354</v>
      </c>
      <c r="I89" s="3">
        <f>'orig. data'!D101</f>
        <v>0.7373648163</v>
      </c>
      <c r="J89" s="3">
        <f>'orig. data'!R101</f>
        <v>0.7799100036</v>
      </c>
      <c r="K89" s="20">
        <f>'orig. data'!R$18</f>
        <v>0.7640588918</v>
      </c>
      <c r="L89" s="5">
        <f>'orig. data'!B101</f>
        <v>368</v>
      </c>
      <c r="M89" s="5">
        <f>'orig. data'!C101</f>
        <v>499</v>
      </c>
      <c r="N89" s="11">
        <f>'orig. data'!G101</f>
        <v>0.8120031724</v>
      </c>
      <c r="O89" s="9"/>
      <c r="P89" s="5">
        <f>'orig. data'!P101</f>
        <v>365</v>
      </c>
      <c r="Q89" s="5">
        <f>'orig. data'!Q101</f>
        <v>468</v>
      </c>
      <c r="R89" s="11">
        <f>'orig. data'!U101</f>
        <v>0.4241072082</v>
      </c>
      <c r="S89" s="9"/>
      <c r="T89" s="11">
        <f>'orig. data'!AD101</f>
        <v>0.1230925458</v>
      </c>
    </row>
    <row r="90" spans="1:20" ht="12.75">
      <c r="A90" s="33" t="str">
        <f ca="1" t="shared" si="1"/>
        <v>Seven Oaks E (1,t)</v>
      </c>
      <c r="B90" t="s">
        <v>184</v>
      </c>
      <c r="C90">
        <f>'orig. data'!AH102</f>
        <v>1</v>
      </c>
      <c r="D90" t="str">
        <f>'orig. data'!AI102</f>
        <v> </v>
      </c>
      <c r="E90" t="str">
        <f ca="1">IF(CELL("contents",F90)="s","s",IF(CELL("contents",G90)="s","s",IF(CELL("contents",'orig. data'!AJ102)="t","t","")))</f>
        <v>t</v>
      </c>
      <c r="F90" t="str">
        <f>'orig. data'!AK102</f>
        <v> </v>
      </c>
      <c r="G90" t="str">
        <f>'orig. data'!AL102</f>
        <v> </v>
      </c>
      <c r="H90" s="20">
        <f>'orig. data'!D$18</f>
        <v>0.7420646354</v>
      </c>
      <c r="I90" s="3">
        <f>'orig. data'!D102</f>
        <v>0.8085613023</v>
      </c>
      <c r="J90" s="3">
        <f>'orig. data'!R102</f>
        <v>0.7327110796</v>
      </c>
      <c r="K90" s="20">
        <f>'orig. data'!R$18</f>
        <v>0.7640588918</v>
      </c>
      <c r="L90" s="5">
        <f>'orig. data'!B102</f>
        <v>583</v>
      </c>
      <c r="M90" s="5">
        <f>'orig. data'!C102</f>
        <v>721</v>
      </c>
      <c r="N90" s="11">
        <f>'orig. data'!G102</f>
        <v>5.9346E-05</v>
      </c>
      <c r="O90" s="9"/>
      <c r="P90" s="5">
        <f>'orig. data'!P102</f>
        <v>422</v>
      </c>
      <c r="Q90" s="5">
        <f>'orig. data'!Q102</f>
        <v>576</v>
      </c>
      <c r="R90" s="11">
        <f>'orig. data'!U102</f>
        <v>0.0809174592</v>
      </c>
      <c r="S90" s="9"/>
      <c r="T90" s="11">
        <f>'orig. data'!AD102</f>
        <v>0.0012050594</v>
      </c>
    </row>
    <row r="91" spans="1:20" ht="12.75">
      <c r="A91" s="33"/>
      <c r="H91" s="20"/>
      <c r="I91" s="3"/>
      <c r="J91" s="3"/>
      <c r="K91" s="20"/>
      <c r="L91" s="5"/>
      <c r="M91" s="5"/>
      <c r="N91" s="11"/>
      <c r="O91" s="9"/>
      <c r="P91" s="5"/>
      <c r="Q91" s="5"/>
      <c r="R91" s="11"/>
      <c r="S91" s="9"/>
      <c r="T91" s="11"/>
    </row>
    <row r="92" spans="1:20" ht="12.75">
      <c r="A92" s="33" t="str">
        <f ca="1" t="shared" si="1"/>
        <v>St. James - Assiniboia W (1,2,t)</v>
      </c>
      <c r="B92" t="s">
        <v>233</v>
      </c>
      <c r="C92">
        <f>'orig. data'!AH103</f>
        <v>1</v>
      </c>
      <c r="D92">
        <f>'orig. data'!AI103</f>
        <v>2</v>
      </c>
      <c r="E92" t="str">
        <f ca="1">IF(CELL("contents",F92)="s","s",IF(CELL("contents",G92)="s","s",IF(CELL("contents",'orig. data'!AJ103)="t","t","")))</f>
        <v>t</v>
      </c>
      <c r="F92" t="str">
        <f>'orig. data'!AK103</f>
        <v> </v>
      </c>
      <c r="G92" t="str">
        <f>'orig. data'!AL103</f>
        <v> </v>
      </c>
      <c r="H92" s="20">
        <f>'orig. data'!D$18</f>
        <v>0.7420646354</v>
      </c>
      <c r="I92" s="3">
        <f>'orig. data'!D103</f>
        <v>0.8671550533</v>
      </c>
      <c r="J92" s="3">
        <f>'orig. data'!R103</f>
        <v>0.7104109394</v>
      </c>
      <c r="K92" s="20">
        <f>'orig. data'!R$18</f>
        <v>0.7640588918</v>
      </c>
      <c r="L92" s="5">
        <f>'orig. data'!B103</f>
        <v>594</v>
      </c>
      <c r="M92" s="5">
        <f>'orig. data'!C103</f>
        <v>685</v>
      </c>
      <c r="N92" s="11">
        <f>'orig. data'!G103</f>
        <v>4.960944E-13</v>
      </c>
      <c r="O92" s="9"/>
      <c r="P92" s="5">
        <f>'orig. data'!P103</f>
        <v>395</v>
      </c>
      <c r="Q92" s="5">
        <f>'orig. data'!Q103</f>
        <v>556</v>
      </c>
      <c r="R92" s="11">
        <f>'orig. data'!U103</f>
        <v>0.0034134338</v>
      </c>
      <c r="S92" s="9"/>
      <c r="T92" s="11">
        <f>'orig. data'!AD103</f>
        <v>2.270176E-11</v>
      </c>
    </row>
    <row r="93" spans="1:20" ht="12.75">
      <c r="A93" s="33" t="str">
        <f ca="1" t="shared" si="1"/>
        <v>St. James - Assiniboia E (1,t)</v>
      </c>
      <c r="B93" t="s">
        <v>185</v>
      </c>
      <c r="C93">
        <f>'orig. data'!AH104</f>
        <v>1</v>
      </c>
      <c r="D93" t="str">
        <f>'orig. data'!AI104</f>
        <v> </v>
      </c>
      <c r="E93" t="str">
        <f ca="1">IF(CELL("contents",F93)="s","s",IF(CELL("contents",G93)="s","s",IF(CELL("contents",'orig. data'!AJ104)="t","t","")))</f>
        <v>t</v>
      </c>
      <c r="F93" t="str">
        <f>'orig. data'!AK104</f>
        <v> </v>
      </c>
      <c r="G93" t="str">
        <f>'orig. data'!AL104</f>
        <v> </v>
      </c>
      <c r="H93" s="20">
        <f>'orig. data'!D$18</f>
        <v>0.7420646354</v>
      </c>
      <c r="I93" s="3">
        <f>'orig. data'!D104</f>
        <v>0.8588562236</v>
      </c>
      <c r="J93" s="3">
        <f>'orig. data'!R104</f>
        <v>0.7137371857</v>
      </c>
      <c r="K93" s="20">
        <f>'orig. data'!R$18</f>
        <v>0.7640588918</v>
      </c>
      <c r="L93" s="5">
        <f>'orig. data'!B104</f>
        <v>420</v>
      </c>
      <c r="M93" s="5">
        <f>'orig. data'!C104</f>
        <v>489</v>
      </c>
      <c r="N93" s="11">
        <f>'orig. data'!G104</f>
        <v>9.6998727E-09</v>
      </c>
      <c r="O93" s="9"/>
      <c r="P93" s="5">
        <f>'orig. data'!P104</f>
        <v>309</v>
      </c>
      <c r="Q93" s="5">
        <f>'orig. data'!Q104</f>
        <v>433</v>
      </c>
      <c r="R93" s="11">
        <f>'orig. data'!U104</f>
        <v>0.0149955099</v>
      </c>
      <c r="S93" s="9"/>
      <c r="T93" s="11">
        <f>'orig. data'!AD104</f>
        <v>1.0641833E-07</v>
      </c>
    </row>
    <row r="94" spans="1:20" ht="12.75">
      <c r="A94" s="33"/>
      <c r="H94" s="20"/>
      <c r="I94" s="3"/>
      <c r="J94" s="3"/>
      <c r="K94" s="20"/>
      <c r="L94" s="5"/>
      <c r="M94" s="5"/>
      <c r="N94" s="11"/>
      <c r="O94" s="9"/>
      <c r="P94" s="5"/>
      <c r="Q94" s="5"/>
      <c r="R94" s="11"/>
      <c r="S94" s="9"/>
      <c r="T94" s="11"/>
    </row>
    <row r="95" spans="1:20" ht="12.75">
      <c r="A95" s="33" t="str">
        <f ca="1" t="shared" si="1"/>
        <v>Inkster West</v>
      </c>
      <c r="B95" t="s">
        <v>234</v>
      </c>
      <c r="C95" t="str">
        <f>'orig. data'!AH105</f>
        <v> </v>
      </c>
      <c r="D95" t="str">
        <f>'orig. data'!AI105</f>
        <v> </v>
      </c>
      <c r="E95">
        <f ca="1">IF(CELL("contents",F95)="s","s",IF(CELL("contents",G95)="s","s",IF(CELL("contents",'orig. data'!AJ105)="t","t","")))</f>
      </c>
      <c r="F95" t="str">
        <f>'orig. data'!AK105</f>
        <v> </v>
      </c>
      <c r="G95" t="str">
        <f>'orig. data'!AL105</f>
        <v> </v>
      </c>
      <c r="H95" s="20">
        <f>'orig. data'!D$18</f>
        <v>0.7420646354</v>
      </c>
      <c r="I95" s="3">
        <f>'orig. data'!D105</f>
        <v>0.7167932115</v>
      </c>
      <c r="J95" s="3">
        <f>'orig. data'!R105</f>
        <v>0.7308692517</v>
      </c>
      <c r="K95" s="20">
        <f>'orig. data'!R$18</f>
        <v>0.7640588918</v>
      </c>
      <c r="L95" s="5">
        <f>'orig. data'!B105</f>
        <v>387</v>
      </c>
      <c r="M95" s="5">
        <f>'orig. data'!C105</f>
        <v>540</v>
      </c>
      <c r="N95" s="11">
        <f>'orig. data'!G105</f>
        <v>0.1840606662</v>
      </c>
      <c r="O95" s="9"/>
      <c r="P95" s="5">
        <f>'orig. data'!P105</f>
        <v>304</v>
      </c>
      <c r="Q95" s="5">
        <f>'orig. data'!Q105</f>
        <v>416</v>
      </c>
      <c r="R95" s="11">
        <f>'orig. data'!U105</f>
        <v>0.1149622756</v>
      </c>
      <c r="S95" s="9"/>
      <c r="T95" s="11">
        <f>'orig. data'!AD105</f>
        <v>0.6297170597</v>
      </c>
    </row>
    <row r="96" spans="1:20" ht="12.75">
      <c r="A96" s="33" t="str">
        <f ca="1" t="shared" si="1"/>
        <v>Inkster East (1,2)</v>
      </c>
      <c r="B96" t="s">
        <v>235</v>
      </c>
      <c r="C96">
        <f>'orig. data'!AH106</f>
        <v>1</v>
      </c>
      <c r="D96">
        <f>'orig. data'!AI106</f>
        <v>2</v>
      </c>
      <c r="E96">
        <f ca="1">IF(CELL("contents",F96)="s","s",IF(CELL("contents",G96)="s","s",IF(CELL("contents",'orig. data'!AJ106)="t","t","")))</f>
      </c>
      <c r="F96" t="str">
        <f>'orig. data'!AK106</f>
        <v> </v>
      </c>
      <c r="G96" t="str">
        <f>'orig. data'!AL106</f>
        <v> </v>
      </c>
      <c r="H96" s="20">
        <f>'orig. data'!D$18</f>
        <v>0.7420646354</v>
      </c>
      <c r="I96" s="3">
        <f>'orig. data'!D106</f>
        <v>0.6312077867</v>
      </c>
      <c r="J96" s="3">
        <f>'orig. data'!R106</f>
        <v>0.6239253898</v>
      </c>
      <c r="K96" s="20">
        <f>'orig. data'!R$18</f>
        <v>0.7640588918</v>
      </c>
      <c r="L96" s="5">
        <f>'orig. data'!B106</f>
        <v>260</v>
      </c>
      <c r="M96" s="5">
        <f>'orig. data'!C106</f>
        <v>412</v>
      </c>
      <c r="N96" s="11">
        <f>'orig. data'!G106</f>
        <v>4.5977882E-07</v>
      </c>
      <c r="O96" s="9"/>
      <c r="P96" s="5">
        <f>'orig. data'!P106</f>
        <v>184</v>
      </c>
      <c r="Q96" s="5">
        <f>'orig. data'!Q106</f>
        <v>295</v>
      </c>
      <c r="R96" s="11">
        <f>'orig. data'!U106</f>
        <v>3.4486287E-08</v>
      </c>
      <c r="S96" s="9"/>
      <c r="T96" s="11">
        <f>'orig. data'!AD106</f>
        <v>0.8433736268</v>
      </c>
    </row>
    <row r="97" spans="1:20" ht="12.75">
      <c r="A97" s="33"/>
      <c r="H97" s="20"/>
      <c r="I97" s="3"/>
      <c r="J97" s="3"/>
      <c r="K97" s="20"/>
      <c r="L97" s="5"/>
      <c r="M97" s="5"/>
      <c r="N97" s="11"/>
      <c r="O97" s="9"/>
      <c r="P97" s="5"/>
      <c r="Q97" s="5"/>
      <c r="R97" s="11"/>
      <c r="S97" s="9"/>
      <c r="T97" s="11"/>
    </row>
    <row r="98" spans="1:20" ht="12.75">
      <c r="A98" s="33" t="str">
        <f ca="1" t="shared" si="1"/>
        <v>Downtown W (1,2)</v>
      </c>
      <c r="B98" t="s">
        <v>186</v>
      </c>
      <c r="C98">
        <f>'orig. data'!AH107</f>
        <v>1</v>
      </c>
      <c r="D98">
        <f>'orig. data'!AI107</f>
        <v>2</v>
      </c>
      <c r="E98">
        <f ca="1">IF(CELL("contents",F98)="s","s",IF(CELL("contents",G98)="s","s",IF(CELL("contents",'orig. data'!AJ107)="t","t","")))</f>
      </c>
      <c r="F98" t="str">
        <f>'orig. data'!AK107</f>
        <v> </v>
      </c>
      <c r="G98" t="str">
        <f>'orig. data'!AL107</f>
        <v> </v>
      </c>
      <c r="H98" s="20">
        <f>'orig. data'!D$18</f>
        <v>0.7420646354</v>
      </c>
      <c r="I98" s="3">
        <f>'orig. data'!D107</f>
        <v>0.6562851496</v>
      </c>
      <c r="J98" s="3">
        <f>'orig. data'!R107</f>
        <v>0.7025198002</v>
      </c>
      <c r="K98" s="20">
        <f>'orig. data'!R$18</f>
        <v>0.7640588918</v>
      </c>
      <c r="L98" s="5">
        <f>'orig. data'!B107</f>
        <v>577</v>
      </c>
      <c r="M98" s="5">
        <f>'orig. data'!C107</f>
        <v>879</v>
      </c>
      <c r="N98" s="11">
        <f>'orig. data'!G107</f>
        <v>1.4242817E-08</v>
      </c>
      <c r="O98" s="9"/>
      <c r="P98" s="5">
        <f>'orig. data'!P107</f>
        <v>465</v>
      </c>
      <c r="Q98" s="5">
        <f>'orig. data'!Q107</f>
        <v>662</v>
      </c>
      <c r="R98" s="11">
        <f>'orig. data'!U107</f>
        <v>0.0002612897</v>
      </c>
      <c r="S98" s="9"/>
      <c r="T98" s="11">
        <f>'orig. data'!AD107</f>
        <v>0.0550327702</v>
      </c>
    </row>
    <row r="99" spans="1:20" ht="12.75">
      <c r="A99" s="33" t="str">
        <f ca="1" t="shared" si="1"/>
        <v>Downtown E (1,2)</v>
      </c>
      <c r="B99" t="s">
        <v>236</v>
      </c>
      <c r="C99">
        <f>'orig. data'!AH108</f>
        <v>1</v>
      </c>
      <c r="D99">
        <f>'orig. data'!AI108</f>
        <v>2</v>
      </c>
      <c r="E99">
        <f ca="1">IF(CELL("contents",F99)="s","s",IF(CELL("contents",G99)="s","s",IF(CELL("contents",'orig. data'!AJ108)="t","t","")))</f>
      </c>
      <c r="F99" t="str">
        <f>'orig. data'!AK108</f>
        <v> </v>
      </c>
      <c r="G99" t="str">
        <f>'orig. data'!AL108</f>
        <v> </v>
      </c>
      <c r="H99" s="20">
        <f>'orig. data'!D$18</f>
        <v>0.7420646354</v>
      </c>
      <c r="I99" s="3">
        <f>'orig. data'!D108</f>
        <v>0.59884667</v>
      </c>
      <c r="J99" s="3">
        <f>'orig. data'!R108</f>
        <v>0.6108844042</v>
      </c>
      <c r="K99" s="20">
        <f>'orig. data'!R$18</f>
        <v>0.7640588918</v>
      </c>
      <c r="L99" s="5">
        <f>'orig. data'!B108</f>
        <v>339</v>
      </c>
      <c r="M99" s="5">
        <f>'orig. data'!C108</f>
        <v>566</v>
      </c>
      <c r="N99" s="11">
        <f>'orig. data'!G108</f>
        <v>4.129502E-14</v>
      </c>
      <c r="O99" s="9"/>
      <c r="P99" s="5">
        <f>'orig. data'!P108</f>
        <v>245</v>
      </c>
      <c r="Q99" s="5">
        <f>'orig. data'!Q108</f>
        <v>401</v>
      </c>
      <c r="R99" s="11">
        <f>'orig. data'!U108</f>
        <v>2.847732E-12</v>
      </c>
      <c r="S99" s="9"/>
      <c r="T99" s="11">
        <f>'orig. data'!AD108</f>
        <v>0.7061492261</v>
      </c>
    </row>
    <row r="100" spans="1:20" ht="12.75">
      <c r="A100" s="33"/>
      <c r="H100" s="20"/>
      <c r="I100" s="3"/>
      <c r="J100" s="3"/>
      <c r="K100" s="20"/>
      <c r="L100" s="5"/>
      <c r="M100" s="5"/>
      <c r="N100" s="11"/>
      <c r="O100" s="9"/>
      <c r="P100" s="5"/>
      <c r="Q100" s="5"/>
      <c r="R100" s="11"/>
      <c r="S100" s="9"/>
      <c r="T100" s="11"/>
    </row>
    <row r="101" spans="1:20" ht="12.75">
      <c r="A101" s="33" t="str">
        <f ca="1" t="shared" si="1"/>
        <v>Point Douglas N (1,2)</v>
      </c>
      <c r="B101" t="s">
        <v>237</v>
      </c>
      <c r="C101">
        <f>'orig. data'!AH109</f>
        <v>1</v>
      </c>
      <c r="D101">
        <f>'orig. data'!AI109</f>
        <v>2</v>
      </c>
      <c r="E101">
        <f ca="1">IF(CELL("contents",F101)="s","s",IF(CELL("contents",G101)="s","s",IF(CELL("contents",'orig. data'!AJ109)="t","t","")))</f>
      </c>
      <c r="F101" t="str">
        <f>'orig. data'!AK109</f>
        <v> </v>
      </c>
      <c r="G101" t="str">
        <f>'orig. data'!AL109</f>
        <v> </v>
      </c>
      <c r="H101" s="20">
        <f>'orig. data'!D$18</f>
        <v>0.7420646354</v>
      </c>
      <c r="I101" s="3">
        <f>'orig. data'!D109</f>
        <v>0.6556889026</v>
      </c>
      <c r="J101" s="3">
        <f>'orig. data'!R109</f>
        <v>0.6435574354</v>
      </c>
      <c r="K101" s="20">
        <f>'orig. data'!R$18</f>
        <v>0.7640588918</v>
      </c>
      <c r="L101" s="5">
        <f>'orig. data'!B109</f>
        <v>472</v>
      </c>
      <c r="M101" s="5">
        <f>'orig. data'!C109</f>
        <v>720</v>
      </c>
      <c r="N101" s="11">
        <f>'orig. data'!G109</f>
        <v>2.1658748E-07</v>
      </c>
      <c r="O101" s="9"/>
      <c r="P101" s="5">
        <f>'orig. data'!P109</f>
        <v>372</v>
      </c>
      <c r="Q101" s="5">
        <f>'orig. data'!Q109</f>
        <v>578</v>
      </c>
      <c r="R101" s="11">
        <f>'orig. data'!U109</f>
        <v>3.65917E-11</v>
      </c>
      <c r="S101" s="9"/>
      <c r="T101" s="11">
        <f>'orig. data'!AD109</f>
        <v>0.648753965</v>
      </c>
    </row>
    <row r="102" spans="1:20" ht="12.75">
      <c r="A102" s="33" t="str">
        <f ca="1" t="shared" si="1"/>
        <v>Point Douglas S (1,2)</v>
      </c>
      <c r="B102" t="s">
        <v>238</v>
      </c>
      <c r="C102">
        <f>'orig. data'!AH110</f>
        <v>1</v>
      </c>
      <c r="D102">
        <f>'orig. data'!AI110</f>
        <v>2</v>
      </c>
      <c r="E102">
        <f ca="1">IF(CELL("contents",F102)="s","s",IF(CELL("contents",G102)="s","s",IF(CELL("contents",'orig. data'!AJ110)="t","t","")))</f>
      </c>
      <c r="F102" t="str">
        <f>'orig. data'!AK110</f>
        <v> </v>
      </c>
      <c r="G102" t="str">
        <f>'orig. data'!AL110</f>
        <v> </v>
      </c>
      <c r="H102" s="20">
        <f>'orig. data'!D$18</f>
        <v>0.7420646354</v>
      </c>
      <c r="I102" s="3">
        <f>'orig. data'!D110</f>
        <v>0.52010457</v>
      </c>
      <c r="J102" s="3">
        <f>'orig. data'!R110</f>
        <v>0.5274656705</v>
      </c>
      <c r="K102" s="20">
        <f>'orig. data'!R$18</f>
        <v>0.7640588918</v>
      </c>
      <c r="L102" s="5">
        <f>'orig. data'!B110</f>
        <v>220</v>
      </c>
      <c r="M102" s="5">
        <f>'orig. data'!C110</f>
        <v>423</v>
      </c>
      <c r="N102" s="11">
        <f>'orig. data'!G110</f>
        <v>2.895146E-23</v>
      </c>
      <c r="O102" s="9"/>
      <c r="P102" s="5">
        <f>'orig. data'!P110</f>
        <v>154</v>
      </c>
      <c r="Q102" s="5">
        <f>'orig. data'!Q110</f>
        <v>292</v>
      </c>
      <c r="R102" s="11">
        <f>'orig. data'!U110</f>
        <v>2.173653E-19</v>
      </c>
      <c r="S102" s="9"/>
      <c r="T102" s="11">
        <f>'orig. data'!AD110</f>
        <v>0.846407843</v>
      </c>
    </row>
    <row r="103" spans="1:20" ht="12.75">
      <c r="A103" s="33"/>
      <c r="H103" s="20"/>
      <c r="I103" s="3"/>
      <c r="J103" s="3"/>
      <c r="K103" s="20"/>
      <c r="L103" s="5"/>
      <c r="M103" s="5"/>
      <c r="N103" s="11"/>
      <c r="O103" s="9"/>
      <c r="P103" s="5"/>
      <c r="Q103" s="5"/>
      <c r="R103" s="11"/>
      <c r="S103" s="9"/>
      <c r="T103" s="11"/>
    </row>
    <row r="104" spans="1:20" s="42" customFormat="1" ht="12.75">
      <c r="A104" s="33" t="str">
        <f ca="1" t="shared" si="1"/>
        <v>Winnipeg (1,2,t)</v>
      </c>
      <c r="B104" s="42" t="s">
        <v>138</v>
      </c>
      <c r="C104" s="42">
        <f>'orig. data'!AH8</f>
        <v>1</v>
      </c>
      <c r="D104" s="42">
        <f>'orig. data'!AI8</f>
        <v>2</v>
      </c>
      <c r="E104" t="str">
        <f ca="1">IF(CELL("contents",F104)="s","s",IF(CELL("contents",G104)="s","s",IF(CELL("contents",'orig. data'!AJ8)="t","t","")))</f>
        <v>t</v>
      </c>
      <c r="F104" s="42" t="str">
        <f>'orig. data'!AK8</f>
        <v> </v>
      </c>
      <c r="G104" s="42" t="str">
        <f>'orig. data'!AL8</f>
        <v> </v>
      </c>
      <c r="H104" s="43">
        <f>'orig. data'!D$18</f>
        <v>0.7420646354</v>
      </c>
      <c r="I104" s="44">
        <f>'orig. data'!D8</f>
        <v>0.7668401115</v>
      </c>
      <c r="J104" s="44">
        <f>'orig. data'!R8</f>
        <v>0.7111958925</v>
      </c>
      <c r="K104" s="43">
        <f>'orig. data'!R$18</f>
        <v>0.7640588918</v>
      </c>
      <c r="L104" s="45">
        <f>'orig. data'!B8</f>
        <v>11144</v>
      </c>
      <c r="M104" s="45">
        <f>'orig. data'!C8</f>
        <v>14532</v>
      </c>
      <c r="N104" s="46">
        <f>'orig. data'!G8</f>
        <v>1.893114E-08</v>
      </c>
      <c r="O104" s="9"/>
      <c r="P104" s="45">
        <f>'orig. data'!P8</f>
        <v>8490</v>
      </c>
      <c r="Q104" s="45">
        <f>'orig. data'!Q8</f>
        <v>11938</v>
      </c>
      <c r="R104" s="46">
        <f>'orig. data'!U8</f>
        <v>1.540905E-26</v>
      </c>
      <c r="S104" s="9"/>
      <c r="T104" s="46">
        <f>'orig. data'!AD8</f>
        <v>8.951297E-25</v>
      </c>
    </row>
    <row r="105" spans="1:20" s="42" customFormat="1" ht="12.75">
      <c r="A105" s="33" t="str">
        <f ca="1" t="shared" si="1"/>
        <v>Manitoba  (t)</v>
      </c>
      <c r="B105" s="42" t="s">
        <v>194</v>
      </c>
      <c r="C105" s="42" t="str">
        <f>'orig. data'!AH18</f>
        <v> </v>
      </c>
      <c r="D105" s="42" t="str">
        <f>'orig. data'!AI18</f>
        <v> </v>
      </c>
      <c r="E105" t="str">
        <f ca="1">IF(CELL("contents",F105)="s","s",IF(CELL("contents",G105)="s","s",IF(CELL("contents",'orig. data'!AJ18)="t","t","")))</f>
        <v>t</v>
      </c>
      <c r="F105" s="42" t="str">
        <f>'orig. data'!AK18</f>
        <v> </v>
      </c>
      <c r="G105" s="42" t="str">
        <f>'orig. data'!AL18</f>
        <v> </v>
      </c>
      <c r="H105" s="43">
        <f>'orig. data'!D$18</f>
        <v>0.7420646354</v>
      </c>
      <c r="I105" s="44">
        <f>'orig. data'!D18</f>
        <v>0.7420646354</v>
      </c>
      <c r="J105" s="44">
        <f>'orig. data'!R18</f>
        <v>0.7640588918</v>
      </c>
      <c r="K105" s="43">
        <f>'orig. data'!R$18</f>
        <v>0.7640588918</v>
      </c>
      <c r="L105" s="45">
        <f>'orig. data'!B18</f>
        <v>21321</v>
      </c>
      <c r="M105" s="45">
        <f>'orig. data'!C18</f>
        <v>28732</v>
      </c>
      <c r="N105" s="46" t="str">
        <f>'orig. data'!G18</f>
        <v> </v>
      </c>
      <c r="O105" s="9"/>
      <c r="P105" s="45">
        <f>'orig. data'!P18</f>
        <v>16819</v>
      </c>
      <c r="Q105" s="45">
        <f>'orig. data'!Q18</f>
        <v>22013</v>
      </c>
      <c r="R105" s="46" t="str">
        <f>'orig. data'!U18</f>
        <v> </v>
      </c>
      <c r="S105" s="9"/>
      <c r="T105" s="46">
        <f>'orig. data'!AD18</f>
        <v>1.3361923E-08</v>
      </c>
    </row>
    <row r="106" spans="8:20" ht="12.75">
      <c r="H106" s="20"/>
      <c r="I106" s="10"/>
      <c r="J106" s="10"/>
      <c r="K106" s="20"/>
      <c r="L106" s="5"/>
      <c r="M106" s="5"/>
      <c r="N106" s="11"/>
      <c r="O106" s="40"/>
      <c r="P106" s="5"/>
      <c r="Q106" s="5"/>
      <c r="R106" s="11"/>
      <c r="S106" s="40"/>
      <c r="T106" s="11"/>
    </row>
    <row r="108" ht="12.75">
      <c r="U108" t="s">
        <v>195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11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N31" sqref="N31"/>
    </sheetView>
  </sheetViews>
  <sheetFormatPr defaultColWidth="9.140625" defaultRowHeight="12.75"/>
  <cols>
    <col min="1" max="1" width="19.28125" style="42" customWidth="1"/>
    <col min="2" max="29" width="9.140625" style="42" customWidth="1"/>
    <col min="30" max="30" width="12.421875" style="79" bestFit="1" customWidth="1"/>
    <col min="31" max="16384" width="9.140625" style="42" customWidth="1"/>
  </cols>
  <sheetData>
    <row r="1" spans="1:38" ht="12.75">
      <c r="A1" s="65" t="s">
        <v>261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E1" s="65"/>
      <c r="AF1" s="65"/>
      <c r="AG1" s="65"/>
      <c r="AH1" s="65"/>
      <c r="AI1" s="65"/>
      <c r="AJ1" s="65"/>
      <c r="AK1" s="65"/>
      <c r="AL1" s="65"/>
    </row>
    <row r="3" spans="1:38" ht="12.75">
      <c r="A3" s="42" t="s">
        <v>0</v>
      </c>
      <c r="B3" s="42" t="s">
        <v>262</v>
      </c>
      <c r="C3" s="42" t="s">
        <v>245</v>
      </c>
      <c r="D3" s="42" t="s">
        <v>246</v>
      </c>
      <c r="G3" s="42" t="s">
        <v>247</v>
      </c>
      <c r="H3" s="42" t="s">
        <v>248</v>
      </c>
      <c r="I3" s="42" t="s">
        <v>249</v>
      </c>
      <c r="P3" s="42" t="s">
        <v>263</v>
      </c>
      <c r="Q3" s="42" t="s">
        <v>250</v>
      </c>
      <c r="R3" s="42" t="s">
        <v>251</v>
      </c>
      <c r="U3" s="42" t="s">
        <v>252</v>
      </c>
      <c r="V3" s="42" t="s">
        <v>253</v>
      </c>
      <c r="W3" s="42" t="s">
        <v>254</v>
      </c>
      <c r="AD3" s="79" t="s">
        <v>255</v>
      </c>
      <c r="AH3" s="42" t="s">
        <v>256</v>
      </c>
      <c r="AI3" s="42" t="s">
        <v>257</v>
      </c>
      <c r="AJ3" s="42" t="s">
        <v>258</v>
      </c>
      <c r="AK3" s="42" t="s">
        <v>259</v>
      </c>
      <c r="AL3" s="42" t="s">
        <v>260</v>
      </c>
    </row>
    <row r="4" spans="1:38" ht="12.75">
      <c r="A4" s="42" t="s">
        <v>3</v>
      </c>
      <c r="B4" s="42">
        <v>1260</v>
      </c>
      <c r="C4" s="42">
        <v>1507</v>
      </c>
      <c r="D4" s="42">
        <v>0.8360942675</v>
      </c>
      <c r="G4" s="66">
        <v>6.474562E-16</v>
      </c>
      <c r="H4" s="42">
        <v>0.8360982084</v>
      </c>
      <c r="I4" s="42">
        <v>0.0095359479</v>
      </c>
      <c r="P4" s="42">
        <v>1254</v>
      </c>
      <c r="Q4" s="42">
        <v>1471</v>
      </c>
      <c r="R4" s="42">
        <v>0.8524194421</v>
      </c>
      <c r="U4" s="66">
        <v>1.440419E-14</v>
      </c>
      <c r="V4" s="42">
        <v>0.8524813052</v>
      </c>
      <c r="W4" s="42">
        <v>0.0092461221</v>
      </c>
      <c r="AD4" s="79">
        <v>0.2196700897</v>
      </c>
      <c r="AH4" s="42">
        <v>1</v>
      </c>
      <c r="AI4" s="42">
        <v>2</v>
      </c>
      <c r="AJ4" s="42">
        <f>IF(AD4&lt;0.05,"t","")</f>
      </c>
      <c r="AK4" s="42" t="s">
        <v>195</v>
      </c>
      <c r="AL4" s="42" t="s">
        <v>195</v>
      </c>
    </row>
    <row r="5" spans="1:38" ht="12.75">
      <c r="A5" s="42" t="s">
        <v>1</v>
      </c>
      <c r="B5" s="42">
        <v>2195</v>
      </c>
      <c r="C5" s="42">
        <v>2739</v>
      </c>
      <c r="D5" s="42">
        <v>0.8013952446</v>
      </c>
      <c r="G5" s="66">
        <v>1.050999E-11</v>
      </c>
      <c r="H5" s="42">
        <v>0.8013873677</v>
      </c>
      <c r="I5" s="42">
        <v>0.0076230482</v>
      </c>
      <c r="P5" s="42">
        <v>1922</v>
      </c>
      <c r="Q5" s="42">
        <v>2335</v>
      </c>
      <c r="R5" s="42">
        <v>0.8231791543</v>
      </c>
      <c r="U5" s="66">
        <v>1.337217E-10</v>
      </c>
      <c r="V5" s="42">
        <v>0.8231263383</v>
      </c>
      <c r="W5" s="42">
        <v>0.0078962591</v>
      </c>
      <c r="AD5" s="79">
        <v>0.0481209051</v>
      </c>
      <c r="AH5" s="42">
        <v>1</v>
      </c>
      <c r="AI5" s="42">
        <v>2</v>
      </c>
      <c r="AJ5" s="42" t="str">
        <f aca="true" t="shared" si="0" ref="AJ5:AJ68">IF(AD5&lt;0.05,"t","")</f>
        <v>t</v>
      </c>
      <c r="AK5" s="42" t="s">
        <v>195</v>
      </c>
      <c r="AL5" s="42" t="s">
        <v>195</v>
      </c>
    </row>
    <row r="6" spans="1:38" ht="12.75">
      <c r="A6" s="42" t="s">
        <v>10</v>
      </c>
      <c r="B6" s="42">
        <v>1429</v>
      </c>
      <c r="C6" s="42">
        <v>1713</v>
      </c>
      <c r="D6" s="42">
        <v>0.8342653312</v>
      </c>
      <c r="G6" s="66">
        <v>3.426415E-17</v>
      </c>
      <c r="H6" s="42">
        <v>0.8342089901</v>
      </c>
      <c r="I6" s="42">
        <v>0.0089854378</v>
      </c>
      <c r="P6" s="42">
        <v>1135</v>
      </c>
      <c r="Q6" s="42">
        <v>1286</v>
      </c>
      <c r="R6" s="42">
        <v>0.8826058072</v>
      </c>
      <c r="U6" s="66">
        <v>1.131269E-21</v>
      </c>
      <c r="V6" s="42">
        <v>0.8825816485</v>
      </c>
      <c r="W6" s="42">
        <v>0.0089768703</v>
      </c>
      <c r="AD6" s="79">
        <v>0.0002113977</v>
      </c>
      <c r="AH6" s="42">
        <v>1</v>
      </c>
      <c r="AI6" s="42">
        <v>2</v>
      </c>
      <c r="AJ6" s="42" t="str">
        <f t="shared" si="0"/>
        <v>t</v>
      </c>
      <c r="AK6" s="42" t="s">
        <v>195</v>
      </c>
      <c r="AL6" s="42" t="s">
        <v>195</v>
      </c>
    </row>
    <row r="7" spans="1:38" ht="12.75">
      <c r="A7" s="42" t="s">
        <v>9</v>
      </c>
      <c r="B7" s="42">
        <v>815</v>
      </c>
      <c r="C7" s="42">
        <v>1012</v>
      </c>
      <c r="D7" s="42">
        <v>0.805348084</v>
      </c>
      <c r="G7" s="66">
        <v>6.4282681E-06</v>
      </c>
      <c r="H7" s="42">
        <v>0.8053359684</v>
      </c>
      <c r="I7" s="42">
        <v>0.0124463253</v>
      </c>
      <c r="P7" s="42">
        <v>696</v>
      </c>
      <c r="Q7" s="42">
        <v>836</v>
      </c>
      <c r="R7" s="42">
        <v>0.8324771813</v>
      </c>
      <c r="U7" s="66">
        <v>5.1979599E-06</v>
      </c>
      <c r="V7" s="42">
        <v>0.8325358852</v>
      </c>
      <c r="W7" s="42">
        <v>0.0129139536</v>
      </c>
      <c r="AD7" s="79">
        <v>0.1331268349</v>
      </c>
      <c r="AH7" s="42">
        <v>1</v>
      </c>
      <c r="AI7" s="42">
        <v>2</v>
      </c>
      <c r="AJ7" s="42">
        <f t="shared" si="0"/>
      </c>
      <c r="AK7" s="42" t="s">
        <v>195</v>
      </c>
      <c r="AL7" s="42" t="s">
        <v>195</v>
      </c>
    </row>
    <row r="8" spans="1:38" ht="12.75">
      <c r="A8" s="42" t="s">
        <v>11</v>
      </c>
      <c r="B8" s="42">
        <v>11144</v>
      </c>
      <c r="C8" s="42">
        <v>14532</v>
      </c>
      <c r="D8" s="42">
        <v>0.7668401115</v>
      </c>
      <c r="G8" s="66">
        <v>1.893114E-08</v>
      </c>
      <c r="H8" s="42">
        <v>0.7668593449</v>
      </c>
      <c r="I8" s="42">
        <v>0.0035075524</v>
      </c>
      <c r="P8" s="42">
        <v>8490</v>
      </c>
      <c r="Q8" s="42">
        <v>11938</v>
      </c>
      <c r="R8" s="42">
        <v>0.7111958925</v>
      </c>
      <c r="U8" s="66">
        <v>1.540905E-26</v>
      </c>
      <c r="V8" s="42">
        <v>0.7111744011</v>
      </c>
      <c r="W8" s="42">
        <v>0.004148013</v>
      </c>
      <c r="AD8" s="80">
        <v>8.951297E-25</v>
      </c>
      <c r="AE8" s="66"/>
      <c r="AF8" s="66"/>
      <c r="AG8" s="66"/>
      <c r="AH8" s="42">
        <v>1</v>
      </c>
      <c r="AI8" s="42">
        <v>2</v>
      </c>
      <c r="AJ8" s="42" t="str">
        <f t="shared" si="0"/>
        <v>t</v>
      </c>
      <c r="AK8" s="42" t="s">
        <v>195</v>
      </c>
      <c r="AL8" s="42" t="s">
        <v>195</v>
      </c>
    </row>
    <row r="9" spans="1:38" ht="12.75">
      <c r="A9" s="42" t="s">
        <v>4</v>
      </c>
      <c r="B9" s="42">
        <v>1337</v>
      </c>
      <c r="C9" s="42">
        <v>1948</v>
      </c>
      <c r="D9" s="42">
        <v>0.6863311998</v>
      </c>
      <c r="G9" s="66">
        <v>6.564085E-08</v>
      </c>
      <c r="H9" s="42">
        <v>0.6863449692</v>
      </c>
      <c r="I9" s="42">
        <v>0.0105124243</v>
      </c>
      <c r="P9" s="42">
        <v>1141</v>
      </c>
      <c r="Q9" s="42">
        <v>1467</v>
      </c>
      <c r="R9" s="42">
        <v>0.7777332476</v>
      </c>
      <c r="U9" s="42">
        <v>0.2318786925</v>
      </c>
      <c r="V9" s="42">
        <v>0.7777777778</v>
      </c>
      <c r="W9" s="42">
        <v>0.0108544157</v>
      </c>
      <c r="AD9" s="80">
        <v>3.6016154E-09</v>
      </c>
      <c r="AE9" s="66"/>
      <c r="AF9" s="66"/>
      <c r="AG9" s="66"/>
      <c r="AH9" s="42">
        <v>1</v>
      </c>
      <c r="AI9" s="42" t="s">
        <v>195</v>
      </c>
      <c r="AJ9" s="42" t="str">
        <f t="shared" si="0"/>
        <v>t</v>
      </c>
      <c r="AK9" s="42" t="s">
        <v>195</v>
      </c>
      <c r="AL9" s="42" t="s">
        <v>195</v>
      </c>
    </row>
    <row r="10" spans="1:38" ht="12.75">
      <c r="A10" s="42" t="s">
        <v>2</v>
      </c>
      <c r="B10" s="42">
        <v>805</v>
      </c>
      <c r="C10" s="42">
        <v>1206</v>
      </c>
      <c r="D10" s="42">
        <v>0.6676042083</v>
      </c>
      <c r="G10" s="66">
        <v>9.4082322E-09</v>
      </c>
      <c r="H10" s="42">
        <v>0.6674958541</v>
      </c>
      <c r="I10" s="42">
        <v>0.0135659173</v>
      </c>
      <c r="P10" s="42">
        <v>566</v>
      </c>
      <c r="Q10" s="42">
        <v>694</v>
      </c>
      <c r="R10" s="42">
        <v>0.8155909597</v>
      </c>
      <c r="U10" s="42">
        <v>0.001669128</v>
      </c>
      <c r="V10" s="42">
        <v>0.8155619597</v>
      </c>
      <c r="W10" s="42">
        <v>0.0147222434</v>
      </c>
      <c r="AD10" s="80">
        <v>7.87192E-12</v>
      </c>
      <c r="AE10" s="66"/>
      <c r="AF10" s="66"/>
      <c r="AG10" s="66"/>
      <c r="AH10" s="42">
        <v>1</v>
      </c>
      <c r="AI10" s="42">
        <v>2</v>
      </c>
      <c r="AJ10" s="42" t="str">
        <f t="shared" si="0"/>
        <v>t</v>
      </c>
      <c r="AK10" s="42" t="s">
        <v>195</v>
      </c>
      <c r="AL10" s="42" t="s">
        <v>195</v>
      </c>
    </row>
    <row r="11" spans="1:38" ht="12.75">
      <c r="A11" s="42" t="s">
        <v>6</v>
      </c>
      <c r="B11" s="42">
        <v>813</v>
      </c>
      <c r="C11" s="42">
        <v>1006</v>
      </c>
      <c r="D11" s="42">
        <v>0.8081451574</v>
      </c>
      <c r="G11" s="66">
        <v>2.658776E-06</v>
      </c>
      <c r="H11" s="42">
        <v>0.8081510934</v>
      </c>
      <c r="I11" s="42">
        <v>0.0124144349</v>
      </c>
      <c r="P11" s="42">
        <v>710</v>
      </c>
      <c r="Q11" s="42">
        <v>817</v>
      </c>
      <c r="R11" s="42">
        <v>0.8690963611</v>
      </c>
      <c r="U11" s="66">
        <v>7.745866E-12</v>
      </c>
      <c r="V11" s="42">
        <v>0.8690330477</v>
      </c>
      <c r="W11" s="42">
        <v>0.0118028796</v>
      </c>
      <c r="AD11" s="79">
        <v>0.000515256</v>
      </c>
      <c r="AH11" s="42">
        <v>1</v>
      </c>
      <c r="AI11" s="42">
        <v>2</v>
      </c>
      <c r="AJ11" s="42" t="str">
        <f t="shared" si="0"/>
        <v>t</v>
      </c>
      <c r="AK11" s="42" t="s">
        <v>195</v>
      </c>
      <c r="AL11" s="42" t="s">
        <v>195</v>
      </c>
    </row>
    <row r="12" spans="1:38" ht="12.75">
      <c r="A12" s="42" t="s">
        <v>8</v>
      </c>
      <c r="B12" s="42">
        <v>23</v>
      </c>
      <c r="C12" s="42">
        <v>33</v>
      </c>
      <c r="D12" s="42">
        <v>0.6973597112</v>
      </c>
      <c r="G12" s="42">
        <v>0.5581264393</v>
      </c>
      <c r="H12" s="42">
        <v>0.696969697</v>
      </c>
      <c r="I12" s="42">
        <v>0.0800005565</v>
      </c>
      <c r="P12" s="42">
        <v>16</v>
      </c>
      <c r="Q12" s="42">
        <v>18</v>
      </c>
      <c r="R12" s="42">
        <v>0.8889709959</v>
      </c>
      <c r="U12" s="42">
        <v>0.2275520428</v>
      </c>
      <c r="V12" s="42">
        <v>0.8888888889</v>
      </c>
      <c r="W12" s="42">
        <v>0.0740740741</v>
      </c>
      <c r="AD12" s="79">
        <v>0.1382421339</v>
      </c>
      <c r="AH12" s="42" t="s">
        <v>195</v>
      </c>
      <c r="AI12" s="42" t="s">
        <v>195</v>
      </c>
      <c r="AJ12" s="42">
        <f t="shared" si="0"/>
      </c>
      <c r="AK12" s="42" t="s">
        <v>195</v>
      </c>
      <c r="AL12" s="42" t="s">
        <v>195</v>
      </c>
    </row>
    <row r="13" spans="1:38" ht="12.75">
      <c r="A13" s="42" t="s">
        <v>5</v>
      </c>
      <c r="B13" s="42">
        <v>593</v>
      </c>
      <c r="C13" s="42">
        <v>834</v>
      </c>
      <c r="D13" s="42">
        <v>0.7111463478</v>
      </c>
      <c r="G13" s="42">
        <v>0.0446445637</v>
      </c>
      <c r="H13" s="42">
        <v>0.7110311751</v>
      </c>
      <c r="I13" s="42">
        <v>0.0156959206</v>
      </c>
      <c r="P13" s="42">
        <v>405</v>
      </c>
      <c r="Q13" s="42">
        <v>471</v>
      </c>
      <c r="R13" s="42">
        <v>0.8598424381</v>
      </c>
      <c r="U13" s="66">
        <v>1.7605857E-06</v>
      </c>
      <c r="V13" s="42">
        <v>0.8598726115</v>
      </c>
      <c r="W13" s="42">
        <v>0.0159944061</v>
      </c>
      <c r="AD13" s="80">
        <v>2.5014478E-09</v>
      </c>
      <c r="AE13" s="66"/>
      <c r="AF13" s="66"/>
      <c r="AG13" s="66"/>
      <c r="AH13" s="42" t="s">
        <v>195</v>
      </c>
      <c r="AI13" s="42">
        <v>2</v>
      </c>
      <c r="AJ13" s="42" t="str">
        <f t="shared" si="0"/>
        <v>t</v>
      </c>
      <c r="AK13" s="42" t="s">
        <v>195</v>
      </c>
      <c r="AL13" s="42" t="s">
        <v>195</v>
      </c>
    </row>
    <row r="14" spans="1:38" ht="12.75">
      <c r="A14" s="42" t="s">
        <v>7</v>
      </c>
      <c r="B14" s="42">
        <v>842</v>
      </c>
      <c r="C14" s="42">
        <v>2097</v>
      </c>
      <c r="D14" s="42">
        <v>0.4015110204</v>
      </c>
      <c r="G14" s="66">
        <v>8.72359E-215</v>
      </c>
      <c r="H14" s="42">
        <v>0.4015259895</v>
      </c>
      <c r="I14" s="42">
        <v>0.010704842</v>
      </c>
      <c r="P14" s="42">
        <v>421</v>
      </c>
      <c r="Q14" s="42">
        <v>585</v>
      </c>
      <c r="R14" s="42">
        <v>0.7195443869</v>
      </c>
      <c r="U14" s="42">
        <v>0.0126701855</v>
      </c>
      <c r="V14" s="42">
        <v>0.7196581197</v>
      </c>
      <c r="W14" s="42">
        <v>0.0185707384</v>
      </c>
      <c r="AD14" s="80">
        <v>2.632723E-39</v>
      </c>
      <c r="AE14" s="66"/>
      <c r="AF14" s="66"/>
      <c r="AG14" s="66"/>
      <c r="AH14" s="42">
        <v>1</v>
      </c>
      <c r="AI14" s="42" t="s">
        <v>195</v>
      </c>
      <c r="AJ14" s="42" t="str">
        <f t="shared" si="0"/>
        <v>t</v>
      </c>
      <c r="AK14" s="42" t="s">
        <v>195</v>
      </c>
      <c r="AL14" s="42" t="s">
        <v>195</v>
      </c>
    </row>
    <row r="15" spans="1:38" ht="12.75">
      <c r="A15" s="42" t="s">
        <v>14</v>
      </c>
      <c r="B15" s="42">
        <v>4884</v>
      </c>
      <c r="C15" s="42">
        <v>5959</v>
      </c>
      <c r="D15" s="42">
        <v>0.8196189474</v>
      </c>
      <c r="G15" s="66">
        <v>2.257895E-36</v>
      </c>
      <c r="H15" s="42">
        <v>0.8196006041</v>
      </c>
      <c r="I15" s="42">
        <v>0.0049811771</v>
      </c>
      <c r="P15" s="42">
        <v>4311</v>
      </c>
      <c r="Q15" s="42">
        <v>5092</v>
      </c>
      <c r="R15" s="42">
        <v>0.8466321701</v>
      </c>
      <c r="U15" s="66">
        <v>6.075213E-37</v>
      </c>
      <c r="V15" s="42">
        <v>0.8466221524</v>
      </c>
      <c r="W15" s="42">
        <v>0.0050498902</v>
      </c>
      <c r="AD15" s="79">
        <v>0.0001547887</v>
      </c>
      <c r="AH15" s="42">
        <v>1</v>
      </c>
      <c r="AI15" s="42">
        <v>2</v>
      </c>
      <c r="AJ15" s="42" t="str">
        <f t="shared" si="0"/>
        <v>t</v>
      </c>
      <c r="AK15" s="42" t="s">
        <v>195</v>
      </c>
      <c r="AL15" s="42" t="s">
        <v>195</v>
      </c>
    </row>
    <row r="16" spans="1:38" ht="12.75">
      <c r="A16" s="42" t="s">
        <v>12</v>
      </c>
      <c r="B16" s="42">
        <v>2955</v>
      </c>
      <c r="C16" s="42">
        <v>4160</v>
      </c>
      <c r="D16" s="42">
        <v>0.7103562746</v>
      </c>
      <c r="G16" s="42">
        <v>1.40025E-05</v>
      </c>
      <c r="H16" s="42">
        <v>0.7103365385</v>
      </c>
      <c r="I16" s="42">
        <v>0.0070328648</v>
      </c>
      <c r="P16" s="42">
        <v>2417</v>
      </c>
      <c r="Q16" s="42">
        <v>2978</v>
      </c>
      <c r="R16" s="42">
        <v>0.8116284411</v>
      </c>
      <c r="U16" s="66">
        <v>7.8633073E-09</v>
      </c>
      <c r="V16" s="42">
        <v>0.8116185359</v>
      </c>
      <c r="W16" s="42">
        <v>0.0071652726</v>
      </c>
      <c r="AD16" s="80">
        <v>2.606521E-22</v>
      </c>
      <c r="AE16" s="66"/>
      <c r="AF16" s="66"/>
      <c r="AG16" s="66"/>
      <c r="AH16" s="42">
        <v>1</v>
      </c>
      <c r="AI16" s="42">
        <v>2</v>
      </c>
      <c r="AJ16" s="42" t="str">
        <f t="shared" si="0"/>
        <v>t</v>
      </c>
      <c r="AK16" s="42" t="s">
        <v>195</v>
      </c>
      <c r="AL16" s="42" t="s">
        <v>195</v>
      </c>
    </row>
    <row r="17" spans="1:38" ht="12.75">
      <c r="A17" s="42" t="s">
        <v>13</v>
      </c>
      <c r="B17" s="42">
        <v>1458</v>
      </c>
      <c r="C17" s="42">
        <v>2964</v>
      </c>
      <c r="D17" s="42">
        <v>0.4919346386</v>
      </c>
      <c r="G17" s="66">
        <v>2.18622E-170</v>
      </c>
      <c r="H17" s="42">
        <v>0.491902834</v>
      </c>
      <c r="I17" s="42">
        <v>0.0091827751</v>
      </c>
      <c r="P17" s="42">
        <v>842</v>
      </c>
      <c r="Q17" s="42">
        <v>1074</v>
      </c>
      <c r="R17" s="42">
        <v>0.7839203236</v>
      </c>
      <c r="U17" s="42">
        <v>0.1341038139</v>
      </c>
      <c r="V17" s="42">
        <v>0.7839851024</v>
      </c>
      <c r="W17" s="42">
        <v>0.0125572233</v>
      </c>
      <c r="AD17" s="80">
        <v>2.344308E-57</v>
      </c>
      <c r="AE17" s="66"/>
      <c r="AF17" s="66"/>
      <c r="AG17" s="66"/>
      <c r="AH17" s="42">
        <v>1</v>
      </c>
      <c r="AI17" s="42" t="s">
        <v>195</v>
      </c>
      <c r="AJ17" s="42" t="str">
        <f t="shared" si="0"/>
        <v>t</v>
      </c>
      <c r="AK17" s="42" t="s">
        <v>195</v>
      </c>
      <c r="AL17" s="42" t="s">
        <v>195</v>
      </c>
    </row>
    <row r="18" spans="1:38" ht="12.75">
      <c r="A18" s="42" t="s">
        <v>15</v>
      </c>
      <c r="B18" s="42">
        <v>21321</v>
      </c>
      <c r="C18" s="42">
        <v>28732</v>
      </c>
      <c r="D18" s="42">
        <v>0.7420646354</v>
      </c>
      <c r="G18" s="42" t="s">
        <v>195</v>
      </c>
      <c r="H18" s="42">
        <v>0.742064597</v>
      </c>
      <c r="I18" s="42">
        <v>0.0025810321</v>
      </c>
      <c r="P18" s="42">
        <v>16819</v>
      </c>
      <c r="Q18" s="42">
        <v>22013</v>
      </c>
      <c r="R18" s="42">
        <v>0.7640588918</v>
      </c>
      <c r="U18" s="42" t="s">
        <v>195</v>
      </c>
      <c r="V18" s="42">
        <v>0.7640485168</v>
      </c>
      <c r="W18" s="42">
        <v>0.0028617534</v>
      </c>
      <c r="AD18" s="80">
        <v>1.3361923E-08</v>
      </c>
      <c r="AE18" s="66"/>
      <c r="AF18" s="66"/>
      <c r="AG18" s="66"/>
      <c r="AH18" s="42" t="s">
        <v>195</v>
      </c>
      <c r="AI18" s="42" t="s">
        <v>195</v>
      </c>
      <c r="AJ18" s="42" t="str">
        <f t="shared" si="0"/>
        <v>t</v>
      </c>
      <c r="AK18" s="42" t="s">
        <v>195</v>
      </c>
      <c r="AL18" s="42" t="s">
        <v>195</v>
      </c>
    </row>
    <row r="19" spans="1:38" ht="12.75">
      <c r="A19" s="42" t="s">
        <v>162</v>
      </c>
      <c r="B19" s="42">
        <v>65</v>
      </c>
      <c r="C19" s="42">
        <v>105</v>
      </c>
      <c r="D19" s="42">
        <v>0.6189214697</v>
      </c>
      <c r="G19" s="42">
        <v>0.0045297143</v>
      </c>
      <c r="H19" s="42">
        <v>0.619047619</v>
      </c>
      <c r="I19" s="42">
        <v>0.0473917478</v>
      </c>
      <c r="P19" s="42">
        <v>63</v>
      </c>
      <c r="Q19" s="42">
        <v>95</v>
      </c>
      <c r="R19" s="42">
        <v>0.6633575542</v>
      </c>
      <c r="U19" s="42">
        <v>0.0224711712</v>
      </c>
      <c r="V19" s="42">
        <v>0.6631578947</v>
      </c>
      <c r="W19" s="42">
        <v>0.0484908566</v>
      </c>
      <c r="AD19" s="79">
        <v>0.513433781</v>
      </c>
      <c r="AH19" s="42">
        <v>1</v>
      </c>
      <c r="AI19" s="42" t="s">
        <v>195</v>
      </c>
      <c r="AJ19" s="42">
        <f t="shared" si="0"/>
      </c>
      <c r="AK19" s="42" t="s">
        <v>195</v>
      </c>
      <c r="AL19" s="42" t="s">
        <v>195</v>
      </c>
    </row>
    <row r="20" spans="1:38" ht="12.75">
      <c r="A20" s="42" t="s">
        <v>72</v>
      </c>
      <c r="B20" s="42">
        <v>1026</v>
      </c>
      <c r="C20" s="42">
        <v>1301</v>
      </c>
      <c r="D20" s="42">
        <v>0.7885505777</v>
      </c>
      <c r="G20" s="42">
        <v>0.000178224</v>
      </c>
      <c r="H20" s="42">
        <v>0.7886241353</v>
      </c>
      <c r="I20" s="42">
        <v>0.0113194176</v>
      </c>
      <c r="P20" s="42">
        <v>831</v>
      </c>
      <c r="Q20" s="42">
        <v>1182</v>
      </c>
      <c r="R20" s="42">
        <v>0.7030608311</v>
      </c>
      <c r="U20" s="66">
        <v>1.8152609E-06</v>
      </c>
      <c r="V20" s="42">
        <v>0.7030456853</v>
      </c>
      <c r="W20" s="42">
        <v>0.013290088</v>
      </c>
      <c r="AD20" s="80">
        <v>1.056865E-06</v>
      </c>
      <c r="AE20" s="66"/>
      <c r="AF20" s="66"/>
      <c r="AG20" s="66"/>
      <c r="AH20" s="42">
        <v>1</v>
      </c>
      <c r="AI20" s="42">
        <v>2</v>
      </c>
      <c r="AJ20" s="42" t="str">
        <f t="shared" si="0"/>
        <v>t</v>
      </c>
      <c r="AK20" s="42" t="s">
        <v>195</v>
      </c>
      <c r="AL20" s="42" t="s">
        <v>195</v>
      </c>
    </row>
    <row r="21" spans="1:38" ht="12.75">
      <c r="A21" s="42" t="s">
        <v>71</v>
      </c>
      <c r="B21" s="42">
        <v>573</v>
      </c>
      <c r="C21" s="42">
        <v>711</v>
      </c>
      <c r="D21" s="42">
        <v>0.8059247355</v>
      </c>
      <c r="G21" s="42">
        <v>0.0001271437</v>
      </c>
      <c r="H21" s="42">
        <v>0.805907173</v>
      </c>
      <c r="I21" s="42">
        <v>0.014832435</v>
      </c>
      <c r="P21" s="42">
        <v>385</v>
      </c>
      <c r="Q21" s="42">
        <v>547</v>
      </c>
      <c r="R21" s="42">
        <v>0.7037091248</v>
      </c>
      <c r="U21" s="42">
        <v>0.0010985461</v>
      </c>
      <c r="V21" s="42">
        <v>0.7038391225</v>
      </c>
      <c r="W21" s="42">
        <v>0.0195212167</v>
      </c>
      <c r="AD21" s="79">
        <v>2.76244E-05</v>
      </c>
      <c r="AH21" s="42">
        <v>1</v>
      </c>
      <c r="AI21" s="42">
        <v>2</v>
      </c>
      <c r="AJ21" s="42" t="str">
        <f t="shared" si="0"/>
        <v>t</v>
      </c>
      <c r="AK21" s="42" t="s">
        <v>195</v>
      </c>
      <c r="AL21" s="42" t="s">
        <v>195</v>
      </c>
    </row>
    <row r="22" spans="1:38" ht="12.75">
      <c r="A22" s="42" t="s">
        <v>74</v>
      </c>
      <c r="B22" s="42">
        <v>892</v>
      </c>
      <c r="C22" s="42">
        <v>1082</v>
      </c>
      <c r="D22" s="42">
        <v>0.8243866708</v>
      </c>
      <c r="G22" s="66">
        <v>1.5183073E-09</v>
      </c>
      <c r="H22" s="42">
        <v>0.8243992606</v>
      </c>
      <c r="I22" s="42">
        <v>0.0115669361</v>
      </c>
      <c r="P22" s="42">
        <v>731</v>
      </c>
      <c r="Q22" s="42">
        <v>989</v>
      </c>
      <c r="R22" s="42">
        <v>0.7390358101</v>
      </c>
      <c r="U22" s="42">
        <v>0.0704791415</v>
      </c>
      <c r="V22" s="42">
        <v>0.7391304348</v>
      </c>
      <c r="W22" s="42">
        <v>0.013962851</v>
      </c>
      <c r="AD22" s="80">
        <v>2.7764924E-06</v>
      </c>
      <c r="AE22" s="66"/>
      <c r="AF22" s="66"/>
      <c r="AG22" s="66"/>
      <c r="AH22" s="42">
        <v>1</v>
      </c>
      <c r="AI22" s="42" t="s">
        <v>195</v>
      </c>
      <c r="AJ22" s="42" t="str">
        <f t="shared" si="0"/>
        <v>t</v>
      </c>
      <c r="AK22" s="42" t="s">
        <v>195</v>
      </c>
      <c r="AL22" s="42" t="s">
        <v>195</v>
      </c>
    </row>
    <row r="23" spans="1:38" ht="12.75">
      <c r="A23" s="42" t="s">
        <v>73</v>
      </c>
      <c r="B23" s="42">
        <v>1240</v>
      </c>
      <c r="C23" s="42">
        <v>1443</v>
      </c>
      <c r="D23" s="42">
        <v>0.8593303171</v>
      </c>
      <c r="G23" s="66">
        <v>1.226171E-22</v>
      </c>
      <c r="H23" s="42">
        <v>0.8593208593</v>
      </c>
      <c r="I23" s="42">
        <v>0.0091529136</v>
      </c>
      <c r="P23" s="42">
        <v>799</v>
      </c>
      <c r="Q23" s="42">
        <v>1077</v>
      </c>
      <c r="R23" s="42">
        <v>0.7418698005</v>
      </c>
      <c r="U23" s="42">
        <v>0.0946921401</v>
      </c>
      <c r="V23" s="42">
        <v>0.7418755803</v>
      </c>
      <c r="W23" s="42">
        <v>0.0133343617</v>
      </c>
      <c r="AD23" s="80">
        <v>2.297934E-13</v>
      </c>
      <c r="AE23" s="66"/>
      <c r="AF23" s="66"/>
      <c r="AG23" s="66"/>
      <c r="AH23" s="42">
        <v>1</v>
      </c>
      <c r="AI23" s="42" t="s">
        <v>195</v>
      </c>
      <c r="AJ23" s="42" t="str">
        <f t="shared" si="0"/>
        <v>t</v>
      </c>
      <c r="AK23" s="42" t="s">
        <v>195</v>
      </c>
      <c r="AL23" s="42" t="s">
        <v>195</v>
      </c>
    </row>
    <row r="24" spans="1:38" ht="12.75">
      <c r="A24" s="42" t="s">
        <v>75</v>
      </c>
      <c r="B24" s="42">
        <v>703</v>
      </c>
      <c r="C24" s="42">
        <v>901</v>
      </c>
      <c r="D24" s="42">
        <v>0.7802204043</v>
      </c>
      <c r="G24" s="42">
        <v>0.0099669318</v>
      </c>
      <c r="H24" s="42">
        <v>0.7802441731</v>
      </c>
      <c r="I24" s="42">
        <v>0.0137950434</v>
      </c>
      <c r="P24" s="42">
        <v>548</v>
      </c>
      <c r="Q24" s="42">
        <v>753</v>
      </c>
      <c r="R24" s="42">
        <v>0.7278192777</v>
      </c>
      <c r="U24" s="42">
        <v>0.0216778613</v>
      </c>
      <c r="V24" s="42">
        <v>0.7277556441</v>
      </c>
      <c r="W24" s="42">
        <v>0.0162208925</v>
      </c>
      <c r="AD24" s="79">
        <v>0.0135642729</v>
      </c>
      <c r="AH24" s="42">
        <v>1</v>
      </c>
      <c r="AI24" s="42" t="s">
        <v>195</v>
      </c>
      <c r="AJ24" s="42" t="str">
        <f t="shared" si="0"/>
        <v>t</v>
      </c>
      <c r="AK24" s="42" t="s">
        <v>195</v>
      </c>
      <c r="AL24" s="42" t="s">
        <v>195</v>
      </c>
    </row>
    <row r="25" spans="1:38" ht="12.75">
      <c r="A25" s="42" t="s">
        <v>81</v>
      </c>
      <c r="B25" s="42">
        <v>662</v>
      </c>
      <c r="C25" s="42">
        <v>884</v>
      </c>
      <c r="D25" s="42">
        <v>0.7487773901</v>
      </c>
      <c r="G25" s="42">
        <v>0.6531680132</v>
      </c>
      <c r="H25" s="42">
        <v>0.7488687783</v>
      </c>
      <c r="I25" s="42">
        <v>0.0145856935</v>
      </c>
      <c r="P25" s="42">
        <v>588</v>
      </c>
      <c r="Q25" s="42">
        <v>798</v>
      </c>
      <c r="R25" s="42">
        <v>0.7368000856</v>
      </c>
      <c r="U25" s="42">
        <v>0.075475377</v>
      </c>
      <c r="V25" s="42">
        <v>0.7368421053</v>
      </c>
      <c r="W25" s="42">
        <v>0.0155881284</v>
      </c>
      <c r="AD25" s="79">
        <v>0.5745947073</v>
      </c>
      <c r="AH25" s="42" t="s">
        <v>195</v>
      </c>
      <c r="AI25" s="42" t="s">
        <v>195</v>
      </c>
      <c r="AJ25" s="42">
        <f t="shared" si="0"/>
      </c>
      <c r="AK25" s="42" t="s">
        <v>195</v>
      </c>
      <c r="AL25" s="42" t="s">
        <v>195</v>
      </c>
    </row>
    <row r="26" spans="1:38" ht="12.75">
      <c r="A26" s="42" t="s">
        <v>76</v>
      </c>
      <c r="B26" s="42">
        <v>1760</v>
      </c>
      <c r="C26" s="42">
        <v>2192</v>
      </c>
      <c r="D26" s="42">
        <v>0.8029067453</v>
      </c>
      <c r="G26" s="66">
        <v>3.32155E-10</v>
      </c>
      <c r="H26" s="42">
        <v>0.802919708</v>
      </c>
      <c r="I26" s="42">
        <v>0.0084964476</v>
      </c>
      <c r="P26" s="42">
        <v>1328</v>
      </c>
      <c r="Q26" s="42">
        <v>1824</v>
      </c>
      <c r="R26" s="42">
        <v>0.7281914146</v>
      </c>
      <c r="U26" s="42">
        <v>0.0005620561</v>
      </c>
      <c r="V26" s="42">
        <v>0.7280701754</v>
      </c>
      <c r="W26" s="42">
        <v>0.0104184383</v>
      </c>
      <c r="AD26" s="80">
        <v>2.4847834E-08</v>
      </c>
      <c r="AE26" s="66"/>
      <c r="AF26" s="66"/>
      <c r="AG26" s="66"/>
      <c r="AH26" s="42">
        <v>1</v>
      </c>
      <c r="AI26" s="42">
        <v>2</v>
      </c>
      <c r="AJ26" s="42" t="str">
        <f t="shared" si="0"/>
        <v>t</v>
      </c>
      <c r="AK26" s="42" t="s">
        <v>195</v>
      </c>
      <c r="AL26" s="42" t="s">
        <v>195</v>
      </c>
    </row>
    <row r="27" spans="1:38" ht="12.75">
      <c r="A27" s="42" t="s">
        <v>77</v>
      </c>
      <c r="B27" s="42">
        <v>1019</v>
      </c>
      <c r="C27" s="42">
        <v>1304</v>
      </c>
      <c r="D27" s="42">
        <v>0.78137278</v>
      </c>
      <c r="G27" s="42">
        <v>0.0015031905</v>
      </c>
      <c r="H27" s="42">
        <v>0.7814417178</v>
      </c>
      <c r="I27" s="42">
        <v>0.0114444028</v>
      </c>
      <c r="P27" s="42">
        <v>852</v>
      </c>
      <c r="Q27" s="42">
        <v>1135</v>
      </c>
      <c r="R27" s="42">
        <v>0.7506793241</v>
      </c>
      <c r="U27" s="42">
        <v>0.3010901161</v>
      </c>
      <c r="V27" s="42">
        <v>0.750660793</v>
      </c>
      <c r="W27" s="42">
        <v>0.0128416025</v>
      </c>
      <c r="AD27" s="79">
        <v>0.073829707</v>
      </c>
      <c r="AH27" s="42">
        <v>1</v>
      </c>
      <c r="AI27" s="42" t="s">
        <v>195</v>
      </c>
      <c r="AJ27" s="42">
        <f t="shared" si="0"/>
      </c>
      <c r="AK27" s="42" t="s">
        <v>195</v>
      </c>
      <c r="AL27" s="42" t="s">
        <v>195</v>
      </c>
    </row>
    <row r="28" spans="1:38" ht="12.75">
      <c r="A28" s="42" t="s">
        <v>70</v>
      </c>
      <c r="B28" s="42">
        <v>1014</v>
      </c>
      <c r="C28" s="42">
        <v>1174</v>
      </c>
      <c r="D28" s="42">
        <v>0.8636987081</v>
      </c>
      <c r="G28" s="66">
        <v>4.817474E-20</v>
      </c>
      <c r="H28" s="42">
        <v>0.863713799</v>
      </c>
      <c r="I28" s="42">
        <v>0.0100132907</v>
      </c>
      <c r="P28" s="42">
        <v>704</v>
      </c>
      <c r="Q28" s="42">
        <v>989</v>
      </c>
      <c r="R28" s="42">
        <v>0.7118681191</v>
      </c>
      <c r="U28" s="42">
        <v>0.0001704979</v>
      </c>
      <c r="V28" s="42">
        <v>0.7118301314</v>
      </c>
      <c r="W28" s="42">
        <v>0.0144017186</v>
      </c>
      <c r="AD28" s="80">
        <v>1.34889E-17</v>
      </c>
      <c r="AE28" s="66"/>
      <c r="AF28" s="66"/>
      <c r="AG28" s="66"/>
      <c r="AH28" s="42">
        <v>1</v>
      </c>
      <c r="AI28" s="42">
        <v>2</v>
      </c>
      <c r="AJ28" s="42" t="str">
        <f t="shared" si="0"/>
        <v>t</v>
      </c>
      <c r="AK28" s="42" t="s">
        <v>195</v>
      </c>
      <c r="AL28" s="42" t="s">
        <v>195</v>
      </c>
    </row>
    <row r="29" spans="1:38" ht="12.75">
      <c r="A29" s="42" t="s">
        <v>78</v>
      </c>
      <c r="B29" s="42">
        <v>647</v>
      </c>
      <c r="C29" s="42">
        <v>952</v>
      </c>
      <c r="D29" s="42">
        <v>0.6797576317</v>
      </c>
      <c r="G29" s="42">
        <v>1.72797E-05</v>
      </c>
      <c r="H29" s="42">
        <v>0.6796218487</v>
      </c>
      <c r="I29" s="42">
        <v>0.0151233024</v>
      </c>
      <c r="P29" s="42">
        <v>488</v>
      </c>
      <c r="Q29" s="42">
        <v>711</v>
      </c>
      <c r="R29" s="42">
        <v>0.686498392</v>
      </c>
      <c r="U29" s="66">
        <v>2.0369512E-06</v>
      </c>
      <c r="V29" s="42">
        <v>0.6863572433</v>
      </c>
      <c r="W29" s="42">
        <v>0.0174003483</v>
      </c>
      <c r="AD29" s="79">
        <v>0.7701316697</v>
      </c>
      <c r="AH29" s="42">
        <v>1</v>
      </c>
      <c r="AI29" s="42">
        <v>2</v>
      </c>
      <c r="AJ29" s="42">
        <f t="shared" si="0"/>
      </c>
      <c r="AK29" s="42" t="s">
        <v>195</v>
      </c>
      <c r="AL29" s="42" t="s">
        <v>195</v>
      </c>
    </row>
    <row r="30" spans="1:38" ht="12.75">
      <c r="A30" s="42" t="s">
        <v>80</v>
      </c>
      <c r="B30" s="42">
        <v>916</v>
      </c>
      <c r="C30" s="42">
        <v>1445</v>
      </c>
      <c r="D30" s="42">
        <v>0.6337835133</v>
      </c>
      <c r="G30" s="66">
        <v>1.634864E-19</v>
      </c>
      <c r="H30" s="42">
        <v>0.6339100346</v>
      </c>
      <c r="I30" s="42">
        <v>0.0126728356</v>
      </c>
      <c r="P30" s="42">
        <v>710</v>
      </c>
      <c r="Q30" s="42">
        <v>1063</v>
      </c>
      <c r="R30" s="42">
        <v>0.6679586014</v>
      </c>
      <c r="U30" s="66">
        <v>1.225805E-12</v>
      </c>
      <c r="V30" s="42">
        <v>0.6679209784</v>
      </c>
      <c r="W30" s="42">
        <v>0.0144449695</v>
      </c>
      <c r="AD30" s="79">
        <v>0.0766369508</v>
      </c>
      <c r="AH30" s="42">
        <v>1</v>
      </c>
      <c r="AI30" s="42">
        <v>2</v>
      </c>
      <c r="AJ30" s="42">
        <f t="shared" si="0"/>
      </c>
      <c r="AK30" s="42" t="s">
        <v>195</v>
      </c>
      <c r="AL30" s="42" t="s">
        <v>195</v>
      </c>
    </row>
    <row r="31" spans="1:38" ht="12.75">
      <c r="A31" s="42" t="s">
        <v>79</v>
      </c>
      <c r="B31" s="42">
        <v>692</v>
      </c>
      <c r="C31" s="42">
        <v>1143</v>
      </c>
      <c r="D31" s="42">
        <v>0.6055182773</v>
      </c>
      <c r="G31" s="66">
        <v>3.984315E-24</v>
      </c>
      <c r="H31" s="42">
        <v>0.605424322</v>
      </c>
      <c r="I31" s="42">
        <v>0.0144567933</v>
      </c>
      <c r="P31" s="42">
        <v>526</v>
      </c>
      <c r="Q31" s="42">
        <v>870</v>
      </c>
      <c r="R31" s="42">
        <v>0.6045911436</v>
      </c>
      <c r="U31" s="66">
        <v>5.11519E-26</v>
      </c>
      <c r="V31" s="42">
        <v>0.6045977011</v>
      </c>
      <c r="W31" s="42">
        <v>0.0165765144</v>
      </c>
      <c r="AD31" s="79">
        <v>0.9663751552</v>
      </c>
      <c r="AH31" s="42">
        <v>1</v>
      </c>
      <c r="AI31" s="42">
        <v>2</v>
      </c>
      <c r="AJ31" s="42">
        <f t="shared" si="0"/>
      </c>
      <c r="AK31" s="42" t="s">
        <v>195</v>
      </c>
      <c r="AL31" s="42" t="s">
        <v>195</v>
      </c>
    </row>
    <row r="32" spans="1:38" ht="12.75">
      <c r="A32" s="42" t="s">
        <v>32</v>
      </c>
      <c r="B32" s="42">
        <v>358</v>
      </c>
      <c r="C32" s="42">
        <v>447</v>
      </c>
      <c r="D32" s="42">
        <v>0.8009929435</v>
      </c>
      <c r="G32" s="42">
        <v>0.0048519607</v>
      </c>
      <c r="H32" s="42">
        <v>0.8008948546</v>
      </c>
      <c r="I32" s="42">
        <v>0.0188875328</v>
      </c>
      <c r="P32" s="42">
        <v>365</v>
      </c>
      <c r="Q32" s="42">
        <v>424</v>
      </c>
      <c r="R32" s="42">
        <v>0.8607780335</v>
      </c>
      <c r="U32" s="66">
        <v>4.6581568E-06</v>
      </c>
      <c r="V32" s="42">
        <v>0.8608490566</v>
      </c>
      <c r="W32" s="42">
        <v>0.0168082947</v>
      </c>
      <c r="AD32" s="79">
        <v>0.0194064773</v>
      </c>
      <c r="AH32" s="42">
        <v>1</v>
      </c>
      <c r="AI32" s="42">
        <v>2</v>
      </c>
      <c r="AJ32" s="42" t="str">
        <f t="shared" si="0"/>
        <v>t</v>
      </c>
      <c r="AK32" s="42" t="s">
        <v>195</v>
      </c>
      <c r="AL32" s="42" t="s">
        <v>195</v>
      </c>
    </row>
    <row r="33" spans="1:38" ht="12.75">
      <c r="A33" s="42" t="s">
        <v>31</v>
      </c>
      <c r="B33" s="42">
        <v>521</v>
      </c>
      <c r="C33" s="42">
        <v>615</v>
      </c>
      <c r="D33" s="42">
        <v>0.847167944</v>
      </c>
      <c r="G33" s="66">
        <v>6.2286512E-09</v>
      </c>
      <c r="H33" s="42">
        <v>0.8471544715</v>
      </c>
      <c r="I33" s="42">
        <v>0.0145100903</v>
      </c>
      <c r="P33" s="42">
        <v>523</v>
      </c>
      <c r="Q33" s="42">
        <v>617</v>
      </c>
      <c r="R33" s="42">
        <v>0.847590038</v>
      </c>
      <c r="U33" s="66">
        <v>1.7598465E-06</v>
      </c>
      <c r="V33" s="42">
        <v>0.847649919</v>
      </c>
      <c r="W33" s="42">
        <v>0.0144672846</v>
      </c>
      <c r="AD33" s="79">
        <v>0.9835670284</v>
      </c>
      <c r="AH33" s="42">
        <v>1</v>
      </c>
      <c r="AI33" s="42">
        <v>2</v>
      </c>
      <c r="AJ33" s="42">
        <f t="shared" si="0"/>
      </c>
      <c r="AK33" s="42" t="s">
        <v>195</v>
      </c>
      <c r="AL33" s="42" t="s">
        <v>195</v>
      </c>
    </row>
    <row r="34" spans="1:38" ht="12.75">
      <c r="A34" s="42" t="s">
        <v>34</v>
      </c>
      <c r="B34" s="42">
        <v>273</v>
      </c>
      <c r="C34" s="42">
        <v>313</v>
      </c>
      <c r="D34" s="42">
        <v>0.8721136198</v>
      </c>
      <c r="G34" s="66">
        <v>3.7434816E-07</v>
      </c>
      <c r="H34" s="42">
        <v>0.8722044728</v>
      </c>
      <c r="I34" s="42">
        <v>0.0188709956</v>
      </c>
      <c r="P34" s="42">
        <v>242</v>
      </c>
      <c r="Q34" s="42">
        <v>297</v>
      </c>
      <c r="R34" s="42">
        <v>0.8147553416</v>
      </c>
      <c r="U34" s="42">
        <v>0.0415513447</v>
      </c>
      <c r="V34" s="42">
        <v>0.8148148148</v>
      </c>
      <c r="W34" s="42">
        <v>0.0225400229</v>
      </c>
      <c r="AD34" s="79">
        <v>0.0520849584</v>
      </c>
      <c r="AH34" s="42">
        <v>1</v>
      </c>
      <c r="AI34" s="42" t="s">
        <v>195</v>
      </c>
      <c r="AJ34" s="42">
        <f t="shared" si="0"/>
      </c>
      <c r="AK34" s="42" t="s">
        <v>195</v>
      </c>
      <c r="AL34" s="42" t="s">
        <v>195</v>
      </c>
    </row>
    <row r="35" spans="1:38" ht="12.75">
      <c r="A35" s="42" t="s">
        <v>33</v>
      </c>
      <c r="B35" s="42">
        <v>108</v>
      </c>
      <c r="C35" s="42">
        <v>132</v>
      </c>
      <c r="D35" s="42">
        <v>0.8180380424</v>
      </c>
      <c r="G35" s="42">
        <v>0.0483233833</v>
      </c>
      <c r="H35" s="42">
        <v>0.8181818182</v>
      </c>
      <c r="I35" s="42">
        <v>0.0335704066</v>
      </c>
      <c r="P35" s="42">
        <v>124</v>
      </c>
      <c r="Q35" s="42">
        <v>133</v>
      </c>
      <c r="R35" s="42">
        <v>0.9323031514</v>
      </c>
      <c r="U35" s="42">
        <v>2.80527E-05</v>
      </c>
      <c r="V35" s="42">
        <v>0.9323308271</v>
      </c>
      <c r="W35" s="42">
        <v>0.0217798375</v>
      </c>
      <c r="AD35" s="79">
        <v>0.0066399857</v>
      </c>
      <c r="AH35" s="42" t="s">
        <v>195</v>
      </c>
      <c r="AI35" s="42">
        <v>2</v>
      </c>
      <c r="AJ35" s="42" t="str">
        <f t="shared" si="0"/>
        <v>t</v>
      </c>
      <c r="AK35" s="42" t="s">
        <v>195</v>
      </c>
      <c r="AL35" s="42" t="s">
        <v>195</v>
      </c>
    </row>
    <row r="36" spans="1:38" ht="12.75">
      <c r="A36" s="42" t="s">
        <v>23</v>
      </c>
      <c r="B36" s="42">
        <v>198</v>
      </c>
      <c r="C36" s="42">
        <v>237</v>
      </c>
      <c r="D36" s="42">
        <v>0.8353608792</v>
      </c>
      <c r="G36" s="42">
        <v>0.0012419014</v>
      </c>
      <c r="H36" s="42">
        <v>0.835443038</v>
      </c>
      <c r="I36" s="42">
        <v>0.0240847631</v>
      </c>
      <c r="P36" s="42">
        <v>200</v>
      </c>
      <c r="Q36" s="42">
        <v>241</v>
      </c>
      <c r="R36" s="42">
        <v>0.8298602315</v>
      </c>
      <c r="U36" s="42">
        <v>0.0173644998</v>
      </c>
      <c r="V36" s="42">
        <v>0.8298755187</v>
      </c>
      <c r="W36" s="42">
        <v>0.0242036778</v>
      </c>
      <c r="AD36" s="79">
        <v>0.8720711944</v>
      </c>
      <c r="AH36" s="42">
        <v>1</v>
      </c>
      <c r="AI36" s="42" t="s">
        <v>195</v>
      </c>
      <c r="AJ36" s="42">
        <f t="shared" si="0"/>
      </c>
      <c r="AK36" s="42" t="s">
        <v>195</v>
      </c>
      <c r="AL36" s="42" t="s">
        <v>195</v>
      </c>
    </row>
    <row r="37" spans="1:38" ht="12.75">
      <c r="A37" s="42" t="s">
        <v>16</v>
      </c>
      <c r="B37" s="42">
        <v>130</v>
      </c>
      <c r="C37" s="42">
        <v>176</v>
      </c>
      <c r="D37" s="42">
        <v>0.7387821439</v>
      </c>
      <c r="G37" s="42">
        <v>0.9209447058</v>
      </c>
      <c r="H37" s="42">
        <v>0.7386363636</v>
      </c>
      <c r="I37" s="42">
        <v>0.0331193336</v>
      </c>
      <c r="P37" s="42">
        <v>122</v>
      </c>
      <c r="Q37" s="42">
        <v>140</v>
      </c>
      <c r="R37" s="42">
        <v>0.871325556</v>
      </c>
      <c r="U37" s="42">
        <v>0.0035481516</v>
      </c>
      <c r="V37" s="42">
        <v>0.8714285714</v>
      </c>
      <c r="W37" s="42">
        <v>0.0282894246</v>
      </c>
      <c r="AD37" s="79">
        <v>0.0042353244</v>
      </c>
      <c r="AH37" s="42" t="s">
        <v>195</v>
      </c>
      <c r="AI37" s="42">
        <v>2</v>
      </c>
      <c r="AJ37" s="42" t="str">
        <f t="shared" si="0"/>
        <v>t</v>
      </c>
      <c r="AK37" s="42" t="s">
        <v>195</v>
      </c>
      <c r="AL37" s="42" t="s">
        <v>195</v>
      </c>
    </row>
    <row r="38" spans="1:38" ht="12.75">
      <c r="A38" s="42" t="s">
        <v>21</v>
      </c>
      <c r="B38" s="42">
        <v>99</v>
      </c>
      <c r="C38" s="42">
        <v>113</v>
      </c>
      <c r="D38" s="42">
        <v>0.8761843537</v>
      </c>
      <c r="G38" s="42">
        <v>0.0016402387</v>
      </c>
      <c r="H38" s="42">
        <v>0.8761061947</v>
      </c>
      <c r="I38" s="42">
        <v>0.0309930238</v>
      </c>
      <c r="P38" s="42">
        <v>82</v>
      </c>
      <c r="Q38" s="42">
        <v>99</v>
      </c>
      <c r="R38" s="42">
        <v>0.8282083371</v>
      </c>
      <c r="U38" s="42">
        <v>0.1360874169</v>
      </c>
      <c r="V38" s="42">
        <v>0.8282828283</v>
      </c>
      <c r="W38" s="42">
        <v>0.0379034372</v>
      </c>
      <c r="AD38" s="79">
        <v>0.3257805209</v>
      </c>
      <c r="AH38" s="42">
        <v>1</v>
      </c>
      <c r="AI38" s="42" t="s">
        <v>195</v>
      </c>
      <c r="AJ38" s="42">
        <f t="shared" si="0"/>
      </c>
      <c r="AK38" s="42" t="s">
        <v>195</v>
      </c>
      <c r="AL38" s="42" t="s">
        <v>195</v>
      </c>
    </row>
    <row r="39" spans="1:38" ht="12.75">
      <c r="A39" s="42" t="s">
        <v>22</v>
      </c>
      <c r="B39" s="42">
        <v>498</v>
      </c>
      <c r="C39" s="42">
        <v>549</v>
      </c>
      <c r="D39" s="42">
        <v>0.9070776709</v>
      </c>
      <c r="G39" s="66">
        <v>1.28413E-16</v>
      </c>
      <c r="H39" s="42">
        <v>0.9071038251</v>
      </c>
      <c r="I39" s="42">
        <v>0.0123891423</v>
      </c>
      <c r="P39" s="42">
        <v>461</v>
      </c>
      <c r="Q39" s="42">
        <v>569</v>
      </c>
      <c r="R39" s="42">
        <v>0.8102129086</v>
      </c>
      <c r="U39" s="42">
        <v>0.0105634718</v>
      </c>
      <c r="V39" s="42">
        <v>0.8101933216</v>
      </c>
      <c r="W39" s="42">
        <v>0.016439702</v>
      </c>
      <c r="AD39" s="80">
        <v>5.3700918E-06</v>
      </c>
      <c r="AE39" s="66"/>
      <c r="AF39" s="66"/>
      <c r="AG39" s="66"/>
      <c r="AH39" s="42">
        <v>1</v>
      </c>
      <c r="AI39" s="42" t="s">
        <v>195</v>
      </c>
      <c r="AJ39" s="42" t="str">
        <f t="shared" si="0"/>
        <v>t</v>
      </c>
      <c r="AK39" s="42" t="s">
        <v>195</v>
      </c>
      <c r="AL39" s="42" t="s">
        <v>195</v>
      </c>
    </row>
    <row r="40" spans="1:38" ht="12.75">
      <c r="A40" s="42" t="s">
        <v>19</v>
      </c>
      <c r="B40" s="42">
        <v>239</v>
      </c>
      <c r="C40" s="42">
        <v>263</v>
      </c>
      <c r="D40" s="42">
        <v>0.908809487</v>
      </c>
      <c r="G40" s="66">
        <v>7.0013841E-09</v>
      </c>
      <c r="H40" s="42">
        <v>0.9087452471</v>
      </c>
      <c r="I40" s="42">
        <v>0.0177570554</v>
      </c>
      <c r="P40" s="42">
        <v>189</v>
      </c>
      <c r="Q40" s="42">
        <v>219</v>
      </c>
      <c r="R40" s="42">
        <v>0.8630446323</v>
      </c>
      <c r="U40" s="42">
        <v>0.0007341594</v>
      </c>
      <c r="V40" s="42">
        <v>0.8630136986</v>
      </c>
      <c r="W40" s="42">
        <v>0.0232340734</v>
      </c>
      <c r="AD40" s="79">
        <v>0.1147781202</v>
      </c>
      <c r="AH40" s="42">
        <v>1</v>
      </c>
      <c r="AI40" s="42">
        <v>2</v>
      </c>
      <c r="AJ40" s="42">
        <f t="shared" si="0"/>
      </c>
      <c r="AK40" s="42" t="s">
        <v>195</v>
      </c>
      <c r="AL40" s="42" t="s">
        <v>195</v>
      </c>
    </row>
    <row r="41" spans="1:38" ht="12.75">
      <c r="A41" s="42" t="s">
        <v>24</v>
      </c>
      <c r="B41" s="42">
        <v>292</v>
      </c>
      <c r="C41" s="42">
        <v>378</v>
      </c>
      <c r="D41" s="42">
        <v>0.772472637</v>
      </c>
      <c r="G41" s="42">
        <v>0.1797070287</v>
      </c>
      <c r="H41" s="42">
        <v>0.7724867725</v>
      </c>
      <c r="I41" s="42">
        <v>0.0215626906</v>
      </c>
      <c r="P41" s="42">
        <v>298</v>
      </c>
      <c r="Q41" s="42">
        <v>340</v>
      </c>
      <c r="R41" s="42">
        <v>0.8765945698</v>
      </c>
      <c r="U41" s="66">
        <v>2.0969077E-06</v>
      </c>
      <c r="V41" s="42">
        <v>0.8764705882</v>
      </c>
      <c r="W41" s="42">
        <v>0.0178449116</v>
      </c>
      <c r="AD41" s="79">
        <v>0.0003270243</v>
      </c>
      <c r="AH41" s="42" t="s">
        <v>195</v>
      </c>
      <c r="AI41" s="42">
        <v>2</v>
      </c>
      <c r="AJ41" s="42" t="str">
        <f t="shared" si="0"/>
        <v>t</v>
      </c>
      <c r="AK41" s="42" t="s">
        <v>195</v>
      </c>
      <c r="AL41" s="42" t="s">
        <v>195</v>
      </c>
    </row>
    <row r="42" spans="1:38" ht="12.75">
      <c r="A42" s="42" t="s">
        <v>20</v>
      </c>
      <c r="B42" s="42">
        <v>96</v>
      </c>
      <c r="C42" s="42">
        <v>111</v>
      </c>
      <c r="D42" s="42">
        <v>0.8648691415</v>
      </c>
      <c r="G42" s="42">
        <v>0.0040195801</v>
      </c>
      <c r="H42" s="42">
        <v>0.8648648649</v>
      </c>
      <c r="I42" s="42">
        <v>0.0324486608</v>
      </c>
      <c r="P42" s="42">
        <v>85</v>
      </c>
      <c r="Q42" s="42">
        <v>97</v>
      </c>
      <c r="R42" s="42">
        <v>0.876361925</v>
      </c>
      <c r="U42" s="42">
        <v>0.0111849132</v>
      </c>
      <c r="V42" s="42">
        <v>0.8762886598</v>
      </c>
      <c r="W42" s="42">
        <v>0.0334304702</v>
      </c>
      <c r="AD42" s="79">
        <v>0.8056666456</v>
      </c>
      <c r="AH42" s="42">
        <v>1</v>
      </c>
      <c r="AI42" s="42" t="s">
        <v>195</v>
      </c>
      <c r="AJ42" s="42">
        <f t="shared" si="0"/>
      </c>
      <c r="AK42" s="42" t="s">
        <v>195</v>
      </c>
      <c r="AL42" s="42" t="s">
        <v>195</v>
      </c>
    </row>
    <row r="43" spans="1:38" ht="12.75">
      <c r="A43" s="42" t="s">
        <v>17</v>
      </c>
      <c r="B43" s="42">
        <v>539</v>
      </c>
      <c r="C43" s="42">
        <v>679</v>
      </c>
      <c r="D43" s="42">
        <v>0.7938208447</v>
      </c>
      <c r="G43" s="42">
        <v>0.0023564558</v>
      </c>
      <c r="H43" s="42">
        <v>0.793814433</v>
      </c>
      <c r="I43" s="42">
        <v>0.0155257911</v>
      </c>
      <c r="P43" s="42">
        <v>422</v>
      </c>
      <c r="Q43" s="42">
        <v>550</v>
      </c>
      <c r="R43" s="42">
        <v>0.7673820502</v>
      </c>
      <c r="U43" s="42">
        <v>0.8560831867</v>
      </c>
      <c r="V43" s="42">
        <v>0.7672727273</v>
      </c>
      <c r="W43" s="42">
        <v>0.0180184395</v>
      </c>
      <c r="AD43" s="79">
        <v>0.2645311442</v>
      </c>
      <c r="AH43" s="42">
        <v>1</v>
      </c>
      <c r="AI43" s="42" t="s">
        <v>195</v>
      </c>
      <c r="AJ43" s="42">
        <f t="shared" si="0"/>
      </c>
      <c r="AK43" s="42" t="s">
        <v>195</v>
      </c>
      <c r="AL43" s="42" t="s">
        <v>195</v>
      </c>
    </row>
    <row r="44" spans="1:38" ht="12.75">
      <c r="A44" s="42" t="s">
        <v>18</v>
      </c>
      <c r="B44" s="42">
        <v>104</v>
      </c>
      <c r="C44" s="42">
        <v>233</v>
      </c>
      <c r="D44" s="42">
        <v>0.4463790686</v>
      </c>
      <c r="G44" s="66">
        <v>7.831798E-22</v>
      </c>
      <c r="H44" s="42">
        <v>0.4463519313</v>
      </c>
      <c r="I44" s="42">
        <v>0.0325669917</v>
      </c>
      <c r="P44" s="42">
        <v>63</v>
      </c>
      <c r="Q44" s="42">
        <v>80</v>
      </c>
      <c r="R44" s="42">
        <v>0.7877451562</v>
      </c>
      <c r="U44" s="42">
        <v>0.618516343</v>
      </c>
      <c r="V44" s="42">
        <v>0.7875</v>
      </c>
      <c r="W44" s="42">
        <v>0.0457361659</v>
      </c>
      <c r="AD44" s="80">
        <v>4.8651173E-07</v>
      </c>
      <c r="AE44" s="66"/>
      <c r="AF44" s="66"/>
      <c r="AG44" s="66"/>
      <c r="AH44" s="42">
        <v>1</v>
      </c>
      <c r="AI44" s="42" t="s">
        <v>195</v>
      </c>
      <c r="AJ44" s="42" t="str">
        <f t="shared" si="0"/>
        <v>t</v>
      </c>
      <c r="AK44" s="42" t="s">
        <v>195</v>
      </c>
      <c r="AL44" s="42" t="s">
        <v>195</v>
      </c>
    </row>
    <row r="45" spans="1:38" ht="12.75">
      <c r="A45" s="42" t="s">
        <v>67</v>
      </c>
      <c r="B45" s="42">
        <v>274</v>
      </c>
      <c r="C45" s="42">
        <v>323</v>
      </c>
      <c r="D45" s="42">
        <v>0.8484264782</v>
      </c>
      <c r="G45" s="42">
        <v>1.91164E-05</v>
      </c>
      <c r="H45" s="42">
        <v>0.8482972136</v>
      </c>
      <c r="I45" s="42">
        <v>0.0199604137</v>
      </c>
      <c r="P45" s="42">
        <v>240</v>
      </c>
      <c r="Q45" s="42">
        <v>265</v>
      </c>
      <c r="R45" s="42">
        <v>0.9057446543</v>
      </c>
      <c r="U45" s="66">
        <v>2.4588795E-07</v>
      </c>
      <c r="V45" s="42">
        <v>0.9056603774</v>
      </c>
      <c r="W45" s="42">
        <v>0.017955885</v>
      </c>
      <c r="AD45" s="79">
        <v>0.038540413</v>
      </c>
      <c r="AH45" s="42">
        <v>1</v>
      </c>
      <c r="AI45" s="42">
        <v>2</v>
      </c>
      <c r="AJ45" s="42" t="str">
        <f t="shared" si="0"/>
        <v>t</v>
      </c>
      <c r="AK45" s="42" t="s">
        <v>195</v>
      </c>
      <c r="AL45" s="42" t="s">
        <v>195</v>
      </c>
    </row>
    <row r="46" spans="1:38" ht="12.75">
      <c r="A46" s="42" t="s">
        <v>68</v>
      </c>
      <c r="B46" s="42">
        <v>196</v>
      </c>
      <c r="C46" s="42">
        <v>215</v>
      </c>
      <c r="D46" s="42">
        <v>0.911715504</v>
      </c>
      <c r="G46" s="66">
        <v>1.0927853E-07</v>
      </c>
      <c r="H46" s="42">
        <v>0.911627907</v>
      </c>
      <c r="I46" s="42">
        <v>0.0193574054</v>
      </c>
      <c r="P46" s="42">
        <v>139</v>
      </c>
      <c r="Q46" s="42">
        <v>162</v>
      </c>
      <c r="R46" s="42">
        <v>0.8579970959</v>
      </c>
      <c r="U46" s="42">
        <v>0.0057135396</v>
      </c>
      <c r="V46" s="42">
        <v>0.8580246914</v>
      </c>
      <c r="W46" s="42">
        <v>0.0274219792</v>
      </c>
      <c r="AD46" s="79">
        <v>0.1035346297</v>
      </c>
      <c r="AH46" s="42">
        <v>1</v>
      </c>
      <c r="AI46" s="42" t="s">
        <v>195</v>
      </c>
      <c r="AJ46" s="42">
        <f t="shared" si="0"/>
      </c>
      <c r="AK46" s="42" t="s">
        <v>195</v>
      </c>
      <c r="AL46" s="42" t="s">
        <v>195</v>
      </c>
    </row>
    <row r="47" spans="1:38" ht="12.75">
      <c r="A47" s="42" t="s">
        <v>64</v>
      </c>
      <c r="B47" s="42">
        <v>292</v>
      </c>
      <c r="C47" s="42">
        <v>339</v>
      </c>
      <c r="D47" s="42">
        <v>0.861449594</v>
      </c>
      <c r="G47" s="66">
        <v>1.0320525E-06</v>
      </c>
      <c r="H47" s="42">
        <v>0.8613569322</v>
      </c>
      <c r="I47" s="42">
        <v>0.0187689859</v>
      </c>
      <c r="P47" s="42">
        <v>176</v>
      </c>
      <c r="Q47" s="42">
        <v>203</v>
      </c>
      <c r="R47" s="42">
        <v>0.8670848371</v>
      </c>
      <c r="U47" s="42">
        <v>0.0007286322</v>
      </c>
      <c r="V47" s="42">
        <v>0.8669950739</v>
      </c>
      <c r="W47" s="42">
        <v>0.0238338477</v>
      </c>
      <c r="AD47" s="79">
        <v>0.8532072586</v>
      </c>
      <c r="AH47" s="42">
        <v>1</v>
      </c>
      <c r="AI47" s="42">
        <v>2</v>
      </c>
      <c r="AJ47" s="42">
        <f t="shared" si="0"/>
      </c>
      <c r="AK47" s="42" t="s">
        <v>195</v>
      </c>
      <c r="AL47" s="42" t="s">
        <v>195</v>
      </c>
    </row>
    <row r="48" spans="1:38" ht="12.75">
      <c r="A48" s="42" t="s">
        <v>69</v>
      </c>
      <c r="B48" s="42">
        <v>317</v>
      </c>
      <c r="C48" s="42">
        <v>368</v>
      </c>
      <c r="D48" s="42">
        <v>0.8612914515</v>
      </c>
      <c r="G48" s="66">
        <v>3.7966E-07</v>
      </c>
      <c r="H48" s="42">
        <v>0.8614130435</v>
      </c>
      <c r="I48" s="42">
        <v>0.0180112142</v>
      </c>
      <c r="P48" s="42">
        <v>241</v>
      </c>
      <c r="Q48" s="42">
        <v>267</v>
      </c>
      <c r="R48" s="42">
        <v>0.9025477937</v>
      </c>
      <c r="U48" s="66">
        <v>3.8658286E-07</v>
      </c>
      <c r="V48" s="42">
        <v>0.9026217228</v>
      </c>
      <c r="W48" s="42">
        <v>0.0181438022</v>
      </c>
      <c r="AD48" s="79">
        <v>0.1178976117</v>
      </c>
      <c r="AH48" s="42">
        <v>1</v>
      </c>
      <c r="AI48" s="42">
        <v>2</v>
      </c>
      <c r="AJ48" s="42">
        <f t="shared" si="0"/>
      </c>
      <c r="AK48" s="42" t="s">
        <v>195</v>
      </c>
      <c r="AL48" s="42" t="s">
        <v>195</v>
      </c>
    </row>
    <row r="49" spans="1:38" ht="12.75">
      <c r="A49" s="42" t="s">
        <v>66</v>
      </c>
      <c r="B49" s="42">
        <v>175</v>
      </c>
      <c r="C49" s="42">
        <v>244</v>
      </c>
      <c r="D49" s="42">
        <v>0.7173420321</v>
      </c>
      <c r="G49" s="42">
        <v>0.379789575</v>
      </c>
      <c r="H49" s="42">
        <v>0.7172131148</v>
      </c>
      <c r="I49" s="42">
        <v>0.0288309419</v>
      </c>
      <c r="P49" s="42">
        <v>207</v>
      </c>
      <c r="Q49" s="42">
        <v>232</v>
      </c>
      <c r="R49" s="42">
        <v>0.89222796</v>
      </c>
      <c r="U49" s="66">
        <v>9.8377218E-06</v>
      </c>
      <c r="V49" s="42">
        <v>0.8922413793</v>
      </c>
      <c r="W49" s="42">
        <v>0.0203574417</v>
      </c>
      <c r="AD49" s="80">
        <v>3.5467623E-06</v>
      </c>
      <c r="AE49" s="66"/>
      <c r="AF49" s="66"/>
      <c r="AG49" s="66"/>
      <c r="AH49" s="42" t="s">
        <v>195</v>
      </c>
      <c r="AI49" s="42">
        <v>2</v>
      </c>
      <c r="AJ49" s="42" t="str">
        <f t="shared" si="0"/>
        <v>t</v>
      </c>
      <c r="AK49" s="42" t="s">
        <v>195</v>
      </c>
      <c r="AL49" s="42" t="s">
        <v>195</v>
      </c>
    </row>
    <row r="50" spans="1:38" ht="12.75">
      <c r="A50" s="42" t="s">
        <v>65</v>
      </c>
      <c r="B50" s="42">
        <v>175</v>
      </c>
      <c r="C50" s="42">
        <v>224</v>
      </c>
      <c r="D50" s="42">
        <v>0.7813137629</v>
      </c>
      <c r="G50" s="42">
        <v>0.1816917036</v>
      </c>
      <c r="H50" s="42">
        <v>0.78125</v>
      </c>
      <c r="I50" s="42">
        <v>0.0276213586</v>
      </c>
      <c r="P50" s="42">
        <v>132</v>
      </c>
      <c r="Q50" s="42">
        <v>157</v>
      </c>
      <c r="R50" s="42">
        <v>0.8409075747</v>
      </c>
      <c r="U50" s="42">
        <v>0.0250758123</v>
      </c>
      <c r="V50" s="42">
        <v>0.8407643312</v>
      </c>
      <c r="W50" s="42">
        <v>0.0292016567</v>
      </c>
      <c r="AD50" s="79">
        <v>0.1491066295</v>
      </c>
      <c r="AH50" s="42" t="s">
        <v>195</v>
      </c>
      <c r="AI50" s="42" t="s">
        <v>195</v>
      </c>
      <c r="AJ50" s="42">
        <f t="shared" si="0"/>
      </c>
      <c r="AK50" s="42" t="s">
        <v>195</v>
      </c>
      <c r="AL50" s="42" t="s">
        <v>195</v>
      </c>
    </row>
    <row r="51" spans="1:38" ht="12.75">
      <c r="A51" s="42" t="s">
        <v>57</v>
      </c>
      <c r="B51" s="42">
        <v>97</v>
      </c>
      <c r="C51" s="42">
        <v>119</v>
      </c>
      <c r="D51" s="42">
        <v>0.815226533</v>
      </c>
      <c r="G51" s="42">
        <v>0.0706320193</v>
      </c>
      <c r="H51" s="42">
        <v>0.8151260504</v>
      </c>
      <c r="I51" s="42">
        <v>0.0355858026</v>
      </c>
      <c r="P51" s="42">
        <v>78</v>
      </c>
      <c r="Q51" s="42">
        <v>96</v>
      </c>
      <c r="R51" s="42">
        <v>0.8123105956</v>
      </c>
      <c r="U51" s="42">
        <v>0.2682468751</v>
      </c>
      <c r="V51" s="42">
        <v>0.8125</v>
      </c>
      <c r="W51" s="42">
        <v>0.0398360899</v>
      </c>
      <c r="AD51" s="79">
        <v>0.9564494783</v>
      </c>
      <c r="AH51" s="42" t="s">
        <v>195</v>
      </c>
      <c r="AI51" s="42" t="s">
        <v>195</v>
      </c>
      <c r="AJ51" s="42">
        <f t="shared" si="0"/>
      </c>
      <c r="AK51" s="42" t="s">
        <v>195</v>
      </c>
      <c r="AL51" s="42" t="s">
        <v>195</v>
      </c>
    </row>
    <row r="52" spans="1:38" ht="12.75">
      <c r="A52" s="42" t="s">
        <v>61</v>
      </c>
      <c r="B52" s="42">
        <v>75</v>
      </c>
      <c r="C52" s="42">
        <v>95</v>
      </c>
      <c r="D52" s="42">
        <v>0.7894859315</v>
      </c>
      <c r="G52" s="42">
        <v>0.2928483699</v>
      </c>
      <c r="H52" s="42">
        <v>0.7894736842</v>
      </c>
      <c r="I52" s="42">
        <v>0.0418273376</v>
      </c>
      <c r="P52" s="42">
        <v>69</v>
      </c>
      <c r="Q52" s="42">
        <v>80</v>
      </c>
      <c r="R52" s="42">
        <v>0.8625307627</v>
      </c>
      <c r="U52" s="42">
        <v>0.0418693563</v>
      </c>
      <c r="V52" s="42">
        <v>0.8625</v>
      </c>
      <c r="W52" s="42">
        <v>0.0385022321</v>
      </c>
      <c r="AD52" s="79">
        <v>0.2102605377</v>
      </c>
      <c r="AH52" s="42" t="s">
        <v>195</v>
      </c>
      <c r="AI52" s="42" t="s">
        <v>195</v>
      </c>
      <c r="AJ52" s="42">
        <f t="shared" si="0"/>
      </c>
      <c r="AK52" s="42" t="s">
        <v>195</v>
      </c>
      <c r="AL52" s="42" t="s">
        <v>195</v>
      </c>
    </row>
    <row r="53" spans="1:38" ht="12.75">
      <c r="A53" s="42" t="s">
        <v>59</v>
      </c>
      <c r="B53" s="42">
        <v>188</v>
      </c>
      <c r="C53" s="42">
        <v>225</v>
      </c>
      <c r="D53" s="42">
        <v>0.8354707389</v>
      </c>
      <c r="G53" s="42">
        <v>0.0016309901</v>
      </c>
      <c r="H53" s="42">
        <v>0.8355555556</v>
      </c>
      <c r="I53" s="42">
        <v>0.0247118927</v>
      </c>
      <c r="P53" s="42">
        <v>167</v>
      </c>
      <c r="Q53" s="42">
        <v>192</v>
      </c>
      <c r="R53" s="42">
        <v>0.8697775953</v>
      </c>
      <c r="U53" s="42">
        <v>0.0007611137</v>
      </c>
      <c r="V53" s="42">
        <v>0.8697916667</v>
      </c>
      <c r="W53" s="42">
        <v>0.0242871412</v>
      </c>
      <c r="AD53" s="79">
        <v>0.3274386461</v>
      </c>
      <c r="AH53" s="42">
        <v>1</v>
      </c>
      <c r="AI53" s="42">
        <v>2</v>
      </c>
      <c r="AJ53" s="42">
        <f t="shared" si="0"/>
      </c>
      <c r="AK53" s="42" t="s">
        <v>195</v>
      </c>
      <c r="AL53" s="42" t="s">
        <v>195</v>
      </c>
    </row>
    <row r="54" spans="1:38" ht="12.75">
      <c r="A54" s="42" t="s">
        <v>58</v>
      </c>
      <c r="B54" s="42">
        <v>113</v>
      </c>
      <c r="C54" s="42">
        <v>132</v>
      </c>
      <c r="D54" s="42">
        <v>0.8559963927</v>
      </c>
      <c r="G54" s="42">
        <v>0.0034732497</v>
      </c>
      <c r="H54" s="42">
        <v>0.8560606061</v>
      </c>
      <c r="I54" s="42">
        <v>0.030553089</v>
      </c>
      <c r="P54" s="42">
        <v>95</v>
      </c>
      <c r="Q54" s="42">
        <v>111</v>
      </c>
      <c r="R54" s="42">
        <v>0.8557090508</v>
      </c>
      <c r="U54" s="42">
        <v>0.025413361</v>
      </c>
      <c r="V54" s="42">
        <v>0.8558558559</v>
      </c>
      <c r="W54" s="42">
        <v>0.0333378299</v>
      </c>
      <c r="AD54" s="79">
        <v>0.9949329567</v>
      </c>
      <c r="AH54" s="42">
        <v>1</v>
      </c>
      <c r="AI54" s="42" t="s">
        <v>195</v>
      </c>
      <c r="AJ54" s="42">
        <f t="shared" si="0"/>
      </c>
      <c r="AK54" s="42" t="s">
        <v>195</v>
      </c>
      <c r="AL54" s="42" t="s">
        <v>195</v>
      </c>
    </row>
    <row r="55" spans="1:38" ht="12.75">
      <c r="A55" s="42" t="s">
        <v>63</v>
      </c>
      <c r="B55" s="42">
        <v>85</v>
      </c>
      <c r="C55" s="42">
        <v>107</v>
      </c>
      <c r="D55" s="42">
        <v>0.7946063762</v>
      </c>
      <c r="G55" s="42">
        <v>0.216366301</v>
      </c>
      <c r="H55" s="42">
        <v>0.7943925234</v>
      </c>
      <c r="I55" s="42">
        <v>0.0390701552</v>
      </c>
      <c r="P55" s="42">
        <v>85</v>
      </c>
      <c r="Q55" s="42">
        <v>97</v>
      </c>
      <c r="R55" s="42">
        <v>0.8762317143</v>
      </c>
      <c r="U55" s="42">
        <v>0.011309793</v>
      </c>
      <c r="V55" s="42">
        <v>0.8762886598</v>
      </c>
      <c r="W55" s="42">
        <v>0.0334304702</v>
      </c>
      <c r="AD55" s="79">
        <v>0.1215345888</v>
      </c>
      <c r="AH55" s="42" t="s">
        <v>195</v>
      </c>
      <c r="AI55" s="42" t="s">
        <v>195</v>
      </c>
      <c r="AJ55" s="42">
        <f t="shared" si="0"/>
      </c>
      <c r="AK55" s="42" t="s">
        <v>195</v>
      </c>
      <c r="AL55" s="42" t="s">
        <v>195</v>
      </c>
    </row>
    <row r="56" spans="1:38" ht="12.75">
      <c r="A56" s="42" t="s">
        <v>62</v>
      </c>
      <c r="B56" s="42">
        <v>103</v>
      </c>
      <c r="C56" s="42">
        <v>136</v>
      </c>
      <c r="D56" s="42">
        <v>0.7573882998</v>
      </c>
      <c r="G56" s="42">
        <v>0.6836804608</v>
      </c>
      <c r="H56" s="42">
        <v>0.7573529412</v>
      </c>
      <c r="I56" s="42">
        <v>0.0367592989</v>
      </c>
      <c r="P56" s="42">
        <v>98</v>
      </c>
      <c r="Q56" s="42">
        <v>125</v>
      </c>
      <c r="R56" s="42">
        <v>0.7840262375</v>
      </c>
      <c r="U56" s="42">
        <v>0.6001877224</v>
      </c>
      <c r="V56" s="42">
        <v>0.784</v>
      </c>
      <c r="W56" s="42">
        <v>0.0368069559</v>
      </c>
      <c r="AD56" s="79">
        <v>0.6095212299</v>
      </c>
      <c r="AH56" s="42" t="s">
        <v>195</v>
      </c>
      <c r="AI56" s="42" t="s">
        <v>195</v>
      </c>
      <c r="AJ56" s="42">
        <f t="shared" si="0"/>
      </c>
      <c r="AK56" s="42" t="s">
        <v>195</v>
      </c>
      <c r="AL56" s="42" t="s">
        <v>195</v>
      </c>
    </row>
    <row r="57" spans="1:38" ht="12.75">
      <c r="A57" s="42" t="s">
        <v>60</v>
      </c>
      <c r="B57" s="42">
        <v>154</v>
      </c>
      <c r="C57" s="42">
        <v>198</v>
      </c>
      <c r="D57" s="42">
        <v>0.7778051337</v>
      </c>
      <c r="G57" s="42">
        <v>0.2525540175</v>
      </c>
      <c r="H57" s="42">
        <v>0.7777777778</v>
      </c>
      <c r="I57" s="42">
        <v>0.0295453346</v>
      </c>
      <c r="P57" s="42">
        <v>104</v>
      </c>
      <c r="Q57" s="42">
        <v>135</v>
      </c>
      <c r="R57" s="42">
        <v>0.7702906471</v>
      </c>
      <c r="U57" s="42">
        <v>0.8650109402</v>
      </c>
      <c r="V57" s="42">
        <v>0.7703703704</v>
      </c>
      <c r="W57" s="42">
        <v>0.0361990242</v>
      </c>
      <c r="AD57" s="79">
        <v>0.8719766896</v>
      </c>
      <c r="AH57" s="42" t="s">
        <v>195</v>
      </c>
      <c r="AI57" s="42" t="s">
        <v>195</v>
      </c>
      <c r="AJ57" s="42">
        <f t="shared" si="0"/>
      </c>
      <c r="AK57" s="42" t="s">
        <v>195</v>
      </c>
      <c r="AL57" s="42" t="s">
        <v>195</v>
      </c>
    </row>
    <row r="58" spans="1:38" ht="12.75">
      <c r="A58" s="42" t="s">
        <v>38</v>
      </c>
      <c r="B58" s="42">
        <v>350</v>
      </c>
      <c r="C58" s="42">
        <v>463</v>
      </c>
      <c r="D58" s="42">
        <v>0.7560081646</v>
      </c>
      <c r="G58" s="42">
        <v>0.496237015</v>
      </c>
      <c r="H58" s="42">
        <v>0.7559395248</v>
      </c>
      <c r="I58" s="42">
        <v>0.0199618946</v>
      </c>
      <c r="P58" s="42">
        <v>325</v>
      </c>
      <c r="Q58" s="42">
        <v>397</v>
      </c>
      <c r="R58" s="42">
        <v>0.8185511132</v>
      </c>
      <c r="U58" s="42">
        <v>0.0115262717</v>
      </c>
      <c r="V58" s="42">
        <v>0.8186397985</v>
      </c>
      <c r="W58" s="42">
        <v>0.0193384726</v>
      </c>
      <c r="AD58" s="79">
        <v>0.026528693</v>
      </c>
      <c r="AH58" s="42" t="s">
        <v>195</v>
      </c>
      <c r="AI58" s="42" t="s">
        <v>195</v>
      </c>
      <c r="AJ58" s="42" t="str">
        <f t="shared" si="0"/>
        <v>t</v>
      </c>
      <c r="AK58" s="42" t="s">
        <v>195</v>
      </c>
      <c r="AL58" s="42" t="s">
        <v>195</v>
      </c>
    </row>
    <row r="59" spans="1:38" ht="12.75">
      <c r="A59" s="42" t="s">
        <v>35</v>
      </c>
      <c r="B59" s="42">
        <v>294</v>
      </c>
      <c r="C59" s="42">
        <v>472</v>
      </c>
      <c r="D59" s="42">
        <v>0.6228616049</v>
      </c>
      <c r="G59" s="66">
        <v>7.2084564E-09</v>
      </c>
      <c r="H59" s="42">
        <v>0.6228813559</v>
      </c>
      <c r="I59" s="42">
        <v>0.0223085153</v>
      </c>
      <c r="P59" s="42">
        <v>245</v>
      </c>
      <c r="Q59" s="42">
        <v>314</v>
      </c>
      <c r="R59" s="42">
        <v>0.7802783127</v>
      </c>
      <c r="U59" s="42">
        <v>0.5014802141</v>
      </c>
      <c r="V59" s="42">
        <v>0.7802547771</v>
      </c>
      <c r="W59" s="42">
        <v>0.0233675465</v>
      </c>
      <c r="AD59" s="80">
        <v>4.0517379E-06</v>
      </c>
      <c r="AE59" s="66"/>
      <c r="AF59" s="66"/>
      <c r="AG59" s="66"/>
      <c r="AH59" s="42">
        <v>1</v>
      </c>
      <c r="AI59" s="42" t="s">
        <v>195</v>
      </c>
      <c r="AJ59" s="42" t="str">
        <f t="shared" si="0"/>
        <v>t</v>
      </c>
      <c r="AK59" s="42" t="s">
        <v>195</v>
      </c>
      <c r="AL59" s="42" t="s">
        <v>195</v>
      </c>
    </row>
    <row r="60" spans="1:38" ht="12.75">
      <c r="A60" s="42" t="s">
        <v>37</v>
      </c>
      <c r="B60" s="42">
        <v>518</v>
      </c>
      <c r="C60" s="42">
        <v>697</v>
      </c>
      <c r="D60" s="42">
        <v>0.7431371169</v>
      </c>
      <c r="G60" s="42">
        <v>0.9490105198</v>
      </c>
      <c r="H60" s="42">
        <v>0.7431850789</v>
      </c>
      <c r="I60" s="42">
        <v>0.0165478749</v>
      </c>
      <c r="P60" s="42">
        <v>478</v>
      </c>
      <c r="Q60" s="42">
        <v>622</v>
      </c>
      <c r="R60" s="42">
        <v>0.7684024822</v>
      </c>
      <c r="U60" s="42">
        <v>0.8013302558</v>
      </c>
      <c r="V60" s="42">
        <v>0.768488746</v>
      </c>
      <c r="W60" s="42">
        <v>0.0169125704</v>
      </c>
      <c r="AD60" s="79">
        <v>0.287053734</v>
      </c>
      <c r="AH60" s="42" t="s">
        <v>195</v>
      </c>
      <c r="AI60" s="42" t="s">
        <v>195</v>
      </c>
      <c r="AJ60" s="42">
        <f t="shared" si="0"/>
      </c>
      <c r="AK60" s="42" t="s">
        <v>195</v>
      </c>
      <c r="AL60" s="42" t="s">
        <v>195</v>
      </c>
    </row>
    <row r="61" spans="1:38" ht="12.75">
      <c r="A61" s="42" t="s">
        <v>36</v>
      </c>
      <c r="B61" s="42">
        <v>175</v>
      </c>
      <c r="C61" s="42">
        <v>316</v>
      </c>
      <c r="D61" s="42">
        <v>0.5537344044</v>
      </c>
      <c r="G61" s="66">
        <v>1.596147E-13</v>
      </c>
      <c r="H61" s="42">
        <v>0.5537974684</v>
      </c>
      <c r="I61" s="42">
        <v>0.0279639139</v>
      </c>
      <c r="P61" s="42">
        <v>93</v>
      </c>
      <c r="Q61" s="42">
        <v>134</v>
      </c>
      <c r="R61" s="42">
        <v>0.6942246301</v>
      </c>
      <c r="U61" s="42">
        <v>0.0590893039</v>
      </c>
      <c r="V61" s="42">
        <v>0.6940298507</v>
      </c>
      <c r="W61" s="42">
        <v>0.0398085359</v>
      </c>
      <c r="AD61" s="79">
        <v>0.005796679</v>
      </c>
      <c r="AH61" s="42">
        <v>1</v>
      </c>
      <c r="AI61" s="42" t="s">
        <v>195</v>
      </c>
      <c r="AJ61" s="42" t="str">
        <f t="shared" si="0"/>
        <v>t</v>
      </c>
      <c r="AK61" s="42" t="s">
        <v>195</v>
      </c>
      <c r="AL61" s="42" t="s">
        <v>195</v>
      </c>
    </row>
    <row r="62" spans="1:38" ht="12.75">
      <c r="A62" s="42" t="s">
        <v>27</v>
      </c>
      <c r="B62" s="42">
        <v>68</v>
      </c>
      <c r="C62" s="42">
        <v>87</v>
      </c>
      <c r="D62" s="42">
        <v>0.78174072</v>
      </c>
      <c r="G62" s="42">
        <v>0.3990971215</v>
      </c>
      <c r="H62" s="42">
        <v>0.7816091954</v>
      </c>
      <c r="I62" s="42">
        <v>0.0442947625</v>
      </c>
      <c r="P62" s="42">
        <v>51</v>
      </c>
      <c r="Q62" s="42">
        <v>57</v>
      </c>
      <c r="R62" s="42">
        <v>0.8946676628</v>
      </c>
      <c r="U62" s="42">
        <v>0.0255701189</v>
      </c>
      <c r="V62" s="42">
        <v>0.8947368421</v>
      </c>
      <c r="W62" s="42">
        <v>0.0406488656</v>
      </c>
      <c r="AD62" s="79">
        <v>0.0864132305</v>
      </c>
      <c r="AH62" s="42" t="s">
        <v>195</v>
      </c>
      <c r="AI62" s="42" t="s">
        <v>195</v>
      </c>
      <c r="AJ62" s="42">
        <f t="shared" si="0"/>
      </c>
      <c r="AK62" s="42" t="s">
        <v>195</v>
      </c>
      <c r="AL62" s="42" t="s">
        <v>195</v>
      </c>
    </row>
    <row r="63" spans="1:38" ht="12.75">
      <c r="A63" s="42" t="s">
        <v>28</v>
      </c>
      <c r="B63" s="42">
        <v>292</v>
      </c>
      <c r="C63" s="42">
        <v>353</v>
      </c>
      <c r="D63" s="42">
        <v>0.8273081072</v>
      </c>
      <c r="G63" s="42">
        <v>0.0003112204</v>
      </c>
      <c r="H63" s="42">
        <v>0.8271954674</v>
      </c>
      <c r="I63" s="42">
        <v>0.0201230722</v>
      </c>
      <c r="P63" s="42">
        <v>232</v>
      </c>
      <c r="Q63" s="42">
        <v>273</v>
      </c>
      <c r="R63" s="42">
        <v>0.8499285039</v>
      </c>
      <c r="U63" s="42">
        <v>0.0010195224</v>
      </c>
      <c r="V63" s="42">
        <v>0.8498168498</v>
      </c>
      <c r="W63" s="42">
        <v>0.0216218052</v>
      </c>
      <c r="AD63" s="79">
        <v>0.4473459506</v>
      </c>
      <c r="AH63" s="42">
        <v>1</v>
      </c>
      <c r="AI63" s="42">
        <v>2</v>
      </c>
      <c r="AJ63" s="42">
        <f t="shared" si="0"/>
      </c>
      <c r="AK63" s="42" t="s">
        <v>195</v>
      </c>
      <c r="AL63" s="42" t="s">
        <v>195</v>
      </c>
    </row>
    <row r="64" spans="1:38" ht="12.75">
      <c r="A64" s="42" t="s">
        <v>30</v>
      </c>
      <c r="B64" s="42">
        <v>84</v>
      </c>
      <c r="C64" s="42">
        <v>114</v>
      </c>
      <c r="D64" s="42">
        <v>0.7368620391</v>
      </c>
      <c r="G64" s="42">
        <v>0.8991695471</v>
      </c>
      <c r="H64" s="42">
        <v>0.7368421053</v>
      </c>
      <c r="I64" s="42">
        <v>0.0412423111</v>
      </c>
      <c r="P64" s="42">
        <v>75</v>
      </c>
      <c r="Q64" s="42">
        <v>91</v>
      </c>
      <c r="R64" s="42">
        <v>0.8243434356</v>
      </c>
      <c r="U64" s="42">
        <v>0.1786346527</v>
      </c>
      <c r="V64" s="42">
        <v>0.8241758242</v>
      </c>
      <c r="W64" s="42">
        <v>0.039905112</v>
      </c>
      <c r="AD64" s="79">
        <v>0.1378345517</v>
      </c>
      <c r="AH64" s="42" t="s">
        <v>195</v>
      </c>
      <c r="AI64" s="42" t="s">
        <v>195</v>
      </c>
      <c r="AJ64" s="42">
        <f t="shared" si="0"/>
      </c>
      <c r="AK64" s="42" t="s">
        <v>195</v>
      </c>
      <c r="AL64" s="42" t="s">
        <v>195</v>
      </c>
    </row>
    <row r="65" spans="1:38" ht="12.75">
      <c r="A65" s="42" t="s">
        <v>26</v>
      </c>
      <c r="B65" s="42">
        <v>145</v>
      </c>
      <c r="C65" s="42">
        <v>186</v>
      </c>
      <c r="D65" s="42">
        <v>0.7797628371</v>
      </c>
      <c r="G65" s="42">
        <v>0.2419945927</v>
      </c>
      <c r="H65" s="42">
        <v>0.7795698925</v>
      </c>
      <c r="I65" s="42">
        <v>0.0303953055</v>
      </c>
      <c r="P65" s="42">
        <v>130</v>
      </c>
      <c r="Q65" s="42">
        <v>156</v>
      </c>
      <c r="R65" s="42">
        <v>0.8333879915</v>
      </c>
      <c r="U65" s="42">
        <v>0.043567481</v>
      </c>
      <c r="V65" s="42">
        <v>0.8333333333</v>
      </c>
      <c r="W65" s="42">
        <v>0.0298381198</v>
      </c>
      <c r="AD65" s="79">
        <v>0.2143455701</v>
      </c>
      <c r="AH65" s="42" t="s">
        <v>195</v>
      </c>
      <c r="AI65" s="42" t="s">
        <v>195</v>
      </c>
      <c r="AJ65" s="42">
        <f t="shared" si="0"/>
      </c>
      <c r="AK65" s="42" t="s">
        <v>195</v>
      </c>
      <c r="AL65" s="42" t="s">
        <v>195</v>
      </c>
    </row>
    <row r="66" spans="1:38" ht="12.75">
      <c r="A66" s="42" t="s">
        <v>25</v>
      </c>
      <c r="B66" s="42">
        <v>144</v>
      </c>
      <c r="C66" s="42">
        <v>246</v>
      </c>
      <c r="D66" s="42">
        <v>0.5852471343</v>
      </c>
      <c r="G66" s="66">
        <v>4.3791804E-08</v>
      </c>
      <c r="H66" s="42">
        <v>0.5853658537</v>
      </c>
      <c r="I66" s="42">
        <v>0.0314107764</v>
      </c>
      <c r="P66" s="42">
        <v>68</v>
      </c>
      <c r="Q66" s="42">
        <v>102</v>
      </c>
      <c r="R66" s="42">
        <v>0.6662735706</v>
      </c>
      <c r="U66" s="42">
        <v>0.0216663502</v>
      </c>
      <c r="V66" s="42">
        <v>0.6666666667</v>
      </c>
      <c r="W66" s="42">
        <v>0.0466760028</v>
      </c>
      <c r="AD66" s="79">
        <v>0.1595481901</v>
      </c>
      <c r="AH66" s="42">
        <v>1</v>
      </c>
      <c r="AI66" s="42" t="s">
        <v>195</v>
      </c>
      <c r="AJ66" s="42">
        <f t="shared" si="0"/>
      </c>
      <c r="AK66" s="42" t="s">
        <v>195</v>
      </c>
      <c r="AL66" s="42" t="s">
        <v>195</v>
      </c>
    </row>
    <row r="67" spans="1:38" ht="12.75">
      <c r="A67" s="42" t="s">
        <v>29</v>
      </c>
      <c r="B67" s="42">
        <v>72</v>
      </c>
      <c r="C67" s="42">
        <v>220</v>
      </c>
      <c r="D67" s="42">
        <v>0.3274062666</v>
      </c>
      <c r="G67" s="66">
        <v>7.93775E-35</v>
      </c>
      <c r="H67" s="42">
        <v>0.3272727273</v>
      </c>
      <c r="I67" s="42">
        <v>0.0316346537</v>
      </c>
      <c r="P67" s="42">
        <v>10</v>
      </c>
      <c r="Q67" s="42">
        <v>15</v>
      </c>
      <c r="R67" s="42">
        <v>0.6658920698</v>
      </c>
      <c r="U67" s="42">
        <v>0.3757145441</v>
      </c>
      <c r="V67" s="42">
        <v>0.6666666667</v>
      </c>
      <c r="W67" s="42">
        <v>0.1217161239</v>
      </c>
      <c r="AD67" s="79">
        <v>0.0128002453</v>
      </c>
      <c r="AH67" s="42">
        <v>1</v>
      </c>
      <c r="AI67" s="42" t="s">
        <v>195</v>
      </c>
      <c r="AJ67" s="42" t="str">
        <f t="shared" si="0"/>
        <v>t</v>
      </c>
      <c r="AK67" s="42" t="s">
        <v>195</v>
      </c>
      <c r="AL67" s="42" t="s">
        <v>195</v>
      </c>
    </row>
    <row r="68" spans="1:38" ht="12.75">
      <c r="A68" s="42" t="s">
        <v>45</v>
      </c>
      <c r="B68" s="42">
        <v>87</v>
      </c>
      <c r="C68" s="42">
        <v>106</v>
      </c>
      <c r="D68" s="42">
        <v>0.8205589863</v>
      </c>
      <c r="G68" s="42">
        <v>0.0676420992</v>
      </c>
      <c r="H68" s="42">
        <v>0.820754717</v>
      </c>
      <c r="I68" s="42">
        <v>0.0372544048</v>
      </c>
      <c r="P68" s="42">
        <v>85</v>
      </c>
      <c r="Q68" s="42">
        <v>90</v>
      </c>
      <c r="R68" s="42">
        <v>0.9444782551</v>
      </c>
      <c r="U68" s="42">
        <v>0.0003151429</v>
      </c>
      <c r="V68" s="42">
        <v>0.9444444444</v>
      </c>
      <c r="W68" s="42">
        <v>0.0241451941</v>
      </c>
      <c r="AD68" s="79">
        <v>0.0123809053</v>
      </c>
      <c r="AH68" s="42" t="s">
        <v>195</v>
      </c>
      <c r="AI68" s="42">
        <v>2</v>
      </c>
      <c r="AJ68" s="42" t="str">
        <f t="shared" si="0"/>
        <v>t</v>
      </c>
      <c r="AK68" s="42" t="s">
        <v>195</v>
      </c>
      <c r="AL68" s="42" t="s">
        <v>195</v>
      </c>
    </row>
    <row r="69" spans="1:38" ht="12.75">
      <c r="A69" s="42" t="s">
        <v>43</v>
      </c>
      <c r="B69" s="42">
        <v>188</v>
      </c>
      <c r="C69" s="42">
        <v>219</v>
      </c>
      <c r="D69" s="42">
        <v>0.858500773</v>
      </c>
      <c r="G69" s="42">
        <v>0.0001230753</v>
      </c>
      <c r="H69" s="42">
        <v>0.8584474886</v>
      </c>
      <c r="I69" s="42">
        <v>0.023555569</v>
      </c>
      <c r="P69" s="42">
        <v>152</v>
      </c>
      <c r="Q69" s="42">
        <v>161</v>
      </c>
      <c r="R69" s="42">
        <v>0.9441355756</v>
      </c>
      <c r="U69" s="66">
        <v>1.5007201E-06</v>
      </c>
      <c r="V69" s="42">
        <v>0.9440993789</v>
      </c>
      <c r="W69" s="42">
        <v>0.0181052379</v>
      </c>
      <c r="AD69" s="79">
        <v>0.0093263716</v>
      </c>
      <c r="AH69" s="42">
        <v>1</v>
      </c>
      <c r="AI69" s="42">
        <v>2</v>
      </c>
      <c r="AJ69" s="42" t="str">
        <f aca="true" t="shared" si="1" ref="AJ69:AJ110">IF(AD69&lt;0.05,"t","")</f>
        <v>t</v>
      </c>
      <c r="AK69" s="42" t="s">
        <v>195</v>
      </c>
      <c r="AL69" s="42" t="s">
        <v>195</v>
      </c>
    </row>
    <row r="70" spans="1:38" ht="12.75">
      <c r="A70" s="42" t="s">
        <v>42</v>
      </c>
      <c r="B70" s="42">
        <v>215</v>
      </c>
      <c r="C70" s="42">
        <v>255</v>
      </c>
      <c r="D70" s="42">
        <v>0.8431625103</v>
      </c>
      <c r="G70" s="42">
        <v>0.0002948427</v>
      </c>
      <c r="H70" s="42">
        <v>0.8431372549</v>
      </c>
      <c r="I70" s="42">
        <v>0.0227739811</v>
      </c>
      <c r="P70" s="42">
        <v>232</v>
      </c>
      <c r="Q70" s="42">
        <v>262</v>
      </c>
      <c r="R70" s="42">
        <v>0.8855711412</v>
      </c>
      <c r="U70" s="66">
        <v>7.6280825E-06</v>
      </c>
      <c r="V70" s="42">
        <v>0.8854961832</v>
      </c>
      <c r="W70" s="42">
        <v>0.0196721888</v>
      </c>
      <c r="AD70" s="79">
        <v>0.1601899143</v>
      </c>
      <c r="AH70" s="42">
        <v>1</v>
      </c>
      <c r="AI70" s="42">
        <v>2</v>
      </c>
      <c r="AJ70" s="42">
        <f t="shared" si="1"/>
      </c>
      <c r="AK70" s="42" t="s">
        <v>195</v>
      </c>
      <c r="AL70" s="42" t="s">
        <v>195</v>
      </c>
    </row>
    <row r="71" spans="1:38" ht="12.75">
      <c r="A71" s="42" t="s">
        <v>44</v>
      </c>
      <c r="B71" s="42">
        <v>323</v>
      </c>
      <c r="C71" s="42">
        <v>426</v>
      </c>
      <c r="D71" s="42">
        <v>0.7581977869</v>
      </c>
      <c r="G71" s="42">
        <v>0.4499448082</v>
      </c>
      <c r="H71" s="42">
        <v>0.7582159624</v>
      </c>
      <c r="I71" s="42">
        <v>0.0207446196</v>
      </c>
      <c r="P71" s="42">
        <v>241</v>
      </c>
      <c r="Q71" s="42">
        <v>304</v>
      </c>
      <c r="R71" s="42">
        <v>0.7928088946</v>
      </c>
      <c r="U71" s="42">
        <v>0.2411998737</v>
      </c>
      <c r="V71" s="42">
        <v>0.7927631579</v>
      </c>
      <c r="W71" s="42">
        <v>0.0232470806</v>
      </c>
      <c r="AD71" s="79">
        <v>0.2717801805</v>
      </c>
      <c r="AH71" s="42" t="s">
        <v>195</v>
      </c>
      <c r="AI71" s="42" t="s">
        <v>195</v>
      </c>
      <c r="AJ71" s="42">
        <f t="shared" si="1"/>
      </c>
      <c r="AK71" s="42" t="s">
        <v>195</v>
      </c>
      <c r="AL71" s="42" t="s">
        <v>195</v>
      </c>
    </row>
    <row r="72" spans="1:38" ht="12.75">
      <c r="A72" s="42" t="s">
        <v>39</v>
      </c>
      <c r="B72" s="42">
        <v>159</v>
      </c>
      <c r="C72" s="42">
        <v>192</v>
      </c>
      <c r="D72" s="42">
        <v>0.8281211551</v>
      </c>
      <c r="G72" s="42">
        <v>0.0071688135</v>
      </c>
      <c r="H72" s="42">
        <v>0.828125</v>
      </c>
      <c r="I72" s="42">
        <v>0.0272272444</v>
      </c>
      <c r="P72" s="42">
        <v>108</v>
      </c>
      <c r="Q72" s="42">
        <v>125</v>
      </c>
      <c r="R72" s="42">
        <v>0.8639095058</v>
      </c>
      <c r="U72" s="42">
        <v>0.0100293009</v>
      </c>
      <c r="V72" s="42">
        <v>0.864</v>
      </c>
      <c r="W72" s="42">
        <v>0.0306599413</v>
      </c>
      <c r="AD72" s="79">
        <v>0.3940011487</v>
      </c>
      <c r="AH72" s="42" t="s">
        <v>195</v>
      </c>
      <c r="AI72" s="42" t="s">
        <v>195</v>
      </c>
      <c r="AJ72" s="42">
        <f t="shared" si="1"/>
      </c>
      <c r="AK72" s="42" t="s">
        <v>195</v>
      </c>
      <c r="AL72" s="42" t="s">
        <v>195</v>
      </c>
    </row>
    <row r="73" spans="1:38" ht="12.75">
      <c r="A73" s="42" t="s">
        <v>40</v>
      </c>
      <c r="B73" s="42">
        <v>272</v>
      </c>
      <c r="C73" s="42">
        <v>361</v>
      </c>
      <c r="D73" s="42">
        <v>0.75346367</v>
      </c>
      <c r="G73" s="42">
        <v>0.6227338796</v>
      </c>
      <c r="H73" s="42">
        <v>0.7534626039</v>
      </c>
      <c r="I73" s="42">
        <v>0.0226839485</v>
      </c>
      <c r="P73" s="42">
        <v>202</v>
      </c>
      <c r="Q73" s="42">
        <v>239</v>
      </c>
      <c r="R73" s="42">
        <v>0.8452169637</v>
      </c>
      <c r="U73" s="42">
        <v>0.0036088635</v>
      </c>
      <c r="V73" s="42">
        <v>0.8451882845</v>
      </c>
      <c r="W73" s="42">
        <v>0.0233980517</v>
      </c>
      <c r="AD73" s="79">
        <v>0.0073557392</v>
      </c>
      <c r="AH73" s="42" t="s">
        <v>195</v>
      </c>
      <c r="AI73" s="42">
        <v>2</v>
      </c>
      <c r="AJ73" s="42" t="str">
        <f t="shared" si="1"/>
        <v>t</v>
      </c>
      <c r="AK73" s="42" t="s">
        <v>195</v>
      </c>
      <c r="AL73" s="42" t="s">
        <v>195</v>
      </c>
    </row>
    <row r="74" spans="1:38" ht="12.75">
      <c r="A74" s="42" t="s">
        <v>41</v>
      </c>
      <c r="B74" s="42">
        <v>162</v>
      </c>
      <c r="C74" s="42">
        <v>281</v>
      </c>
      <c r="D74" s="42">
        <v>0.5769146614</v>
      </c>
      <c r="G74" s="66">
        <v>7.976531E-10</v>
      </c>
      <c r="H74" s="42">
        <v>0.5765124555</v>
      </c>
      <c r="I74" s="42">
        <v>0.0294762009</v>
      </c>
      <c r="P74" s="42">
        <v>95</v>
      </c>
      <c r="Q74" s="42">
        <v>107</v>
      </c>
      <c r="R74" s="42">
        <v>0.8877829792</v>
      </c>
      <c r="U74" s="42">
        <v>0.003595224</v>
      </c>
      <c r="V74" s="42">
        <v>0.8878504673</v>
      </c>
      <c r="W74" s="42">
        <v>0.0305054025</v>
      </c>
      <c r="AD74" s="80">
        <v>9.3419757E-08</v>
      </c>
      <c r="AE74" s="66"/>
      <c r="AF74" s="66"/>
      <c r="AG74" s="66"/>
      <c r="AH74" s="42">
        <v>1</v>
      </c>
      <c r="AI74" s="42">
        <v>2</v>
      </c>
      <c r="AJ74" s="42" t="str">
        <f t="shared" si="1"/>
        <v>t</v>
      </c>
      <c r="AK74" s="42" t="s">
        <v>195</v>
      </c>
      <c r="AL74" s="42" t="s">
        <v>195</v>
      </c>
    </row>
    <row r="75" spans="1:38" ht="12.75">
      <c r="A75" s="42" t="s">
        <v>46</v>
      </c>
      <c r="B75" s="42">
        <v>272</v>
      </c>
      <c r="C75" s="42">
        <v>449</v>
      </c>
      <c r="D75" s="42">
        <v>0.6057980217</v>
      </c>
      <c r="G75" s="66">
        <v>1.27147E-10</v>
      </c>
      <c r="H75" s="42">
        <v>0.6057906459</v>
      </c>
      <c r="I75" s="42">
        <v>0.0230622446</v>
      </c>
      <c r="P75" s="42">
        <v>269</v>
      </c>
      <c r="Q75" s="42">
        <v>353</v>
      </c>
      <c r="R75" s="42">
        <v>0.7619320636</v>
      </c>
      <c r="U75" s="42">
        <v>0.9256357948</v>
      </c>
      <c r="V75" s="42">
        <v>0.7620396601</v>
      </c>
      <c r="W75" s="42">
        <v>0.0226648957</v>
      </c>
      <c r="AD75" s="80">
        <v>3.4083953E-06</v>
      </c>
      <c r="AE75" s="66"/>
      <c r="AF75" s="66"/>
      <c r="AG75" s="66"/>
      <c r="AH75" s="42">
        <v>1</v>
      </c>
      <c r="AI75" s="42" t="s">
        <v>195</v>
      </c>
      <c r="AJ75" s="42" t="str">
        <f t="shared" si="1"/>
        <v>t</v>
      </c>
      <c r="AK75" s="42" t="s">
        <v>195</v>
      </c>
      <c r="AL75" s="42" t="s">
        <v>195</v>
      </c>
    </row>
    <row r="76" spans="1:38" ht="12.75">
      <c r="A76" s="42" t="s">
        <v>48</v>
      </c>
      <c r="B76" s="42">
        <v>73</v>
      </c>
      <c r="C76" s="42">
        <v>80</v>
      </c>
      <c r="D76" s="42">
        <v>0.9125404559</v>
      </c>
      <c r="G76" s="42">
        <v>0.001137298</v>
      </c>
      <c r="H76" s="42">
        <v>0.9125</v>
      </c>
      <c r="I76" s="42">
        <v>0.0315918799</v>
      </c>
      <c r="P76" s="42">
        <v>24</v>
      </c>
      <c r="Q76" s="42">
        <v>26</v>
      </c>
      <c r="R76" s="42">
        <v>0.9228485129</v>
      </c>
      <c r="U76" s="42">
        <v>0.075908431</v>
      </c>
      <c r="V76" s="42">
        <v>0.9230769231</v>
      </c>
      <c r="W76" s="42">
        <v>0.05225894</v>
      </c>
      <c r="AD76" s="79">
        <v>0.870108939</v>
      </c>
      <c r="AH76" s="42">
        <v>1</v>
      </c>
      <c r="AI76" s="42" t="s">
        <v>195</v>
      </c>
      <c r="AJ76" s="42">
        <f t="shared" si="1"/>
      </c>
      <c r="AK76" s="42" t="s">
        <v>195</v>
      </c>
      <c r="AL76" s="42" t="s">
        <v>195</v>
      </c>
    </row>
    <row r="77" spans="1:38" ht="12.75">
      <c r="A77" s="42" t="s">
        <v>47</v>
      </c>
      <c r="B77" s="42">
        <v>73</v>
      </c>
      <c r="C77" s="42">
        <v>114</v>
      </c>
      <c r="D77" s="42">
        <v>0.6402547357</v>
      </c>
      <c r="G77" s="42">
        <v>0.0140920851</v>
      </c>
      <c r="H77" s="42">
        <v>0.6403508772</v>
      </c>
      <c r="I77" s="42">
        <v>0.044946521</v>
      </c>
      <c r="P77" s="42">
        <v>29</v>
      </c>
      <c r="Q77" s="42">
        <v>40</v>
      </c>
      <c r="R77" s="42">
        <v>0.7245646872</v>
      </c>
      <c r="U77" s="42">
        <v>0.557641224</v>
      </c>
      <c r="V77" s="42">
        <v>0.725</v>
      </c>
      <c r="W77" s="42">
        <v>0.0706001062</v>
      </c>
      <c r="AD77" s="79">
        <v>0.3338436314</v>
      </c>
      <c r="AH77" s="42" t="s">
        <v>195</v>
      </c>
      <c r="AI77" s="42" t="s">
        <v>195</v>
      </c>
      <c r="AJ77" s="42">
        <f t="shared" si="1"/>
      </c>
      <c r="AK77" s="42" t="s">
        <v>195</v>
      </c>
      <c r="AL77" s="42" t="s">
        <v>195</v>
      </c>
    </row>
    <row r="78" spans="1:38" ht="12.75">
      <c r="A78" s="42" t="s">
        <v>53</v>
      </c>
      <c r="B78" s="42">
        <v>27</v>
      </c>
      <c r="C78" s="42">
        <v>42</v>
      </c>
      <c r="D78" s="42">
        <v>0.642481782</v>
      </c>
      <c r="G78" s="42">
        <v>0.1442989907</v>
      </c>
      <c r="H78" s="42">
        <v>0.6428571429</v>
      </c>
      <c r="I78" s="42">
        <v>0.0739355956</v>
      </c>
      <c r="P78" s="42">
        <v>20</v>
      </c>
      <c r="Q78" s="42">
        <v>27</v>
      </c>
      <c r="R78" s="42">
        <v>0.7411781365</v>
      </c>
      <c r="U78" s="42">
        <v>0.7796264461</v>
      </c>
      <c r="V78" s="42">
        <v>0.7407407407</v>
      </c>
      <c r="W78" s="42">
        <v>0.0843370433</v>
      </c>
      <c r="AD78" s="79">
        <v>0.3922191281</v>
      </c>
      <c r="AH78" s="42" t="s">
        <v>195</v>
      </c>
      <c r="AI78" s="42" t="s">
        <v>195</v>
      </c>
      <c r="AJ78" s="42">
        <f t="shared" si="1"/>
      </c>
      <c r="AK78" s="42" t="s">
        <v>195</v>
      </c>
      <c r="AL78" s="42" t="s">
        <v>195</v>
      </c>
    </row>
    <row r="79" spans="1:38" ht="12.75">
      <c r="A79" s="42" t="s">
        <v>55</v>
      </c>
      <c r="B79" s="42">
        <v>21</v>
      </c>
      <c r="C79" s="42">
        <v>211</v>
      </c>
      <c r="D79" s="42">
        <v>0.0995282335</v>
      </c>
      <c r="G79" s="66">
        <v>1.90855E-45</v>
      </c>
      <c r="H79" s="42">
        <v>0.0995260664</v>
      </c>
      <c r="I79" s="42">
        <v>0.0206092774</v>
      </c>
      <c r="P79" s="42">
        <v>7</v>
      </c>
      <c r="Q79" s="42">
        <v>15</v>
      </c>
      <c r="R79" s="42">
        <v>0.4664399639</v>
      </c>
      <c r="U79" s="42">
        <v>0.0114394627</v>
      </c>
      <c r="V79" s="42">
        <v>0.4666666667</v>
      </c>
      <c r="W79" s="42">
        <v>0.1288122377</v>
      </c>
      <c r="AD79" s="79">
        <v>0.000260665</v>
      </c>
      <c r="AH79" s="42">
        <v>1</v>
      </c>
      <c r="AI79" s="42" t="s">
        <v>195</v>
      </c>
      <c r="AJ79" s="42" t="str">
        <f t="shared" si="1"/>
        <v>t</v>
      </c>
      <c r="AK79" s="42" t="s">
        <v>195</v>
      </c>
      <c r="AL79" s="42" t="s">
        <v>195</v>
      </c>
    </row>
    <row r="80" spans="1:38" ht="12.75">
      <c r="A80" s="42" t="s">
        <v>51</v>
      </c>
      <c r="B80" s="42">
        <v>49</v>
      </c>
      <c r="C80" s="42">
        <v>216</v>
      </c>
      <c r="D80" s="42">
        <v>0.2269121118</v>
      </c>
      <c r="G80" s="66">
        <v>1.538869E-44</v>
      </c>
      <c r="H80" s="42">
        <v>0.2268518519</v>
      </c>
      <c r="I80" s="42">
        <v>0.0284954585</v>
      </c>
      <c r="P80" s="42">
        <v>18</v>
      </c>
      <c r="Q80" s="42">
        <v>37</v>
      </c>
      <c r="R80" s="42">
        <v>0.4862244273</v>
      </c>
      <c r="U80" s="42">
        <v>0.0001872178</v>
      </c>
      <c r="V80" s="42">
        <v>0.4864864865</v>
      </c>
      <c r="W80" s="42">
        <v>0.0821694664</v>
      </c>
      <c r="AD80" s="79">
        <v>0.0014170295</v>
      </c>
      <c r="AH80" s="42">
        <v>1</v>
      </c>
      <c r="AI80" s="42">
        <v>2</v>
      </c>
      <c r="AJ80" s="42" t="str">
        <f t="shared" si="1"/>
        <v>t</v>
      </c>
      <c r="AK80" s="42" t="s">
        <v>195</v>
      </c>
      <c r="AL80" s="42" t="s">
        <v>195</v>
      </c>
    </row>
    <row r="81" spans="1:38" ht="12.75">
      <c r="A81" s="42" t="s">
        <v>54</v>
      </c>
      <c r="B81" s="42">
        <v>25</v>
      </c>
      <c r="C81" s="42">
        <v>80</v>
      </c>
      <c r="D81" s="42">
        <v>0.3128056295</v>
      </c>
      <c r="G81" s="66">
        <v>2.315541E-14</v>
      </c>
      <c r="H81" s="42">
        <v>0.3125</v>
      </c>
      <c r="I81" s="42">
        <v>0.0518222623</v>
      </c>
      <c r="P81" s="42">
        <v>9</v>
      </c>
      <c r="Q81" s="42">
        <v>14</v>
      </c>
      <c r="R81" s="42">
        <v>0.6434371063</v>
      </c>
      <c r="U81" s="42">
        <v>0.2946754358</v>
      </c>
      <c r="V81" s="42">
        <v>0.6428571429</v>
      </c>
      <c r="W81" s="42">
        <v>0.1280602081</v>
      </c>
      <c r="AD81" s="79">
        <v>0.0234214345</v>
      </c>
      <c r="AH81" s="42">
        <v>1</v>
      </c>
      <c r="AI81" s="42" t="s">
        <v>195</v>
      </c>
      <c r="AJ81" s="42" t="str">
        <f t="shared" si="1"/>
        <v>t</v>
      </c>
      <c r="AK81" s="42" t="s">
        <v>195</v>
      </c>
      <c r="AL81" s="42" t="s">
        <v>195</v>
      </c>
    </row>
    <row r="82" spans="1:38" ht="12.75">
      <c r="A82" s="42" t="s">
        <v>50</v>
      </c>
      <c r="B82" s="42">
        <v>104</v>
      </c>
      <c r="C82" s="42">
        <v>209</v>
      </c>
      <c r="D82" s="42">
        <v>0.4975309132</v>
      </c>
      <c r="G82" s="66">
        <v>1.676313E-14</v>
      </c>
      <c r="H82" s="42">
        <v>0.4976076555</v>
      </c>
      <c r="I82" s="42">
        <v>0.0345853273</v>
      </c>
      <c r="P82" s="42">
        <v>14</v>
      </c>
      <c r="Q82" s="42">
        <v>18</v>
      </c>
      <c r="R82" s="42">
        <v>0.7775506678</v>
      </c>
      <c r="U82" s="42">
        <v>0.892863377</v>
      </c>
      <c r="V82" s="42">
        <v>0.7777777778</v>
      </c>
      <c r="W82" s="42">
        <v>0.0979907893</v>
      </c>
      <c r="AD82" s="79">
        <v>0.030669663</v>
      </c>
      <c r="AH82" s="42">
        <v>1</v>
      </c>
      <c r="AI82" s="42" t="s">
        <v>195</v>
      </c>
      <c r="AJ82" s="42" t="str">
        <f t="shared" si="1"/>
        <v>t</v>
      </c>
      <c r="AK82" s="42" t="s">
        <v>195</v>
      </c>
      <c r="AL82" s="42" t="s">
        <v>195</v>
      </c>
    </row>
    <row r="83" spans="1:38" ht="12.75">
      <c r="A83" s="42" t="s">
        <v>52</v>
      </c>
      <c r="B83" s="42">
        <v>97</v>
      </c>
      <c r="C83" s="42">
        <v>386</v>
      </c>
      <c r="D83" s="42">
        <v>0.2512703575</v>
      </c>
      <c r="G83" s="66">
        <v>6.165358E-74</v>
      </c>
      <c r="H83" s="42">
        <v>0.2512953368</v>
      </c>
      <c r="I83" s="42">
        <v>0.0220777002</v>
      </c>
      <c r="P83" s="42" t="s">
        <v>195</v>
      </c>
      <c r="Q83" s="42" t="s">
        <v>195</v>
      </c>
      <c r="R83" s="42" t="s">
        <v>195</v>
      </c>
      <c r="U83" s="42" t="s">
        <v>195</v>
      </c>
      <c r="V83" s="42" t="s">
        <v>195</v>
      </c>
      <c r="W83" s="42" t="s">
        <v>195</v>
      </c>
      <c r="AD83" s="79" t="s">
        <v>195</v>
      </c>
      <c r="AH83" s="42">
        <v>1</v>
      </c>
      <c r="AI83" s="42" t="s">
        <v>195</v>
      </c>
      <c r="AJ83" s="42">
        <f t="shared" si="1"/>
      </c>
      <c r="AK83" s="42" t="s">
        <v>195</v>
      </c>
      <c r="AL83" s="42" t="s">
        <v>241</v>
      </c>
    </row>
    <row r="84" spans="1:38" ht="12.75">
      <c r="A84" s="42" t="s">
        <v>56</v>
      </c>
      <c r="B84" s="42">
        <v>65</v>
      </c>
      <c r="C84" s="42">
        <v>188</v>
      </c>
      <c r="D84" s="42">
        <v>0.3454956063</v>
      </c>
      <c r="G84" s="66">
        <v>3.243176E-28</v>
      </c>
      <c r="H84" s="42">
        <v>0.3457446809</v>
      </c>
      <c r="I84" s="42">
        <v>0.0346874568</v>
      </c>
      <c r="P84" s="42">
        <v>13</v>
      </c>
      <c r="Q84" s="42">
        <v>20</v>
      </c>
      <c r="R84" s="42">
        <v>0.6501649048</v>
      </c>
      <c r="U84" s="42">
        <v>0.2364931682</v>
      </c>
      <c r="V84" s="42">
        <v>0.65</v>
      </c>
      <c r="W84" s="42">
        <v>0.106653645</v>
      </c>
      <c r="AD84" s="79">
        <v>0.0107186557</v>
      </c>
      <c r="AH84" s="42">
        <v>1</v>
      </c>
      <c r="AI84" s="42" t="s">
        <v>195</v>
      </c>
      <c r="AJ84" s="42" t="str">
        <f t="shared" si="1"/>
        <v>t</v>
      </c>
      <c r="AK84" s="42" t="s">
        <v>195</v>
      </c>
      <c r="AL84" s="42" t="s">
        <v>195</v>
      </c>
    </row>
    <row r="85" spans="1:38" ht="12.75">
      <c r="A85" s="42" t="s">
        <v>49</v>
      </c>
      <c r="B85" s="42">
        <v>36</v>
      </c>
      <c r="C85" s="42">
        <v>122</v>
      </c>
      <c r="D85" s="42">
        <v>0.2951894339</v>
      </c>
      <c r="G85" s="66">
        <v>3.486981E-22</v>
      </c>
      <c r="H85" s="42">
        <v>0.2950819672</v>
      </c>
      <c r="I85" s="42">
        <v>0.0412915067</v>
      </c>
      <c r="P85" s="42">
        <v>13</v>
      </c>
      <c r="Q85" s="42">
        <v>22</v>
      </c>
      <c r="R85" s="42">
        <v>0.5910616518</v>
      </c>
      <c r="U85" s="42">
        <v>0.0630142532</v>
      </c>
      <c r="V85" s="42">
        <v>0.5909090909</v>
      </c>
      <c r="W85" s="42">
        <v>0.1048235611</v>
      </c>
      <c r="AD85" s="79">
        <v>0.0093968674</v>
      </c>
      <c r="AH85" s="42">
        <v>1</v>
      </c>
      <c r="AI85" s="42" t="s">
        <v>195</v>
      </c>
      <c r="AJ85" s="42" t="str">
        <f t="shared" si="1"/>
        <v>t</v>
      </c>
      <c r="AK85" s="42" t="s">
        <v>195</v>
      </c>
      <c r="AL85" s="42" t="s">
        <v>195</v>
      </c>
    </row>
    <row r="86" spans="1:38" ht="12.75">
      <c r="A86" s="42" t="s">
        <v>87</v>
      </c>
      <c r="B86" s="42">
        <v>519</v>
      </c>
      <c r="C86" s="42">
        <v>673</v>
      </c>
      <c r="D86" s="42">
        <v>0.7711502561</v>
      </c>
      <c r="G86" s="42">
        <v>0.0882859561</v>
      </c>
      <c r="H86" s="42">
        <v>0.7711738484</v>
      </c>
      <c r="I86" s="42">
        <v>0.016192781</v>
      </c>
      <c r="P86" s="42">
        <v>417</v>
      </c>
      <c r="Q86" s="42">
        <v>607</v>
      </c>
      <c r="R86" s="42">
        <v>0.6870052435</v>
      </c>
      <c r="U86" s="42">
        <v>1.23209E-05</v>
      </c>
      <c r="V86" s="42">
        <v>0.686985173</v>
      </c>
      <c r="W86" s="42">
        <v>0.0188218276</v>
      </c>
      <c r="AD86" s="79">
        <v>0.0007242352</v>
      </c>
      <c r="AH86" s="42" t="s">
        <v>195</v>
      </c>
      <c r="AI86" s="42">
        <v>2</v>
      </c>
      <c r="AJ86" s="42" t="str">
        <f t="shared" si="1"/>
        <v>t</v>
      </c>
      <c r="AK86" s="42" t="s">
        <v>195</v>
      </c>
      <c r="AL86" s="42" t="s">
        <v>195</v>
      </c>
    </row>
    <row r="87" spans="1:38" ht="12.75">
      <c r="A87" s="42" t="s">
        <v>86</v>
      </c>
      <c r="B87" s="42">
        <v>507</v>
      </c>
      <c r="C87" s="42">
        <v>628</v>
      </c>
      <c r="D87" s="42">
        <v>0.8072070321</v>
      </c>
      <c r="G87" s="42">
        <v>0.0002368188</v>
      </c>
      <c r="H87" s="42">
        <v>0.8073248408</v>
      </c>
      <c r="I87" s="42">
        <v>0.0157382775</v>
      </c>
      <c r="P87" s="42">
        <v>414</v>
      </c>
      <c r="Q87" s="42">
        <v>575</v>
      </c>
      <c r="R87" s="42">
        <v>0.7200095942</v>
      </c>
      <c r="U87" s="42">
        <v>0.014414507</v>
      </c>
      <c r="V87" s="42">
        <v>0.72</v>
      </c>
      <c r="W87" s="42">
        <v>0.0187245479</v>
      </c>
      <c r="AD87" s="79">
        <v>0.0003865914</v>
      </c>
      <c r="AH87" s="42">
        <v>1</v>
      </c>
      <c r="AI87" s="42" t="s">
        <v>195</v>
      </c>
      <c r="AJ87" s="42" t="str">
        <f t="shared" si="1"/>
        <v>t</v>
      </c>
      <c r="AK87" s="42" t="s">
        <v>195</v>
      </c>
      <c r="AL87" s="42" t="s">
        <v>195</v>
      </c>
    </row>
    <row r="88" spans="1:38" ht="12.75">
      <c r="A88" s="42" t="s">
        <v>82</v>
      </c>
      <c r="B88" s="42">
        <v>573</v>
      </c>
      <c r="C88" s="42">
        <v>711</v>
      </c>
      <c r="D88" s="42">
        <v>0.8059243829</v>
      </c>
      <c r="G88" s="42">
        <v>0.0001271534</v>
      </c>
      <c r="H88" s="42">
        <v>0.805907173</v>
      </c>
      <c r="I88" s="42">
        <v>0.014832435</v>
      </c>
      <c r="P88" s="42">
        <v>385</v>
      </c>
      <c r="Q88" s="42">
        <v>547</v>
      </c>
      <c r="R88" s="42">
        <v>0.7037111308</v>
      </c>
      <c r="U88" s="42">
        <v>0.0010989915</v>
      </c>
      <c r="V88" s="42">
        <v>0.7038391225</v>
      </c>
      <c r="W88" s="42">
        <v>0.0195212167</v>
      </c>
      <c r="AD88" s="79">
        <v>2.76352E-05</v>
      </c>
      <c r="AH88" s="42">
        <v>1</v>
      </c>
      <c r="AI88" s="42">
        <v>2</v>
      </c>
      <c r="AJ88" s="42" t="str">
        <f t="shared" si="1"/>
        <v>t</v>
      </c>
      <c r="AK88" s="42" t="s">
        <v>195</v>
      </c>
      <c r="AL88" s="42" t="s">
        <v>195</v>
      </c>
    </row>
    <row r="89" spans="1:38" ht="12.75">
      <c r="A89" s="42" t="s">
        <v>91</v>
      </c>
      <c r="B89" s="42">
        <v>654</v>
      </c>
      <c r="C89" s="42">
        <v>757</v>
      </c>
      <c r="D89" s="42">
        <v>0.8639296349</v>
      </c>
      <c r="G89" s="66">
        <v>1.286783E-13</v>
      </c>
      <c r="H89" s="42">
        <v>0.8639365918</v>
      </c>
      <c r="I89" s="42">
        <v>0.0124613091</v>
      </c>
      <c r="P89" s="42">
        <v>564</v>
      </c>
      <c r="Q89" s="42">
        <v>748</v>
      </c>
      <c r="R89" s="42">
        <v>0.7539186827</v>
      </c>
      <c r="U89" s="42">
        <v>0.5209634128</v>
      </c>
      <c r="V89" s="42">
        <v>0.7540106952</v>
      </c>
      <c r="W89" s="42">
        <v>0.0157469362</v>
      </c>
      <c r="AD89" s="80">
        <v>8.0804745E-08</v>
      </c>
      <c r="AE89" s="66"/>
      <c r="AF89" s="66"/>
      <c r="AG89" s="66"/>
      <c r="AH89" s="42">
        <v>1</v>
      </c>
      <c r="AI89" s="42" t="s">
        <v>195</v>
      </c>
      <c r="AJ89" s="42" t="str">
        <f t="shared" si="1"/>
        <v>t</v>
      </c>
      <c r="AK89" s="42" t="s">
        <v>195</v>
      </c>
      <c r="AL89" s="42" t="s">
        <v>195</v>
      </c>
    </row>
    <row r="90" spans="1:38" ht="12.75">
      <c r="A90" s="42" t="s">
        <v>90</v>
      </c>
      <c r="B90" s="42">
        <v>238</v>
      </c>
      <c r="C90" s="42">
        <v>325</v>
      </c>
      <c r="D90" s="42">
        <v>0.732278537</v>
      </c>
      <c r="G90" s="42">
        <v>0.6885147224</v>
      </c>
      <c r="H90" s="42">
        <v>0.7323076923</v>
      </c>
      <c r="I90" s="42">
        <v>0.0245597003</v>
      </c>
      <c r="P90" s="42">
        <v>167</v>
      </c>
      <c r="Q90" s="42">
        <v>241</v>
      </c>
      <c r="R90" s="42">
        <v>0.6928516676</v>
      </c>
      <c r="U90" s="42">
        <v>0.0100939067</v>
      </c>
      <c r="V90" s="42">
        <v>0.6929460581</v>
      </c>
      <c r="W90" s="42">
        <v>0.0297131388</v>
      </c>
      <c r="AD90" s="79">
        <v>0.3042916422</v>
      </c>
      <c r="AH90" s="42" t="s">
        <v>195</v>
      </c>
      <c r="AI90" s="42" t="s">
        <v>195</v>
      </c>
      <c r="AJ90" s="42">
        <f t="shared" si="1"/>
      </c>
      <c r="AK90" s="42" t="s">
        <v>195</v>
      </c>
      <c r="AL90" s="42" t="s">
        <v>195</v>
      </c>
    </row>
    <row r="91" spans="1:38" ht="12.75">
      <c r="A91" s="42" t="s">
        <v>89</v>
      </c>
      <c r="B91" s="42">
        <v>786</v>
      </c>
      <c r="C91" s="42">
        <v>891</v>
      </c>
      <c r="D91" s="42">
        <v>0.8821576307</v>
      </c>
      <c r="G91" s="66">
        <v>7.039319E-20</v>
      </c>
      <c r="H91" s="42">
        <v>0.8821548822</v>
      </c>
      <c r="I91" s="42">
        <v>0.0108016317</v>
      </c>
      <c r="P91" s="42">
        <v>490</v>
      </c>
      <c r="Q91" s="42">
        <v>650</v>
      </c>
      <c r="R91" s="42">
        <v>0.75386329</v>
      </c>
      <c r="U91" s="42">
        <v>0.546485284</v>
      </c>
      <c r="V91" s="42">
        <v>0.7538461538</v>
      </c>
      <c r="W91" s="42">
        <v>0.0168961593</v>
      </c>
      <c r="AD91" s="80">
        <v>9.881281E-11</v>
      </c>
      <c r="AE91" s="66"/>
      <c r="AF91" s="66"/>
      <c r="AG91" s="66"/>
      <c r="AH91" s="42">
        <v>1</v>
      </c>
      <c r="AI91" s="42" t="s">
        <v>195</v>
      </c>
      <c r="AJ91" s="42" t="str">
        <f t="shared" si="1"/>
        <v>t</v>
      </c>
      <c r="AK91" s="42" t="s">
        <v>195</v>
      </c>
      <c r="AL91" s="42" t="s">
        <v>195</v>
      </c>
    </row>
    <row r="92" spans="1:38" ht="12.75">
      <c r="A92" s="42" t="s">
        <v>88</v>
      </c>
      <c r="B92" s="42">
        <v>454</v>
      </c>
      <c r="C92" s="42">
        <v>552</v>
      </c>
      <c r="D92" s="42">
        <v>0.8224867145</v>
      </c>
      <c r="G92" s="42">
        <v>2.16237E-05</v>
      </c>
      <c r="H92" s="42">
        <v>0.8224637681</v>
      </c>
      <c r="I92" s="42">
        <v>0.0162641866</v>
      </c>
      <c r="P92" s="42">
        <v>309</v>
      </c>
      <c r="Q92" s="42">
        <v>427</v>
      </c>
      <c r="R92" s="42">
        <v>0.72361011</v>
      </c>
      <c r="U92" s="42">
        <v>0.0519015854</v>
      </c>
      <c r="V92" s="42">
        <v>0.7236533958</v>
      </c>
      <c r="W92" s="42">
        <v>0.0216410551</v>
      </c>
      <c r="AD92" s="79">
        <v>0.0002371309</v>
      </c>
      <c r="AH92" s="42">
        <v>1</v>
      </c>
      <c r="AI92" s="42" t="s">
        <v>195</v>
      </c>
      <c r="AJ92" s="42" t="str">
        <f t="shared" si="1"/>
        <v>t</v>
      </c>
      <c r="AK92" s="42" t="s">
        <v>195</v>
      </c>
      <c r="AL92" s="42" t="s">
        <v>195</v>
      </c>
    </row>
    <row r="93" spans="1:38" ht="12.75">
      <c r="A93" s="42" t="s">
        <v>83</v>
      </c>
      <c r="B93" s="42">
        <v>703</v>
      </c>
      <c r="C93" s="42">
        <v>901</v>
      </c>
      <c r="D93" s="42">
        <v>0.7802207095</v>
      </c>
      <c r="G93" s="42">
        <v>0.0099661523</v>
      </c>
      <c r="H93" s="42">
        <v>0.7802441731</v>
      </c>
      <c r="I93" s="42">
        <v>0.0137950434</v>
      </c>
      <c r="P93" s="42">
        <v>548</v>
      </c>
      <c r="Q93" s="42">
        <v>753</v>
      </c>
      <c r="R93" s="42">
        <v>0.7278181957</v>
      </c>
      <c r="U93" s="42">
        <v>0.0216749869</v>
      </c>
      <c r="V93" s="42">
        <v>0.7277556441</v>
      </c>
      <c r="W93" s="42">
        <v>0.0162208925</v>
      </c>
      <c r="AD93" s="79">
        <v>0.0135618618</v>
      </c>
      <c r="AH93" s="42" t="s">
        <v>195</v>
      </c>
      <c r="AI93" s="42" t="s">
        <v>195</v>
      </c>
      <c r="AJ93" s="42" t="str">
        <f t="shared" si="1"/>
        <v>t</v>
      </c>
      <c r="AK93" s="42" t="s">
        <v>195</v>
      </c>
      <c r="AL93" s="42" t="s">
        <v>195</v>
      </c>
    </row>
    <row r="94" spans="1:38" ht="12.75">
      <c r="A94" s="42" t="s">
        <v>105</v>
      </c>
      <c r="B94" s="42">
        <v>452</v>
      </c>
      <c r="C94" s="42">
        <v>576</v>
      </c>
      <c r="D94" s="42">
        <v>0.7847226638</v>
      </c>
      <c r="G94" s="42">
        <v>0.0206536422</v>
      </c>
      <c r="H94" s="42">
        <v>0.7847222222</v>
      </c>
      <c r="I94" s="42">
        <v>0.0171256212</v>
      </c>
      <c r="P94" s="42">
        <v>408</v>
      </c>
      <c r="Q94" s="42">
        <v>538</v>
      </c>
      <c r="R94" s="42">
        <v>0.7583012278</v>
      </c>
      <c r="U94" s="42">
        <v>0.7560712306</v>
      </c>
      <c r="V94" s="42">
        <v>0.7583643123</v>
      </c>
      <c r="W94" s="42">
        <v>0.0184556075</v>
      </c>
      <c r="AD94" s="79">
        <v>0.2938178025</v>
      </c>
      <c r="AH94" s="42" t="s">
        <v>195</v>
      </c>
      <c r="AI94" s="42" t="s">
        <v>195</v>
      </c>
      <c r="AJ94" s="42">
        <f t="shared" si="1"/>
      </c>
      <c r="AK94" s="42" t="s">
        <v>195</v>
      </c>
      <c r="AL94" s="42" t="s">
        <v>195</v>
      </c>
    </row>
    <row r="95" spans="1:38" ht="12.75">
      <c r="A95" s="42" t="s">
        <v>106</v>
      </c>
      <c r="B95" s="42">
        <v>210</v>
      </c>
      <c r="C95" s="42">
        <v>308</v>
      </c>
      <c r="D95" s="42">
        <v>0.6815190427</v>
      </c>
      <c r="G95" s="42">
        <v>0.0161895422</v>
      </c>
      <c r="H95" s="42">
        <v>0.6818181818</v>
      </c>
      <c r="I95" s="42">
        <v>0.0265397367</v>
      </c>
      <c r="P95" s="42">
        <v>180</v>
      </c>
      <c r="Q95" s="42">
        <v>260</v>
      </c>
      <c r="R95" s="42">
        <v>0.6923197647</v>
      </c>
      <c r="U95" s="42">
        <v>0.0071294961</v>
      </c>
      <c r="V95" s="42">
        <v>0.6923076923</v>
      </c>
      <c r="W95" s="42">
        <v>0.0286234003</v>
      </c>
      <c r="AD95" s="79">
        <v>0.7822534597</v>
      </c>
      <c r="AH95" s="42" t="s">
        <v>195</v>
      </c>
      <c r="AI95" s="42" t="s">
        <v>195</v>
      </c>
      <c r="AJ95" s="42">
        <f t="shared" si="1"/>
      </c>
      <c r="AK95" s="42" t="s">
        <v>195</v>
      </c>
      <c r="AL95" s="42" t="s">
        <v>195</v>
      </c>
    </row>
    <row r="96" spans="1:38" ht="12.75">
      <c r="A96" s="42" t="s">
        <v>95</v>
      </c>
      <c r="B96" s="42">
        <v>195</v>
      </c>
      <c r="C96" s="42">
        <v>222</v>
      </c>
      <c r="D96" s="42">
        <v>0.8782982694</v>
      </c>
      <c r="G96" s="66">
        <v>7.8534317E-06</v>
      </c>
      <c r="H96" s="42">
        <v>0.8783783784</v>
      </c>
      <c r="I96" s="42">
        <v>0.0219366207</v>
      </c>
      <c r="P96" s="42">
        <v>192</v>
      </c>
      <c r="Q96" s="42">
        <v>236</v>
      </c>
      <c r="R96" s="42">
        <v>0.813736399</v>
      </c>
      <c r="U96" s="42">
        <v>0.0745324364</v>
      </c>
      <c r="V96" s="42">
        <v>0.813559322</v>
      </c>
      <c r="W96" s="42">
        <v>0.0253518086</v>
      </c>
      <c r="AD96" s="79">
        <v>0.0579934174</v>
      </c>
      <c r="AH96" s="42">
        <v>1</v>
      </c>
      <c r="AI96" s="42" t="s">
        <v>195</v>
      </c>
      <c r="AJ96" s="42">
        <f t="shared" si="1"/>
      </c>
      <c r="AK96" s="42" t="s">
        <v>195</v>
      </c>
      <c r="AL96" s="42" t="s">
        <v>195</v>
      </c>
    </row>
    <row r="97" spans="1:38" ht="12.75">
      <c r="A97" s="42" t="s">
        <v>94</v>
      </c>
      <c r="B97" s="42">
        <v>587</v>
      </c>
      <c r="C97" s="42">
        <v>719</v>
      </c>
      <c r="D97" s="42">
        <v>0.8163994131</v>
      </c>
      <c r="G97" s="66">
        <v>7.5919644E-06</v>
      </c>
      <c r="H97" s="42">
        <v>0.8164116829</v>
      </c>
      <c r="I97" s="42">
        <v>0.0144381876</v>
      </c>
      <c r="P97" s="42">
        <v>438</v>
      </c>
      <c r="Q97" s="42">
        <v>610</v>
      </c>
      <c r="R97" s="42">
        <v>0.7181518287</v>
      </c>
      <c r="U97" s="42">
        <v>0.0086956298</v>
      </c>
      <c r="V97" s="42">
        <v>0.7180327869</v>
      </c>
      <c r="W97" s="42">
        <v>0.0182182445</v>
      </c>
      <c r="AD97" s="79">
        <v>2.3989E-05</v>
      </c>
      <c r="AH97" s="42">
        <v>1</v>
      </c>
      <c r="AI97" s="42" t="s">
        <v>195</v>
      </c>
      <c r="AJ97" s="42" t="str">
        <f t="shared" si="1"/>
        <v>t</v>
      </c>
      <c r="AK97" s="42" t="s">
        <v>195</v>
      </c>
      <c r="AL97" s="42" t="s">
        <v>195</v>
      </c>
    </row>
    <row r="98" spans="1:38" ht="12.75">
      <c r="A98" s="42" t="s">
        <v>93</v>
      </c>
      <c r="B98" s="42">
        <v>652</v>
      </c>
      <c r="C98" s="42">
        <v>770</v>
      </c>
      <c r="D98" s="42">
        <v>0.846753174</v>
      </c>
      <c r="G98" s="66">
        <v>1.012286E-10</v>
      </c>
      <c r="H98" s="42">
        <v>0.8467532468</v>
      </c>
      <c r="I98" s="42">
        <v>0.0129816147</v>
      </c>
      <c r="P98" s="42">
        <v>469</v>
      </c>
      <c r="Q98" s="42">
        <v>626</v>
      </c>
      <c r="R98" s="42">
        <v>0.74929085</v>
      </c>
      <c r="U98" s="42">
        <v>0.3911798579</v>
      </c>
      <c r="V98" s="42">
        <v>0.749201278</v>
      </c>
      <c r="W98" s="42">
        <v>0.01732506</v>
      </c>
      <c r="AD98" s="80">
        <v>6.2775182E-06</v>
      </c>
      <c r="AE98" s="66"/>
      <c r="AF98" s="66"/>
      <c r="AG98" s="66"/>
      <c r="AH98" s="42">
        <v>1</v>
      </c>
      <c r="AI98" s="42" t="s">
        <v>195</v>
      </c>
      <c r="AJ98" s="42" t="str">
        <f t="shared" si="1"/>
        <v>t</v>
      </c>
      <c r="AK98" s="42" t="s">
        <v>195</v>
      </c>
      <c r="AL98" s="42" t="s">
        <v>195</v>
      </c>
    </row>
    <row r="99" spans="1:38" ht="12.75">
      <c r="A99" s="42" t="s">
        <v>92</v>
      </c>
      <c r="B99" s="42">
        <v>326</v>
      </c>
      <c r="C99" s="42">
        <v>481</v>
      </c>
      <c r="D99" s="42">
        <v>0.6777764562</v>
      </c>
      <c r="G99" s="42">
        <v>0.0014756992</v>
      </c>
      <c r="H99" s="42">
        <v>0.6777546778</v>
      </c>
      <c r="I99" s="42">
        <v>0.0213087039</v>
      </c>
      <c r="P99" s="42">
        <v>229</v>
      </c>
      <c r="Q99" s="42">
        <v>352</v>
      </c>
      <c r="R99" s="42">
        <v>0.6506752949</v>
      </c>
      <c r="U99" s="66">
        <v>9.6787654E-07</v>
      </c>
      <c r="V99" s="42">
        <v>0.6505681818</v>
      </c>
      <c r="W99" s="42">
        <v>0.0254130214</v>
      </c>
      <c r="AD99" s="79">
        <v>0.4126320361</v>
      </c>
      <c r="AH99" s="42">
        <v>1</v>
      </c>
      <c r="AI99" s="42">
        <v>2</v>
      </c>
      <c r="AJ99" s="42">
        <f t="shared" si="1"/>
      </c>
      <c r="AK99" s="42" t="s">
        <v>195</v>
      </c>
      <c r="AL99" s="42" t="s">
        <v>195</v>
      </c>
    </row>
    <row r="100" spans="1:38" ht="12.75">
      <c r="A100" s="42" t="s">
        <v>98</v>
      </c>
      <c r="B100" s="42">
        <v>68</v>
      </c>
      <c r="C100" s="42">
        <v>84</v>
      </c>
      <c r="D100" s="42">
        <v>0.8094168328</v>
      </c>
      <c r="G100" s="42">
        <v>0.1614769287</v>
      </c>
      <c r="H100" s="42">
        <v>0.8095238095</v>
      </c>
      <c r="I100" s="42">
        <v>0.0428445434</v>
      </c>
      <c r="P100" s="42">
        <v>65</v>
      </c>
      <c r="Q100" s="42">
        <v>91</v>
      </c>
      <c r="R100" s="42">
        <v>0.7140841881</v>
      </c>
      <c r="U100" s="42">
        <v>0.26408493</v>
      </c>
      <c r="V100" s="42">
        <v>0.7142857143</v>
      </c>
      <c r="W100" s="42">
        <v>0.0473566817</v>
      </c>
      <c r="AD100" s="79">
        <v>0.1424909545</v>
      </c>
      <c r="AH100" s="42" t="s">
        <v>195</v>
      </c>
      <c r="AI100" s="42" t="s">
        <v>195</v>
      </c>
      <c r="AJ100" s="42">
        <f t="shared" si="1"/>
      </c>
      <c r="AK100" s="42" t="s">
        <v>195</v>
      </c>
      <c r="AL100" s="42" t="s">
        <v>195</v>
      </c>
    </row>
    <row r="101" spans="1:38" ht="12.75">
      <c r="A101" s="42" t="s">
        <v>96</v>
      </c>
      <c r="B101" s="42">
        <v>368</v>
      </c>
      <c r="C101" s="42">
        <v>499</v>
      </c>
      <c r="D101" s="42">
        <v>0.7373648163</v>
      </c>
      <c r="G101" s="42">
        <v>0.8120031724</v>
      </c>
      <c r="H101" s="42">
        <v>0.7374749499</v>
      </c>
      <c r="I101" s="42">
        <v>0.0196973925</v>
      </c>
      <c r="P101" s="42">
        <v>365</v>
      </c>
      <c r="Q101" s="42">
        <v>468</v>
      </c>
      <c r="R101" s="42">
        <v>0.7799100036</v>
      </c>
      <c r="U101" s="42">
        <v>0.4241072082</v>
      </c>
      <c r="V101" s="42">
        <v>0.7799145299</v>
      </c>
      <c r="W101" s="42">
        <v>0.019151212</v>
      </c>
      <c r="AD101" s="79">
        <v>0.1230925458</v>
      </c>
      <c r="AH101" s="42" t="s">
        <v>195</v>
      </c>
      <c r="AI101" s="42" t="s">
        <v>195</v>
      </c>
      <c r="AJ101" s="42">
        <f t="shared" si="1"/>
      </c>
      <c r="AK101" s="42" t="s">
        <v>195</v>
      </c>
      <c r="AL101" s="42" t="s">
        <v>195</v>
      </c>
    </row>
    <row r="102" spans="1:38" ht="12.75">
      <c r="A102" s="42" t="s">
        <v>97</v>
      </c>
      <c r="B102" s="42">
        <v>583</v>
      </c>
      <c r="C102" s="42">
        <v>721</v>
      </c>
      <c r="D102" s="42">
        <v>0.8085613023</v>
      </c>
      <c r="G102" s="42">
        <v>5.9346E-05</v>
      </c>
      <c r="H102" s="42">
        <v>0.8085991678</v>
      </c>
      <c r="I102" s="42">
        <v>0.0146511233</v>
      </c>
      <c r="P102" s="42">
        <v>422</v>
      </c>
      <c r="Q102" s="42">
        <v>576</v>
      </c>
      <c r="R102" s="42">
        <v>0.7327110796</v>
      </c>
      <c r="U102" s="42">
        <v>0.0809174592</v>
      </c>
      <c r="V102" s="42">
        <v>0.7326388889</v>
      </c>
      <c r="W102" s="42">
        <v>0.0184409318</v>
      </c>
      <c r="AD102" s="79">
        <v>0.0012050594</v>
      </c>
      <c r="AH102" s="42">
        <v>1</v>
      </c>
      <c r="AI102" s="42" t="s">
        <v>195</v>
      </c>
      <c r="AJ102" s="42" t="str">
        <f t="shared" si="1"/>
        <v>t</v>
      </c>
      <c r="AK102" s="42" t="s">
        <v>195</v>
      </c>
      <c r="AL102" s="42" t="s">
        <v>195</v>
      </c>
    </row>
    <row r="103" spans="1:38" ht="12.75">
      <c r="A103" s="42" t="s">
        <v>84</v>
      </c>
      <c r="B103" s="42">
        <v>594</v>
      </c>
      <c r="C103" s="42">
        <v>685</v>
      </c>
      <c r="D103" s="42">
        <v>0.8671550533</v>
      </c>
      <c r="G103" s="66">
        <v>4.960944E-13</v>
      </c>
      <c r="H103" s="42">
        <v>0.8671532847</v>
      </c>
      <c r="I103" s="42">
        <v>0.0129681511</v>
      </c>
      <c r="P103" s="42">
        <v>395</v>
      </c>
      <c r="Q103" s="42">
        <v>556</v>
      </c>
      <c r="R103" s="42">
        <v>0.7104109394</v>
      </c>
      <c r="U103" s="42">
        <v>0.0034134338</v>
      </c>
      <c r="V103" s="42">
        <v>0.7104316547</v>
      </c>
      <c r="W103" s="42">
        <v>0.0192353148</v>
      </c>
      <c r="AD103" s="80">
        <v>2.270176E-11</v>
      </c>
      <c r="AE103" s="66"/>
      <c r="AF103" s="66"/>
      <c r="AG103" s="66"/>
      <c r="AH103" s="42">
        <v>1</v>
      </c>
      <c r="AI103" s="42">
        <v>2</v>
      </c>
      <c r="AJ103" s="42" t="str">
        <f t="shared" si="1"/>
        <v>t</v>
      </c>
      <c r="AK103" s="42" t="s">
        <v>195</v>
      </c>
      <c r="AL103" s="42" t="s">
        <v>195</v>
      </c>
    </row>
    <row r="104" spans="1:38" ht="12.75">
      <c r="A104" s="42" t="s">
        <v>85</v>
      </c>
      <c r="B104" s="42">
        <v>420</v>
      </c>
      <c r="C104" s="42">
        <v>489</v>
      </c>
      <c r="D104" s="42">
        <v>0.8588562236</v>
      </c>
      <c r="G104" s="66">
        <v>9.6998727E-09</v>
      </c>
      <c r="H104" s="42">
        <v>0.8588957055</v>
      </c>
      <c r="I104" s="42">
        <v>0.0157429422</v>
      </c>
      <c r="P104" s="42">
        <v>309</v>
      </c>
      <c r="Q104" s="42">
        <v>433</v>
      </c>
      <c r="R104" s="42">
        <v>0.7137371857</v>
      </c>
      <c r="U104" s="42">
        <v>0.0149955099</v>
      </c>
      <c r="V104" s="42">
        <v>0.7136258661</v>
      </c>
      <c r="W104" s="42">
        <v>0.0217249226</v>
      </c>
      <c r="AD104" s="80">
        <v>1.0641833E-07</v>
      </c>
      <c r="AE104" s="66"/>
      <c r="AF104" s="66"/>
      <c r="AG104" s="66"/>
      <c r="AH104" s="42">
        <v>1</v>
      </c>
      <c r="AI104" s="42" t="s">
        <v>195</v>
      </c>
      <c r="AJ104" s="42" t="str">
        <f t="shared" si="1"/>
        <v>t</v>
      </c>
      <c r="AK104" s="42" t="s">
        <v>195</v>
      </c>
      <c r="AL104" s="42" t="s">
        <v>195</v>
      </c>
    </row>
    <row r="105" spans="1:38" ht="12.75">
      <c r="A105" s="42" t="s">
        <v>99</v>
      </c>
      <c r="B105" s="42">
        <v>387</v>
      </c>
      <c r="C105" s="42">
        <v>540</v>
      </c>
      <c r="D105" s="42">
        <v>0.7167932115</v>
      </c>
      <c r="G105" s="42">
        <v>0.1840606662</v>
      </c>
      <c r="H105" s="42">
        <v>0.7166666667</v>
      </c>
      <c r="I105" s="42">
        <v>0.0193914622</v>
      </c>
      <c r="P105" s="42">
        <v>304</v>
      </c>
      <c r="Q105" s="42">
        <v>416</v>
      </c>
      <c r="R105" s="42">
        <v>0.7308692517</v>
      </c>
      <c r="U105" s="42">
        <v>0.1149622756</v>
      </c>
      <c r="V105" s="42">
        <v>0.7307692308</v>
      </c>
      <c r="W105" s="42">
        <v>0.0217473231</v>
      </c>
      <c r="AD105" s="79">
        <v>0.6297170597</v>
      </c>
      <c r="AH105" s="42" t="s">
        <v>195</v>
      </c>
      <c r="AI105" s="42" t="s">
        <v>195</v>
      </c>
      <c r="AJ105" s="42">
        <f t="shared" si="1"/>
      </c>
      <c r="AK105" s="42" t="s">
        <v>195</v>
      </c>
      <c r="AL105" s="42" t="s">
        <v>195</v>
      </c>
    </row>
    <row r="106" spans="1:38" ht="12.75">
      <c r="A106" s="42" t="s">
        <v>100</v>
      </c>
      <c r="B106" s="42">
        <v>260</v>
      </c>
      <c r="C106" s="42">
        <v>412</v>
      </c>
      <c r="D106" s="42">
        <v>0.6312077867</v>
      </c>
      <c r="G106" s="66">
        <v>4.5977882E-07</v>
      </c>
      <c r="H106" s="42">
        <v>0.6310679612</v>
      </c>
      <c r="I106" s="42">
        <v>0.0237718315</v>
      </c>
      <c r="P106" s="42">
        <v>184</v>
      </c>
      <c r="Q106" s="42">
        <v>295</v>
      </c>
      <c r="R106" s="42">
        <v>0.6239253898</v>
      </c>
      <c r="U106" s="66">
        <v>3.4486287E-08</v>
      </c>
      <c r="V106" s="42">
        <v>0.6237288136</v>
      </c>
      <c r="W106" s="42">
        <v>0.0282057321</v>
      </c>
      <c r="AD106" s="79">
        <v>0.8433736268</v>
      </c>
      <c r="AH106" s="42">
        <v>1</v>
      </c>
      <c r="AI106" s="42">
        <v>2</v>
      </c>
      <c r="AJ106" s="42">
        <f t="shared" si="1"/>
      </c>
      <c r="AK106" s="42" t="s">
        <v>195</v>
      </c>
      <c r="AL106" s="42" t="s">
        <v>195</v>
      </c>
    </row>
    <row r="107" spans="1:38" ht="12.75">
      <c r="A107" s="42" t="s">
        <v>103</v>
      </c>
      <c r="B107" s="42">
        <v>577</v>
      </c>
      <c r="C107" s="42">
        <v>879</v>
      </c>
      <c r="D107" s="42">
        <v>0.6562851496</v>
      </c>
      <c r="G107" s="66">
        <v>1.4242817E-08</v>
      </c>
      <c r="H107" s="42">
        <v>0.6564277588</v>
      </c>
      <c r="I107" s="42">
        <v>0.0160179917</v>
      </c>
      <c r="P107" s="42">
        <v>465</v>
      </c>
      <c r="Q107" s="42">
        <v>662</v>
      </c>
      <c r="R107" s="42">
        <v>0.7025198002</v>
      </c>
      <c r="U107" s="42">
        <v>0.0002612897</v>
      </c>
      <c r="V107" s="42">
        <v>0.7024169184</v>
      </c>
      <c r="W107" s="42">
        <v>0.0177693935</v>
      </c>
      <c r="AD107" s="79">
        <v>0.0550327702</v>
      </c>
      <c r="AH107" s="42">
        <v>1</v>
      </c>
      <c r="AI107" s="42">
        <v>2</v>
      </c>
      <c r="AJ107" s="42">
        <f t="shared" si="1"/>
      </c>
      <c r="AK107" s="42" t="s">
        <v>195</v>
      </c>
      <c r="AL107" s="42" t="s">
        <v>195</v>
      </c>
    </row>
    <row r="108" spans="1:38" ht="12.75">
      <c r="A108" s="42" t="s">
        <v>104</v>
      </c>
      <c r="B108" s="42">
        <v>339</v>
      </c>
      <c r="C108" s="42">
        <v>566</v>
      </c>
      <c r="D108" s="42">
        <v>0.59884667</v>
      </c>
      <c r="G108" s="66">
        <v>4.129502E-14</v>
      </c>
      <c r="H108" s="42">
        <v>0.5989399293</v>
      </c>
      <c r="I108" s="42">
        <v>0.0206009919</v>
      </c>
      <c r="P108" s="42">
        <v>245</v>
      </c>
      <c r="Q108" s="42">
        <v>401</v>
      </c>
      <c r="R108" s="42">
        <v>0.6108844042</v>
      </c>
      <c r="U108" s="66">
        <v>2.847732E-12</v>
      </c>
      <c r="V108" s="42">
        <v>0.6109725686</v>
      </c>
      <c r="W108" s="42">
        <v>0.0243460653</v>
      </c>
      <c r="AD108" s="79">
        <v>0.7061492261</v>
      </c>
      <c r="AH108" s="42">
        <v>1</v>
      </c>
      <c r="AI108" s="42">
        <v>2</v>
      </c>
      <c r="AJ108" s="42">
        <f t="shared" si="1"/>
      </c>
      <c r="AK108" s="42" t="s">
        <v>195</v>
      </c>
      <c r="AL108" s="42" t="s">
        <v>195</v>
      </c>
    </row>
    <row r="109" spans="1:38" ht="12.75">
      <c r="A109" s="42" t="s">
        <v>101</v>
      </c>
      <c r="B109" s="42">
        <v>472</v>
      </c>
      <c r="C109" s="42">
        <v>720</v>
      </c>
      <c r="D109" s="42">
        <v>0.6556889026</v>
      </c>
      <c r="G109" s="66">
        <v>2.1658748E-07</v>
      </c>
      <c r="H109" s="42">
        <v>0.6555555556</v>
      </c>
      <c r="I109" s="42">
        <v>0.0177091654</v>
      </c>
      <c r="P109" s="42">
        <v>372</v>
      </c>
      <c r="Q109" s="42">
        <v>578</v>
      </c>
      <c r="R109" s="42">
        <v>0.6435574354</v>
      </c>
      <c r="U109" s="66">
        <v>3.65917E-11</v>
      </c>
      <c r="V109" s="42">
        <v>0.6435986159</v>
      </c>
      <c r="W109" s="42">
        <v>0.0199211003</v>
      </c>
      <c r="AD109" s="79">
        <v>0.648753965</v>
      </c>
      <c r="AH109" s="42">
        <v>1</v>
      </c>
      <c r="AI109" s="42">
        <v>2</v>
      </c>
      <c r="AJ109" s="42">
        <f t="shared" si="1"/>
      </c>
      <c r="AK109" s="42" t="s">
        <v>195</v>
      </c>
      <c r="AL109" s="42" t="s">
        <v>195</v>
      </c>
    </row>
    <row r="110" spans="1:38" ht="12.75">
      <c r="A110" s="42" t="s">
        <v>102</v>
      </c>
      <c r="B110" s="42">
        <v>220</v>
      </c>
      <c r="C110" s="42">
        <v>423</v>
      </c>
      <c r="D110" s="42">
        <v>0.52010457</v>
      </c>
      <c r="G110" s="66">
        <v>2.895146E-23</v>
      </c>
      <c r="H110" s="42">
        <v>0.5200945626</v>
      </c>
      <c r="I110" s="42">
        <v>0.024291191</v>
      </c>
      <c r="P110" s="42">
        <v>154</v>
      </c>
      <c r="Q110" s="42">
        <v>292</v>
      </c>
      <c r="R110" s="42">
        <v>0.5274656705</v>
      </c>
      <c r="U110" s="66">
        <v>2.173653E-19</v>
      </c>
      <c r="V110" s="42">
        <v>0.5273972603</v>
      </c>
      <c r="W110" s="42">
        <v>0.0292163277</v>
      </c>
      <c r="AD110" s="79">
        <v>0.846407843</v>
      </c>
      <c r="AH110" s="42">
        <v>1</v>
      </c>
      <c r="AI110" s="42">
        <v>2</v>
      </c>
      <c r="AJ110" s="42">
        <f t="shared" si="1"/>
      </c>
      <c r="AK110" s="42" t="s">
        <v>195</v>
      </c>
      <c r="AL110" s="42" t="s">
        <v>195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Jennifers</cp:lastModifiedBy>
  <cp:lastPrinted>2008-11-13T15:37:59Z</cp:lastPrinted>
  <dcterms:created xsi:type="dcterms:W3CDTF">2006-01-23T20:42:54Z</dcterms:created>
  <dcterms:modified xsi:type="dcterms:W3CDTF">2008-11-27T19:29:29Z</dcterms:modified>
  <cp:category/>
  <cp:version/>
  <cp:contentType/>
  <cp:contentStatus/>
</cp:coreProperties>
</file>