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9555" windowHeight="7425" tabRatio="649" activeTab="0"/>
  </bookViews>
  <sheets>
    <sheet name="districts " sheetId="1" r:id="rId1"/>
    <sheet name="wpg nbhd clus" sheetId="2" r:id="rId2"/>
    <sheet name="agg rha " sheetId="3" r:id="rId3"/>
    <sheet name="all-rha " sheetId="4" r:id="rId4"/>
    <sheet name="wpg comm areas " sheetId="5" r:id="rId5"/>
    <sheet name="crude rate table" sheetId="6" r:id="rId6"/>
    <sheet name="rha graph data" sheetId="7" r:id="rId7"/>
    <sheet name="district graph data" sheetId="8" r:id="rId8"/>
    <sheet name="orig. data" sheetId="9" r:id="rId9"/>
  </sheets>
  <definedNames>
    <definedName name="Criteria1">IF((CELL("contents",'district graph data'!E1))="2"," (2)")</definedName>
  </definedNames>
  <calcPr fullCalcOnLoad="1"/>
</workbook>
</file>

<file path=xl/sharedStrings.xml><?xml version="1.0" encoding="utf-8"?>
<sst xmlns="http://schemas.openxmlformats.org/spreadsheetml/2006/main" count="662" uniqueCount="294">
  <si>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</si>
  <si>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</si>
  <si>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</si>
  <si>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</si>
  <si>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</si>
  <si>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</si>
  <si>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</si>
  <si>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</si>
  <si>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</si>
  <si>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</si>
  <si>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</si>
  <si>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</si>
  <si>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</si>
  <si>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</si>
  <si>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</si>
  <si>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</si>
  <si>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</si>
  <si>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</si>
  <si>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</si>
  <si>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</si>
  <si>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</si>
  <si>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</si>
  <si>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</si>
  <si>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</si>
  <si>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</si>
  <si>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</si>
  <si>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</si>
  <si>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</si>
  <si>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</si>
  <si>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</si>
  <si>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</si>
  <si>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</si>
  <si>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</si>
  <si>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</si>
  <si>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</si>
  <si>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</si>
  <si>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</si>
  <si>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</si>
  <si>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</si>
  <si>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</si>
  <si>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</si>
  <si>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</si>
  <si>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</si>
  <si>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</si>
  <si>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</si>
  <si>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</si>
  <si>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</si>
  <si>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</si>
  <si>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</si>
  <si>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</si>
  <si>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</si>
  <si>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</si>
  <si>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</si>
  <si>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</si>
  <si>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</si>
  <si>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</si>
  <si>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</si>
  <si>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</si>
  <si>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</si>
  <si>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</si>
  <si>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</si>
  <si>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</si>
  <si>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</si>
  <si>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</si>
  <si>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</si>
  <si>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</si>
  <si>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</si>
  <si>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</si>
  <si>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</si>
  <si>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</si>
  <si>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</si>
  <si>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</si>
  <si>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</si>
  <si>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</si>
  <si>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</si>
  <si>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</si>
  <si>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</si>
  <si>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</si>
  <si>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</si>
  <si>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</si>
  <si>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</si>
  <si>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</si>
  <si>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</si>
  <si>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</si>
  <si>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</si>
  <si>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</si>
  <si>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</si>
  <si>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</si>
  <si>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</si>
  <si>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</si>
  <si>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</si>
  <si>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</si>
  <si>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</si>
  <si>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</si>
  <si>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</si>
  <si>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</si>
  <si>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</si>
  <si>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</si>
  <si>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</si>
  <si>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</si>
  <si>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</si>
  <si>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</si>
  <si>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</si>
  <si>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</si>
  <si>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</si>
  <si>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</si>
  <si>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</si>
  <si>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Brandon</t>
  </si>
  <si>
    <t>T1 avg</t>
  </si>
  <si>
    <t>T2 avg</t>
  </si>
  <si>
    <t>T1 adj</t>
  </si>
  <si>
    <t>T2 adj</t>
  </si>
  <si>
    <t>T1 count</t>
  </si>
  <si>
    <t>T1 pop</t>
  </si>
  <si>
    <t>T1 prob</t>
  </si>
  <si>
    <t>T2 count</t>
  </si>
  <si>
    <t>T2 pop</t>
  </si>
  <si>
    <t>T2 prob</t>
  </si>
  <si>
    <t>CI work</t>
  </si>
  <si>
    <t>BDN Southeast</t>
  </si>
  <si>
    <t>t</t>
  </si>
  <si>
    <t>Suppression</t>
  </si>
  <si>
    <t>T1T2 prob</t>
  </si>
  <si>
    <t>Region</t>
  </si>
  <si>
    <t>Number</t>
  </si>
  <si>
    <t>CRUDE</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</si>
  <si>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</si>
  <si>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</si>
  <si>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</si>
  <si>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</si>
  <si>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</si>
  <si>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</si>
  <si>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</si>
  <si>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</si>
  <si>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</si>
  <si>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</si>
  <si>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</si>
  <si>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</si>
  <si>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</si>
  <si>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</si>
  <si>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</si>
  <si>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</si>
  <si>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</si>
  <si>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</si>
  <si>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</si>
  <si>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</si>
  <si>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</si>
  <si>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</si>
  <si>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</si>
  <si>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</si>
  <si>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</si>
  <si>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</si>
  <si>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</si>
  <si>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</si>
  <si>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</si>
  <si>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BDN East</t>
  </si>
  <si>
    <t>PL Central</t>
  </si>
  <si>
    <t>NE Iron Rose</t>
  </si>
  <si>
    <t>NE Winnipeg River</t>
  </si>
  <si>
    <t>NE Brokenhead</t>
  </si>
  <si>
    <t>BW Gillam/Fox Lake</t>
  </si>
  <si>
    <t>Seven Oaks N</t>
  </si>
  <si>
    <t>Public Trustee</t>
  </si>
  <si>
    <t>SE Southern</t>
  </si>
  <si>
    <t>CE Red River</t>
  </si>
  <si>
    <t>CE Swan Lake</t>
  </si>
  <si>
    <t>CE Portage</t>
  </si>
  <si>
    <t>CE Seven Regions</t>
  </si>
  <si>
    <t>AS West 2</t>
  </si>
  <si>
    <t>AS East 1</t>
  </si>
  <si>
    <t>AS North 2</t>
  </si>
  <si>
    <t>BDN Southwest</t>
  </si>
  <si>
    <t>BDN North End</t>
  </si>
  <si>
    <t>IL Northeast</t>
  </si>
  <si>
    <t>IL Southeast</t>
  </si>
  <si>
    <t>IL Northwest</t>
  </si>
  <si>
    <t>PL West</t>
  </si>
  <si>
    <t>PL East</t>
  </si>
  <si>
    <t>NM F Flon/Snow L/Cran</t>
  </si>
  <si>
    <t>BW Thompson</t>
  </si>
  <si>
    <t>St. Boniface W</t>
  </si>
  <si>
    <t>River Heights E</t>
  </si>
  <si>
    <t>Seven Oaks W</t>
  </si>
  <si>
    <t>Seven Oaks E</t>
  </si>
  <si>
    <t>St. James - Assiniboia E</t>
  </si>
  <si>
    <t>Downtown W</t>
  </si>
  <si>
    <t>Source: Manitoba Centre for Health Policy, 2008</t>
  </si>
  <si>
    <t>rate</t>
  </si>
  <si>
    <t>per 1,000</t>
  </si>
  <si>
    <t>BDN Central</t>
  </si>
  <si>
    <t>IL Southwest</t>
  </si>
  <si>
    <t>BW Thick Por/Pik/Wab</t>
  </si>
  <si>
    <t>RHAs &amp; CAs</t>
  </si>
  <si>
    <t>districts &amp; NCs</t>
  </si>
  <si>
    <t xml:space="preserve">Manitoba </t>
  </si>
  <si>
    <t xml:space="preserve"> </t>
  </si>
  <si>
    <t>SE Central</t>
  </si>
  <si>
    <t>SE Western</t>
  </si>
  <si>
    <t>CE Altona</t>
  </si>
  <si>
    <t>CE Louise/Pembina</t>
  </si>
  <si>
    <t xml:space="preserve">CE Morden/Winkler </t>
  </si>
  <si>
    <t>SE Northern</t>
  </si>
  <si>
    <t>BDN West</t>
  </si>
  <si>
    <t>NE Springfield</t>
  </si>
  <si>
    <t>NE Blue Water</t>
  </si>
  <si>
    <t>NE Northern Remote</t>
  </si>
  <si>
    <t>River Heights W</t>
  </si>
  <si>
    <t xml:space="preserve">BW Nelson House </t>
  </si>
  <si>
    <t>BW Sha/York/Split/War</t>
  </si>
  <si>
    <t>BW Norway House</t>
  </si>
  <si>
    <t>BW Tad/Broch/Lac Br</t>
  </si>
  <si>
    <t>NM Nor-Man Other</t>
  </si>
  <si>
    <t>NM The Pas/OCN/Kelsey</t>
  </si>
  <si>
    <t>PL North</t>
  </si>
  <si>
    <t>River East E</t>
  </si>
  <si>
    <t>River East N</t>
  </si>
  <si>
    <t>River East W</t>
  </si>
  <si>
    <t>River East S</t>
  </si>
  <si>
    <t>T1</t>
  </si>
  <si>
    <t>T2</t>
  </si>
  <si>
    <t>CE Cartier/SFX</t>
  </si>
  <si>
    <t>CE Carman</t>
  </si>
  <si>
    <t>AS East 2</t>
  </si>
  <si>
    <t>AS West 1</t>
  </si>
  <si>
    <t>AS North 1</t>
  </si>
  <si>
    <t>BDN Rural</t>
  </si>
  <si>
    <t>BW Lynn/Leaf/SIL</t>
  </si>
  <si>
    <t>BW Oxford H &amp; Gods</t>
  </si>
  <si>
    <t>BW Cross Lake</t>
  </si>
  <si>
    <t>BW Island Lake</t>
  </si>
  <si>
    <t>Fort Garry S</t>
  </si>
  <si>
    <t>Fort Garry N</t>
  </si>
  <si>
    <t>St. Boniface E</t>
  </si>
  <si>
    <t>St. James - Assiniboia W</t>
  </si>
  <si>
    <t>Inkster West</t>
  </si>
  <si>
    <t>Inkster East</t>
  </si>
  <si>
    <t>Downtown E</t>
  </si>
  <si>
    <t>Point Douglas N</t>
  </si>
  <si>
    <t>Point Douglas S</t>
  </si>
  <si>
    <t>St. Vital N</t>
  </si>
  <si>
    <t>St. Vital S</t>
  </si>
  <si>
    <t>*RHAs &amp; CAs testing @ .01</t>
  </si>
  <si>
    <t>*districts &amp; NCs testing @ .005</t>
  </si>
  <si>
    <t>FLU</t>
  </si>
  <si>
    <t>T1count</t>
  </si>
  <si>
    <t>T1pop</t>
  </si>
  <si>
    <t>T1_adj_rate</t>
  </si>
  <si>
    <t>T1_Lci_adj</t>
  </si>
  <si>
    <t>T1_Uci_adj</t>
  </si>
  <si>
    <t>T1prob</t>
  </si>
  <si>
    <t>T1_crd_rate</t>
  </si>
  <si>
    <t>T1_std_error</t>
  </si>
  <si>
    <t>T1_estimate</t>
  </si>
  <si>
    <t>T1_Lci_est</t>
  </si>
  <si>
    <t>T1_Uci_est</t>
  </si>
  <si>
    <t>T1_rate_ratio</t>
  </si>
  <si>
    <t>T1_Lci_ratio</t>
  </si>
  <si>
    <t>T1_Uci_ratio</t>
  </si>
  <si>
    <t>T2count</t>
  </si>
  <si>
    <t>T2pop</t>
  </si>
  <si>
    <t>T2_adj_rate</t>
  </si>
  <si>
    <t>T2_Lci_adj</t>
  </si>
  <si>
    <t>T2_Uci_adj</t>
  </si>
  <si>
    <t>T2prob</t>
  </si>
  <si>
    <t>T2_crd_rate</t>
  </si>
  <si>
    <t>T2_std_error</t>
  </si>
  <si>
    <t>T2_estimate</t>
  </si>
  <si>
    <t>T2_Lci_est</t>
  </si>
  <si>
    <t>T2_Uci_est</t>
  </si>
  <si>
    <t>T2_rate_ratio</t>
  </si>
  <si>
    <t>T2_Lci_ratio</t>
  </si>
  <si>
    <t>T2_Uci_ratio</t>
  </si>
  <si>
    <t>T1T2prob</t>
  </si>
  <si>
    <t>T1T2_estimate</t>
  </si>
  <si>
    <t>T1T2_Lci_est</t>
  </si>
  <si>
    <t>T1T2_Uci_est</t>
  </si>
  <si>
    <t>T1sign</t>
  </si>
  <si>
    <t>T2sign</t>
  </si>
  <si>
    <t>T1T2sign</t>
  </si>
  <si>
    <t>T1suppress</t>
  </si>
  <si>
    <t>T2suppress</t>
  </si>
  <si>
    <t>2000/01</t>
  </si>
  <si>
    <t>2005/06</t>
  </si>
  <si>
    <t>MB Avg 2000-2001</t>
  </si>
  <si>
    <t>MB Avg 2005-2006</t>
  </si>
  <si>
    <t>CHACHA: Rate/1000 Population with 1+ Prescriptions, 2000/01 and 2005/06, Age 0-19</t>
  </si>
  <si>
    <t>Crude and Adjusted Rate of Prescription Drug Use (1+ Rx in a fiscal year), 2000/01 and 2005/06</t>
  </si>
  <si>
    <t>.</t>
  </si>
  <si>
    <t>PT Public Trustee</t>
  </si>
  <si>
    <t>A</t>
  </si>
  <si>
    <t>2000/2001</t>
  </si>
  <si>
    <t>2005/2006</t>
  </si>
  <si>
    <t>At Least One Prescription</t>
  </si>
  <si>
    <t>Table A.6.1: Rate of Children with at Least One Prescription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</si>
</sst>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s>
  <fonts count="18">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sz val="7"/>
      <name val="Univers 45 Light"/>
      <family val="2"/>
    </font>
    <font>
      <b/>
      <sz val="8"/>
      <name val="Univers 45 Light"/>
      <family val="0"/>
    </font>
    <font>
      <b/>
      <sz val="11"/>
      <name val="Univers 45 Light"/>
      <family val="2"/>
    </font>
    <font>
      <sz val="8.25"/>
      <name val="Univers 45 Light"/>
      <family val="0"/>
    </font>
    <font>
      <sz val="8.75"/>
      <name val="Univers 45 Light"/>
      <family val="0"/>
    </font>
    <font>
      <b/>
      <sz val="10"/>
      <name val="Univers 45 Light"/>
      <family val="0"/>
    </font>
    <font>
      <b/>
      <sz val="20"/>
      <name val="Arial"/>
      <family val="2"/>
    </font>
    <font>
      <u val="single"/>
      <sz val="10"/>
      <color indexed="12"/>
      <name val="Arial"/>
      <family val="0"/>
    </font>
    <font>
      <u val="single"/>
      <sz val="10"/>
      <color indexed="36"/>
      <name val="Arial"/>
      <family val="0"/>
    </font>
    <font>
      <sz val="6.25"/>
      <name val="Univers 45 Light"/>
      <family val="2"/>
    </font>
    <font>
      <sz val="10"/>
      <color indexed="10"/>
      <name val="Arial"/>
      <family val="0"/>
    </font>
    <font>
      <sz val="5.75"/>
      <name val="Arial MT"/>
      <family val="3"/>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5">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medium"/>
      <top>
        <color indexed="63"/>
      </top>
      <bottom style="thin"/>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79">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8" fillId="0" borderId="0" xfId="17" applyFont="1" applyAlignment="1">
      <alignment/>
      <protection/>
    </xf>
    <xf numFmtId="0" fontId="7" fillId="0" borderId="1" xfId="0" applyFont="1" applyBorder="1" applyAlignment="1">
      <alignment horizontal="center"/>
    </xf>
    <xf numFmtId="2" fontId="7" fillId="0" borderId="1" xfId="0" applyNumberFormat="1"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1" fontId="7" fillId="0" borderId="3" xfId="0" applyNumberFormat="1" applyFont="1" applyBorder="1" applyAlignment="1">
      <alignment horizontal="center"/>
    </xf>
    <xf numFmtId="0" fontId="7" fillId="0" borderId="4" xfId="0" applyFont="1" applyBorder="1" applyAlignment="1">
      <alignment horizontal="center"/>
    </xf>
    <xf numFmtId="0" fontId="4" fillId="0" borderId="0" xfId="0" applyFont="1" applyAlignment="1">
      <alignment/>
    </xf>
    <xf numFmtId="2" fontId="7" fillId="0" borderId="5" xfId="0" applyNumberFormat="1" applyFont="1" applyBorder="1" applyAlignment="1">
      <alignment horizontal="center"/>
    </xf>
    <xf numFmtId="173" fontId="0" fillId="0" borderId="0" xfId="22" applyNumberFormat="1" applyFont="1" applyAlignment="1">
      <alignment horizontal="center"/>
      <protection/>
    </xf>
    <xf numFmtId="173" fontId="0" fillId="0" borderId="0" xfId="0" applyNumberFormat="1" applyFont="1" applyAlignment="1">
      <alignment/>
    </xf>
    <xf numFmtId="174" fontId="4" fillId="0" borderId="6" xfId="0" applyNumberFormat="1" applyFont="1" applyFill="1" applyBorder="1" applyAlignment="1" quotePrefix="1">
      <alignment horizontal="center"/>
    </xf>
    <xf numFmtId="174" fontId="4" fillId="2" borderId="6" xfId="0" applyNumberFormat="1" applyFont="1" applyFill="1" applyBorder="1" applyAlignment="1" quotePrefix="1">
      <alignment horizontal="center"/>
    </xf>
    <xf numFmtId="174" fontId="4" fillId="0" borderId="7" xfId="0" applyNumberFormat="1" applyFont="1" applyFill="1" applyBorder="1" applyAlignment="1">
      <alignment horizontal="center"/>
    </xf>
    <xf numFmtId="174" fontId="4" fillId="2" borderId="7" xfId="0" applyNumberFormat="1" applyFont="1" applyFill="1" applyBorder="1" applyAlignment="1">
      <alignment horizontal="center"/>
    </xf>
    <xf numFmtId="174" fontId="4" fillId="0" borderId="8" xfId="0" applyNumberFormat="1" applyFont="1" applyFill="1" applyBorder="1" applyAlignment="1">
      <alignment horizontal="center"/>
    </xf>
    <xf numFmtId="174" fontId="4" fillId="0" borderId="9" xfId="0" applyNumberFormat="1" applyFont="1" applyFill="1" applyBorder="1" applyAlignment="1" quotePrefix="1">
      <alignment horizontal="center"/>
    </xf>
    <xf numFmtId="0" fontId="6" fillId="0" borderId="0" xfId="0" applyFont="1" applyAlignment="1">
      <alignment horizontal="left"/>
    </xf>
    <xf numFmtId="0" fontId="1"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2" borderId="11" xfId="0" applyFont="1" applyFill="1" applyBorder="1" applyAlignment="1">
      <alignment/>
    </xf>
    <xf numFmtId="0" fontId="1" fillId="2" borderId="12" xfId="0" applyFont="1" applyFill="1" applyBorder="1" applyAlignment="1">
      <alignment/>
    </xf>
    <xf numFmtId="0" fontId="7" fillId="0" borderId="13" xfId="0" applyFont="1" applyFill="1" applyBorder="1" applyAlignment="1">
      <alignment/>
    </xf>
    <xf numFmtId="0" fontId="7" fillId="0" borderId="14" xfId="0" applyFont="1" applyBorder="1" applyAlignment="1">
      <alignment/>
    </xf>
    <xf numFmtId="1" fontId="1" fillId="0" borderId="0" xfId="0" applyNumberFormat="1" applyFont="1" applyAlignment="1">
      <alignment/>
    </xf>
    <xf numFmtId="2" fontId="7" fillId="0" borderId="7" xfId="0" applyNumberFormat="1" applyFont="1" applyBorder="1" applyAlignment="1">
      <alignment horizontal="center"/>
    </xf>
    <xf numFmtId="1" fontId="7" fillId="0" borderId="15" xfId="0" applyNumberFormat="1" applyFont="1" applyBorder="1" applyAlignment="1">
      <alignment horizontal="center"/>
    </xf>
    <xf numFmtId="0" fontId="0" fillId="0" borderId="0" xfId="0" applyNumberFormat="1" applyAlignment="1">
      <alignment/>
    </xf>
    <xf numFmtId="0" fontId="3" fillId="0" borderId="0" xfId="0" applyNumberFormat="1" applyFont="1" applyAlignment="1">
      <alignment horizontal="center"/>
    </xf>
    <xf numFmtId="174" fontId="4" fillId="2" borderId="16" xfId="0" applyNumberFormat="1" applyFont="1" applyFill="1" applyBorder="1" applyAlignment="1" quotePrefix="1">
      <alignment horizontal="center"/>
    </xf>
    <xf numFmtId="0" fontId="0" fillId="0" borderId="0" xfId="0" applyFont="1" applyFill="1" applyAlignment="1">
      <alignment/>
    </xf>
    <xf numFmtId="49" fontId="16" fillId="0" borderId="0" xfId="0" applyNumberFormat="1" applyFont="1" applyAlignment="1">
      <alignment/>
    </xf>
    <xf numFmtId="0" fontId="0" fillId="0" borderId="0" xfId="0" applyFill="1" applyAlignment="1">
      <alignment/>
    </xf>
    <xf numFmtId="173" fontId="0" fillId="0" borderId="0" xfId="22" applyNumberFormat="1" applyFont="1" applyFill="1" applyAlignment="1">
      <alignment horizontal="center"/>
      <protection/>
    </xf>
    <xf numFmtId="0" fontId="3" fillId="0" borderId="0" xfId="0" applyFont="1" applyFill="1" applyAlignment="1">
      <alignment/>
    </xf>
    <xf numFmtId="0" fontId="0" fillId="0" borderId="0" xfId="22" applyFont="1" applyFill="1" applyAlignment="1">
      <alignment horizontal="center"/>
      <protection/>
    </xf>
    <xf numFmtId="11" fontId="0" fillId="0" borderId="0" xfId="22" applyNumberFormat="1" applyFont="1" applyFill="1" applyAlignment="1">
      <alignment horizontal="center"/>
      <protection/>
    </xf>
    <xf numFmtId="0" fontId="0" fillId="3" borderId="0" xfId="0" applyFont="1" applyFill="1" applyAlignment="1">
      <alignment/>
    </xf>
    <xf numFmtId="174" fontId="4" fillId="0" borderId="9" xfId="0" applyNumberFormat="1" applyFont="1" applyBorder="1" applyAlignment="1">
      <alignment horizontal="center"/>
    </xf>
    <xf numFmtId="174" fontId="4" fillId="0" borderId="2" xfId="0" applyNumberFormat="1" applyFont="1" applyFill="1" applyBorder="1" applyAlignment="1" quotePrefix="1">
      <alignment horizontal="center"/>
    </xf>
    <xf numFmtId="174" fontId="4" fillId="2" borderId="2" xfId="0" applyNumberFormat="1" applyFont="1" applyFill="1" applyBorder="1" applyAlignment="1" quotePrefix="1">
      <alignment horizontal="center"/>
    </xf>
    <xf numFmtId="174" fontId="4" fillId="0" borderId="0" xfId="0" applyNumberFormat="1" applyFont="1" applyFill="1" applyBorder="1" applyAlignment="1" quotePrefix="1">
      <alignment horizontal="center"/>
    </xf>
    <xf numFmtId="1" fontId="4" fillId="0" borderId="17" xfId="0" applyNumberFormat="1" applyFont="1" applyFill="1" applyBorder="1" applyAlignment="1" quotePrefix="1">
      <alignment horizontal="center"/>
    </xf>
    <xf numFmtId="1" fontId="4" fillId="0" borderId="16" xfId="0" applyNumberFormat="1" applyFont="1" applyFill="1" applyBorder="1" applyAlignment="1" quotePrefix="1">
      <alignment horizontal="center"/>
    </xf>
    <xf numFmtId="1" fontId="4" fillId="0" borderId="2" xfId="0" applyNumberFormat="1" applyFont="1" applyFill="1" applyBorder="1" applyAlignment="1" quotePrefix="1">
      <alignment horizontal="center"/>
    </xf>
    <xf numFmtId="1" fontId="4" fillId="0" borderId="18" xfId="0" applyNumberFormat="1" applyFont="1" applyFill="1" applyBorder="1" applyAlignment="1" quotePrefix="1">
      <alignment horizontal="center"/>
    </xf>
    <xf numFmtId="1" fontId="4" fillId="0" borderId="9" xfId="0" applyNumberFormat="1" applyFont="1" applyFill="1" applyBorder="1" applyAlignment="1" quotePrefix="1">
      <alignment horizontal="center"/>
    </xf>
    <xf numFmtId="0" fontId="0" fillId="0" borderId="0" xfId="0" applyFill="1" applyAlignment="1">
      <alignment wrapText="1"/>
    </xf>
    <xf numFmtId="0" fontId="3" fillId="0" borderId="0" xfId="0" applyFont="1" applyFill="1" applyAlignment="1">
      <alignment horizontal="center" vertical="center" wrapText="1"/>
    </xf>
    <xf numFmtId="0" fontId="6" fillId="0" borderId="0" xfId="0" applyFont="1" applyAlignment="1">
      <alignment horizontal="left"/>
    </xf>
    <xf numFmtId="0" fontId="7" fillId="0" borderId="19"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5" fillId="0" borderId="0" xfId="0" applyFont="1" applyAlignment="1">
      <alignment horizontal="center"/>
    </xf>
    <xf numFmtId="0" fontId="3" fillId="0" borderId="0" xfId="22" applyFont="1" applyAlignment="1">
      <alignment horizontal="center"/>
      <protection/>
    </xf>
    <xf numFmtId="0" fontId="0" fillId="0" borderId="0" xfId="0" applyFill="1" applyAlignment="1">
      <alignment wrapText="1"/>
    </xf>
    <xf numFmtId="0" fontId="0" fillId="0" borderId="0" xfId="0" applyFill="1" applyAlignment="1">
      <alignment/>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worksheet" Target="worksheets/sheet1.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worksheet" Target="worksheets/sheet4.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A.6.1: Rate of Children With at Least One Prescription by District</a:t>
            </a:r>
            <a:r>
              <a:rPr lang="en-US" cap="none" sz="1000" b="1" i="0" u="none" baseline="0"/>
              <a:t>
</a:t>
            </a:r>
            <a:r>
              <a:rPr lang="en-US" cap="none" sz="800" b="0" i="0" u="none" baseline="0"/>
              <a:t>Age- and sex-adjusted rates per 1,000 children aged 0-19</a:t>
            </a:r>
          </a:p>
        </c:rich>
      </c:tx>
      <c:layout>
        <c:manualLayout>
          <c:xMode val="factor"/>
          <c:yMode val="factor"/>
          <c:x val="-0.0015"/>
          <c:y val="-0.02"/>
        </c:manualLayout>
      </c:layout>
      <c:spPr>
        <a:noFill/>
        <a:ln>
          <a:noFill/>
        </a:ln>
      </c:spPr>
    </c:title>
    <c:plotArea>
      <c:layout>
        <c:manualLayout>
          <c:xMode val="edge"/>
          <c:yMode val="edge"/>
          <c:x val="0.012"/>
          <c:y val="0.03875"/>
          <c:w val="0.988"/>
          <c:h val="0.95425"/>
        </c:manualLayout>
      </c:layout>
      <c:barChart>
        <c:barDir val="bar"/>
        <c:grouping val="clustered"/>
        <c:varyColors val="0"/>
        <c:ser>
          <c:idx val="0"/>
          <c:order val="0"/>
          <c:tx>
            <c:strRef>
              <c:f>'district graph data'!$H$3</c:f>
              <c:strCache>
                <c:ptCount val="1"/>
                <c:pt idx="0">
                  <c:v>MB Avg 2000-2001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c:name>
            <c:spPr>
              <a:ln w="25400">
                <a:solidFill>
                  <a:srgbClr val="969696"/>
                </a:solidFill>
                <a:prstDash val="sysDot"/>
              </a:ln>
            </c:spPr>
            <c:trendlineType val="linear"/>
            <c:forward val="0.5"/>
            <c:backward val="0.5"/>
            <c:dispEq val="0"/>
            <c:dispRSqr val="0"/>
          </c:trendline>
          <c:cat>
            <c:strRef>
              <c:f>'district graph data'!$A$4:$A$65</c:f>
              <c:strCache>
                <c:ptCount val="62"/>
                <c:pt idx="0">
                  <c:v>SE Northern (2,t)</c:v>
                </c:pt>
                <c:pt idx="1">
                  <c:v>SE Central (1,2)</c:v>
                </c:pt>
                <c:pt idx="2">
                  <c:v>SE Western (1)</c:v>
                </c:pt>
                <c:pt idx="3">
                  <c:v>SE Southern (2,t)</c:v>
                </c:pt>
                <c:pt idx="5">
                  <c:v>CE Altona (1,2)</c:v>
                </c:pt>
                <c:pt idx="6">
                  <c:v>CE Cartier/SFX</c:v>
                </c:pt>
                <c:pt idx="7">
                  <c:v>CE Louise/Pembina (t)</c:v>
                </c:pt>
                <c:pt idx="8">
                  <c:v>CE Morden/Winkler  (1,2,t)</c:v>
                </c:pt>
                <c:pt idx="9">
                  <c:v>CE Carman (1,2,t)</c:v>
                </c:pt>
                <c:pt idx="10">
                  <c:v>CE Red River (t)</c:v>
                </c:pt>
                <c:pt idx="11">
                  <c:v>CE Swan Lake (1)</c:v>
                </c:pt>
                <c:pt idx="12">
                  <c:v>CE Portage</c:v>
                </c:pt>
                <c:pt idx="13">
                  <c:v>CE Seven Regions (1,2,t)</c:v>
                </c:pt>
                <c:pt idx="15">
                  <c:v>AS East 2 (1)</c:v>
                </c:pt>
                <c:pt idx="16">
                  <c:v>AS West 1 (t)</c:v>
                </c:pt>
                <c:pt idx="17">
                  <c:v>AS North 1</c:v>
                </c:pt>
                <c:pt idx="18">
                  <c:v>AS West 2 (1,2)</c:v>
                </c:pt>
                <c:pt idx="19">
                  <c:v>AS East 1</c:v>
                </c:pt>
                <c:pt idx="20">
                  <c:v>AS North 2</c:v>
                </c:pt>
                <c:pt idx="22">
                  <c:v>BDN Rural</c:v>
                </c:pt>
                <c:pt idx="23">
                  <c:v>BDN Southeast (2)</c:v>
                </c:pt>
                <c:pt idx="24">
                  <c:v>BDN West (2)</c:v>
                </c:pt>
                <c:pt idx="25">
                  <c:v>BDN Southwest (2)</c:v>
                </c:pt>
                <c:pt idx="26">
                  <c:v>BDN North End (2)</c:v>
                </c:pt>
                <c:pt idx="27">
                  <c:v>BDN East (1,t)</c:v>
                </c:pt>
                <c:pt idx="28">
                  <c:v>BDN Central (2)</c:v>
                </c:pt>
                <c:pt idx="30">
                  <c:v>IL Southwest (1)</c:v>
                </c:pt>
                <c:pt idx="31">
                  <c:v>IL Northeast (t)</c:v>
                </c:pt>
                <c:pt idx="32">
                  <c:v>IL Southeast (1,2,t)</c:v>
                </c:pt>
                <c:pt idx="33">
                  <c:v>IL Northwest (1,t)</c:v>
                </c:pt>
                <c:pt idx="35">
                  <c:v>NE Iron Rose</c:v>
                </c:pt>
                <c:pt idx="36">
                  <c:v>NE Springfield (t)</c:v>
                </c:pt>
                <c:pt idx="37">
                  <c:v>NE Winnipeg River</c:v>
                </c:pt>
                <c:pt idx="38">
                  <c:v>NE Brokenhead</c:v>
                </c:pt>
                <c:pt idx="39">
                  <c:v>NE Blue Water (2,t)</c:v>
                </c:pt>
                <c:pt idx="40">
                  <c:v>NE Northern Remote (1,2,t)</c:v>
                </c:pt>
                <c:pt idx="42">
                  <c:v>PL West (t)</c:v>
                </c:pt>
                <c:pt idx="43">
                  <c:v>PL East (1,2,t)</c:v>
                </c:pt>
                <c:pt idx="44">
                  <c:v>PL Central (2)</c:v>
                </c:pt>
                <c:pt idx="45">
                  <c:v>PL North (1,2,t)</c:v>
                </c:pt>
                <c:pt idx="47">
                  <c:v>NM F Flon/Snow L/Cran</c:v>
                </c:pt>
                <c:pt idx="48">
                  <c:v>NM The Pas/OCN/Kelsey (2)</c:v>
                </c:pt>
                <c:pt idx="49">
                  <c:v>NM Nor-Man Other (1,2)</c:v>
                </c:pt>
                <c:pt idx="51">
                  <c:v>BW Thompson</c:v>
                </c:pt>
                <c:pt idx="52">
                  <c:v>BW Gillam/Fox Lake</c:v>
                </c:pt>
                <c:pt idx="53">
                  <c:v>BW Lynn/Leaf/SIL</c:v>
                </c:pt>
                <c:pt idx="54">
                  <c:v>BW Thick Por/Pik/Wab</c:v>
                </c:pt>
                <c:pt idx="55">
                  <c:v>BW Oxford H &amp; Gods</c:v>
                </c:pt>
                <c:pt idx="56">
                  <c:v>BW Cross Lake</c:v>
                </c:pt>
                <c:pt idx="57">
                  <c:v>BW Tad/Broch/Lac Br</c:v>
                </c:pt>
                <c:pt idx="58">
                  <c:v>BW Norway House</c:v>
                </c:pt>
                <c:pt idx="59">
                  <c:v>BW Island Lake</c:v>
                </c:pt>
                <c:pt idx="60">
                  <c:v>BW Sha/York/Split/War</c:v>
                </c:pt>
                <c:pt idx="61">
                  <c:v>BW Nelson House </c:v>
                </c:pt>
              </c:strCache>
            </c:strRef>
          </c:cat>
          <c:val>
            <c:numRef>
              <c:f>'district graph data'!$H$4:$H$65</c:f>
              <c:numCache>
                <c:ptCount val="62"/>
                <c:pt idx="0">
                  <c:v>591.763</c:v>
                </c:pt>
                <c:pt idx="1">
                  <c:v>591.763</c:v>
                </c:pt>
                <c:pt idx="2">
                  <c:v>591.763</c:v>
                </c:pt>
                <c:pt idx="3">
                  <c:v>591.763</c:v>
                </c:pt>
                <c:pt idx="5">
                  <c:v>591.763</c:v>
                </c:pt>
                <c:pt idx="6">
                  <c:v>591.763</c:v>
                </c:pt>
                <c:pt idx="7">
                  <c:v>591.763</c:v>
                </c:pt>
                <c:pt idx="8">
                  <c:v>591.763</c:v>
                </c:pt>
                <c:pt idx="9">
                  <c:v>591.763</c:v>
                </c:pt>
                <c:pt idx="10">
                  <c:v>591.763</c:v>
                </c:pt>
                <c:pt idx="11">
                  <c:v>591.763</c:v>
                </c:pt>
                <c:pt idx="12">
                  <c:v>591.763</c:v>
                </c:pt>
                <c:pt idx="13">
                  <c:v>591.763</c:v>
                </c:pt>
                <c:pt idx="15">
                  <c:v>591.763</c:v>
                </c:pt>
                <c:pt idx="16">
                  <c:v>591.763</c:v>
                </c:pt>
                <c:pt idx="17">
                  <c:v>591.763</c:v>
                </c:pt>
                <c:pt idx="18">
                  <c:v>591.763</c:v>
                </c:pt>
                <c:pt idx="19">
                  <c:v>591.763</c:v>
                </c:pt>
                <c:pt idx="20">
                  <c:v>591.763</c:v>
                </c:pt>
                <c:pt idx="22">
                  <c:v>591.763</c:v>
                </c:pt>
                <c:pt idx="23">
                  <c:v>591.763</c:v>
                </c:pt>
                <c:pt idx="24">
                  <c:v>591.763</c:v>
                </c:pt>
                <c:pt idx="25">
                  <c:v>591.763</c:v>
                </c:pt>
                <c:pt idx="26">
                  <c:v>591.763</c:v>
                </c:pt>
                <c:pt idx="27">
                  <c:v>591.763</c:v>
                </c:pt>
                <c:pt idx="28">
                  <c:v>591.763</c:v>
                </c:pt>
                <c:pt idx="30">
                  <c:v>591.763</c:v>
                </c:pt>
                <c:pt idx="31">
                  <c:v>591.763</c:v>
                </c:pt>
                <c:pt idx="32">
                  <c:v>591.763</c:v>
                </c:pt>
                <c:pt idx="33">
                  <c:v>591.763</c:v>
                </c:pt>
                <c:pt idx="35">
                  <c:v>591.763</c:v>
                </c:pt>
                <c:pt idx="36">
                  <c:v>591.763</c:v>
                </c:pt>
                <c:pt idx="37">
                  <c:v>591.763</c:v>
                </c:pt>
                <c:pt idx="38">
                  <c:v>591.763</c:v>
                </c:pt>
                <c:pt idx="39">
                  <c:v>591.763</c:v>
                </c:pt>
                <c:pt idx="40">
                  <c:v>591.763</c:v>
                </c:pt>
                <c:pt idx="42">
                  <c:v>591.763</c:v>
                </c:pt>
                <c:pt idx="43">
                  <c:v>591.763</c:v>
                </c:pt>
                <c:pt idx="44">
                  <c:v>591.763</c:v>
                </c:pt>
                <c:pt idx="45">
                  <c:v>591.763</c:v>
                </c:pt>
                <c:pt idx="47">
                  <c:v>591.763</c:v>
                </c:pt>
                <c:pt idx="48">
                  <c:v>591.763</c:v>
                </c:pt>
                <c:pt idx="49">
                  <c:v>591.763</c:v>
                </c:pt>
                <c:pt idx="51">
                  <c:v>591.763</c:v>
                </c:pt>
                <c:pt idx="52">
                  <c:v>591.763</c:v>
                </c:pt>
                <c:pt idx="53">
                  <c:v>591.763</c:v>
                </c:pt>
                <c:pt idx="54">
                  <c:v>591.763</c:v>
                </c:pt>
                <c:pt idx="55">
                  <c:v>591.763</c:v>
                </c:pt>
                <c:pt idx="56">
                  <c:v>591.763</c:v>
                </c:pt>
                <c:pt idx="57">
                  <c:v>591.763</c:v>
                </c:pt>
                <c:pt idx="58">
                  <c:v>591.763</c:v>
                </c:pt>
                <c:pt idx="59">
                  <c:v>591.763</c:v>
                </c:pt>
                <c:pt idx="60">
                  <c:v>591.763</c:v>
                </c:pt>
                <c:pt idx="61">
                  <c:v>591.763</c:v>
                </c:pt>
              </c:numCache>
            </c:numRef>
          </c:val>
        </c:ser>
        <c:ser>
          <c:idx val="1"/>
          <c:order val="1"/>
          <c:tx>
            <c:strRef>
              <c:f>'district graph data'!$I$3</c:f>
              <c:strCache>
                <c:ptCount val="1"/>
                <c:pt idx="0">
                  <c:v>2000/01</c:v>
                </c:pt>
              </c:strCache>
            </c:strRef>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 (2,t)</c:v>
                </c:pt>
                <c:pt idx="1">
                  <c:v>SE Central (1,2)</c:v>
                </c:pt>
                <c:pt idx="2">
                  <c:v>SE Western (1)</c:v>
                </c:pt>
                <c:pt idx="3">
                  <c:v>SE Southern (2,t)</c:v>
                </c:pt>
                <c:pt idx="5">
                  <c:v>CE Altona (1,2)</c:v>
                </c:pt>
                <c:pt idx="6">
                  <c:v>CE Cartier/SFX</c:v>
                </c:pt>
                <c:pt idx="7">
                  <c:v>CE Louise/Pembina (t)</c:v>
                </c:pt>
                <c:pt idx="8">
                  <c:v>CE Morden/Winkler  (1,2,t)</c:v>
                </c:pt>
                <c:pt idx="9">
                  <c:v>CE Carman (1,2,t)</c:v>
                </c:pt>
                <c:pt idx="10">
                  <c:v>CE Red River (t)</c:v>
                </c:pt>
                <c:pt idx="11">
                  <c:v>CE Swan Lake (1)</c:v>
                </c:pt>
                <c:pt idx="12">
                  <c:v>CE Portage</c:v>
                </c:pt>
                <c:pt idx="13">
                  <c:v>CE Seven Regions (1,2,t)</c:v>
                </c:pt>
                <c:pt idx="15">
                  <c:v>AS East 2 (1)</c:v>
                </c:pt>
                <c:pt idx="16">
                  <c:v>AS West 1 (t)</c:v>
                </c:pt>
                <c:pt idx="17">
                  <c:v>AS North 1</c:v>
                </c:pt>
                <c:pt idx="18">
                  <c:v>AS West 2 (1,2)</c:v>
                </c:pt>
                <c:pt idx="19">
                  <c:v>AS East 1</c:v>
                </c:pt>
                <c:pt idx="20">
                  <c:v>AS North 2</c:v>
                </c:pt>
                <c:pt idx="22">
                  <c:v>BDN Rural</c:v>
                </c:pt>
                <c:pt idx="23">
                  <c:v>BDN Southeast (2)</c:v>
                </c:pt>
                <c:pt idx="24">
                  <c:v>BDN West (2)</c:v>
                </c:pt>
                <c:pt idx="25">
                  <c:v>BDN Southwest (2)</c:v>
                </c:pt>
                <c:pt idx="26">
                  <c:v>BDN North End (2)</c:v>
                </c:pt>
                <c:pt idx="27">
                  <c:v>BDN East (1,t)</c:v>
                </c:pt>
                <c:pt idx="28">
                  <c:v>BDN Central (2)</c:v>
                </c:pt>
                <c:pt idx="30">
                  <c:v>IL Southwest (1)</c:v>
                </c:pt>
                <c:pt idx="31">
                  <c:v>IL Northeast (t)</c:v>
                </c:pt>
                <c:pt idx="32">
                  <c:v>IL Southeast (1,2,t)</c:v>
                </c:pt>
                <c:pt idx="33">
                  <c:v>IL Northwest (1,t)</c:v>
                </c:pt>
                <c:pt idx="35">
                  <c:v>NE Iron Rose</c:v>
                </c:pt>
                <c:pt idx="36">
                  <c:v>NE Springfield (t)</c:v>
                </c:pt>
                <c:pt idx="37">
                  <c:v>NE Winnipeg River</c:v>
                </c:pt>
                <c:pt idx="38">
                  <c:v>NE Brokenhead</c:v>
                </c:pt>
                <c:pt idx="39">
                  <c:v>NE Blue Water (2,t)</c:v>
                </c:pt>
                <c:pt idx="40">
                  <c:v>NE Northern Remote (1,2,t)</c:v>
                </c:pt>
                <c:pt idx="42">
                  <c:v>PL West (t)</c:v>
                </c:pt>
                <c:pt idx="43">
                  <c:v>PL East (1,2,t)</c:v>
                </c:pt>
                <c:pt idx="44">
                  <c:v>PL Central (2)</c:v>
                </c:pt>
                <c:pt idx="45">
                  <c:v>PL North (1,2,t)</c:v>
                </c:pt>
                <c:pt idx="47">
                  <c:v>NM F Flon/Snow L/Cran</c:v>
                </c:pt>
                <c:pt idx="48">
                  <c:v>NM The Pas/OCN/Kelsey (2)</c:v>
                </c:pt>
                <c:pt idx="49">
                  <c:v>NM Nor-Man Other (1,2)</c:v>
                </c:pt>
                <c:pt idx="51">
                  <c:v>BW Thompson</c:v>
                </c:pt>
                <c:pt idx="52">
                  <c:v>BW Gillam/Fox Lake</c:v>
                </c:pt>
                <c:pt idx="53">
                  <c:v>BW Lynn/Leaf/SIL</c:v>
                </c:pt>
                <c:pt idx="54">
                  <c:v>BW Thick Por/Pik/Wab</c:v>
                </c:pt>
                <c:pt idx="55">
                  <c:v>BW Oxford H &amp; Gods</c:v>
                </c:pt>
                <c:pt idx="56">
                  <c:v>BW Cross Lake</c:v>
                </c:pt>
                <c:pt idx="57">
                  <c:v>BW Tad/Broch/Lac Br</c:v>
                </c:pt>
                <c:pt idx="58">
                  <c:v>BW Norway House</c:v>
                </c:pt>
                <c:pt idx="59">
                  <c:v>BW Island Lake</c:v>
                </c:pt>
                <c:pt idx="60">
                  <c:v>BW Sha/York/Split/War</c:v>
                </c:pt>
                <c:pt idx="61">
                  <c:v>BW Nelson House </c:v>
                </c:pt>
              </c:strCache>
            </c:strRef>
          </c:cat>
          <c:val>
            <c:numRef>
              <c:f>'district graph data'!$I$4:$I$65</c:f>
              <c:numCache>
                <c:ptCount val="62"/>
                <c:pt idx="0">
                  <c:v>549.825</c:v>
                </c:pt>
                <c:pt idx="1">
                  <c:v>511.357</c:v>
                </c:pt>
                <c:pt idx="2">
                  <c:v>524.412</c:v>
                </c:pt>
                <c:pt idx="3">
                  <c:v>530.165</c:v>
                </c:pt>
                <c:pt idx="5">
                  <c:v>456.344</c:v>
                </c:pt>
                <c:pt idx="6">
                  <c:v>546.349</c:v>
                </c:pt>
                <c:pt idx="7">
                  <c:v>572.003</c:v>
                </c:pt>
                <c:pt idx="8">
                  <c:v>461.299</c:v>
                </c:pt>
                <c:pt idx="9">
                  <c:v>536.118</c:v>
                </c:pt>
                <c:pt idx="10">
                  <c:v>558.748</c:v>
                </c:pt>
                <c:pt idx="11">
                  <c:v>692.333</c:v>
                </c:pt>
                <c:pt idx="12">
                  <c:v>594.106</c:v>
                </c:pt>
                <c:pt idx="13">
                  <c:v>520.293</c:v>
                </c:pt>
                <c:pt idx="15">
                  <c:v>539.587</c:v>
                </c:pt>
                <c:pt idx="16">
                  <c:v>635.734</c:v>
                </c:pt>
                <c:pt idx="17">
                  <c:v>634.464</c:v>
                </c:pt>
                <c:pt idx="18">
                  <c:v>670.906</c:v>
                </c:pt>
                <c:pt idx="19">
                  <c:v>595.25</c:v>
                </c:pt>
                <c:pt idx="20">
                  <c:v>569.265</c:v>
                </c:pt>
                <c:pt idx="22">
                  <c:v>579.544</c:v>
                </c:pt>
                <c:pt idx="23">
                  <c:v>639.082</c:v>
                </c:pt>
                <c:pt idx="24">
                  <c:v>643.733</c:v>
                </c:pt>
                <c:pt idx="25">
                  <c:v>606.502</c:v>
                </c:pt>
                <c:pt idx="26">
                  <c:v>623.119</c:v>
                </c:pt>
                <c:pt idx="27">
                  <c:v>659.275</c:v>
                </c:pt>
                <c:pt idx="28">
                  <c:v>644.152</c:v>
                </c:pt>
                <c:pt idx="30">
                  <c:v>541.445</c:v>
                </c:pt>
                <c:pt idx="31">
                  <c:v>560.921</c:v>
                </c:pt>
                <c:pt idx="32">
                  <c:v>658.368</c:v>
                </c:pt>
                <c:pt idx="33">
                  <c:v>690.89</c:v>
                </c:pt>
                <c:pt idx="35">
                  <c:v>593.217</c:v>
                </c:pt>
                <c:pt idx="36">
                  <c:v>555.374</c:v>
                </c:pt>
                <c:pt idx="37">
                  <c:v>611.959</c:v>
                </c:pt>
                <c:pt idx="38">
                  <c:v>614.956</c:v>
                </c:pt>
                <c:pt idx="39">
                  <c:v>537.871</c:v>
                </c:pt>
                <c:pt idx="40">
                  <c:v>232.083</c:v>
                </c:pt>
                <c:pt idx="42">
                  <c:v>609.557</c:v>
                </c:pt>
                <c:pt idx="43">
                  <c:v>684.595</c:v>
                </c:pt>
                <c:pt idx="44">
                  <c:v>625.929</c:v>
                </c:pt>
                <c:pt idx="45">
                  <c:v>712.235</c:v>
                </c:pt>
                <c:pt idx="47">
                  <c:v>572.139</c:v>
                </c:pt>
                <c:pt idx="48">
                  <c:v>626.587</c:v>
                </c:pt>
                <c:pt idx="49">
                  <c:v>368.517</c:v>
                </c:pt>
                <c:pt idx="51">
                  <c:v>0</c:v>
                </c:pt>
                <c:pt idx="52">
                  <c:v>0</c:v>
                </c:pt>
                <c:pt idx="53">
                  <c:v>0</c:v>
                </c:pt>
                <c:pt idx="54">
                  <c:v>0</c:v>
                </c:pt>
                <c:pt idx="55">
                  <c:v>0</c:v>
                </c:pt>
                <c:pt idx="56">
                  <c:v>0</c:v>
                </c:pt>
                <c:pt idx="57">
                  <c:v>0</c:v>
                </c:pt>
                <c:pt idx="58">
                  <c:v>0</c:v>
                </c:pt>
                <c:pt idx="59">
                  <c:v>0</c:v>
                </c:pt>
                <c:pt idx="60">
                  <c:v>0</c:v>
                </c:pt>
                <c:pt idx="61">
                  <c:v>0</c:v>
                </c:pt>
              </c:numCache>
            </c:numRef>
          </c:val>
        </c:ser>
        <c:ser>
          <c:idx val="2"/>
          <c:order val="2"/>
          <c:tx>
            <c:strRef>
              <c:f>'district graph data'!$J$3</c:f>
              <c:strCache>
                <c:ptCount val="1"/>
                <c:pt idx="0">
                  <c:v>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 (2,t)</c:v>
                </c:pt>
                <c:pt idx="1">
                  <c:v>SE Central (1,2)</c:v>
                </c:pt>
                <c:pt idx="2">
                  <c:v>SE Western (1)</c:v>
                </c:pt>
                <c:pt idx="3">
                  <c:v>SE Southern (2,t)</c:v>
                </c:pt>
                <c:pt idx="5">
                  <c:v>CE Altona (1,2)</c:v>
                </c:pt>
                <c:pt idx="6">
                  <c:v>CE Cartier/SFX</c:v>
                </c:pt>
                <c:pt idx="7">
                  <c:v>CE Louise/Pembina (t)</c:v>
                </c:pt>
                <c:pt idx="8">
                  <c:v>CE Morden/Winkler  (1,2,t)</c:v>
                </c:pt>
                <c:pt idx="9">
                  <c:v>CE Carman (1,2,t)</c:v>
                </c:pt>
                <c:pt idx="10">
                  <c:v>CE Red River (t)</c:v>
                </c:pt>
                <c:pt idx="11">
                  <c:v>CE Swan Lake (1)</c:v>
                </c:pt>
                <c:pt idx="12">
                  <c:v>CE Portage</c:v>
                </c:pt>
                <c:pt idx="13">
                  <c:v>CE Seven Regions (1,2,t)</c:v>
                </c:pt>
                <c:pt idx="15">
                  <c:v>AS East 2 (1)</c:v>
                </c:pt>
                <c:pt idx="16">
                  <c:v>AS West 1 (t)</c:v>
                </c:pt>
                <c:pt idx="17">
                  <c:v>AS North 1</c:v>
                </c:pt>
                <c:pt idx="18">
                  <c:v>AS West 2 (1,2)</c:v>
                </c:pt>
                <c:pt idx="19">
                  <c:v>AS East 1</c:v>
                </c:pt>
                <c:pt idx="20">
                  <c:v>AS North 2</c:v>
                </c:pt>
                <c:pt idx="22">
                  <c:v>BDN Rural</c:v>
                </c:pt>
                <c:pt idx="23">
                  <c:v>BDN Southeast (2)</c:v>
                </c:pt>
                <c:pt idx="24">
                  <c:v>BDN West (2)</c:v>
                </c:pt>
                <c:pt idx="25">
                  <c:v>BDN Southwest (2)</c:v>
                </c:pt>
                <c:pt idx="26">
                  <c:v>BDN North End (2)</c:v>
                </c:pt>
                <c:pt idx="27">
                  <c:v>BDN East (1,t)</c:v>
                </c:pt>
                <c:pt idx="28">
                  <c:v>BDN Central (2)</c:v>
                </c:pt>
                <c:pt idx="30">
                  <c:v>IL Southwest (1)</c:v>
                </c:pt>
                <c:pt idx="31">
                  <c:v>IL Northeast (t)</c:v>
                </c:pt>
                <c:pt idx="32">
                  <c:v>IL Southeast (1,2,t)</c:v>
                </c:pt>
                <c:pt idx="33">
                  <c:v>IL Northwest (1,t)</c:v>
                </c:pt>
                <c:pt idx="35">
                  <c:v>NE Iron Rose</c:v>
                </c:pt>
                <c:pt idx="36">
                  <c:v>NE Springfield (t)</c:v>
                </c:pt>
                <c:pt idx="37">
                  <c:v>NE Winnipeg River</c:v>
                </c:pt>
                <c:pt idx="38">
                  <c:v>NE Brokenhead</c:v>
                </c:pt>
                <c:pt idx="39">
                  <c:v>NE Blue Water (2,t)</c:v>
                </c:pt>
                <c:pt idx="40">
                  <c:v>NE Northern Remote (1,2,t)</c:v>
                </c:pt>
                <c:pt idx="42">
                  <c:v>PL West (t)</c:v>
                </c:pt>
                <c:pt idx="43">
                  <c:v>PL East (1,2,t)</c:v>
                </c:pt>
                <c:pt idx="44">
                  <c:v>PL Central (2)</c:v>
                </c:pt>
                <c:pt idx="45">
                  <c:v>PL North (1,2,t)</c:v>
                </c:pt>
                <c:pt idx="47">
                  <c:v>NM F Flon/Snow L/Cran</c:v>
                </c:pt>
                <c:pt idx="48">
                  <c:v>NM The Pas/OCN/Kelsey (2)</c:v>
                </c:pt>
                <c:pt idx="49">
                  <c:v>NM Nor-Man Other (1,2)</c:v>
                </c:pt>
                <c:pt idx="51">
                  <c:v>BW Thompson</c:v>
                </c:pt>
                <c:pt idx="52">
                  <c:v>BW Gillam/Fox Lake</c:v>
                </c:pt>
                <c:pt idx="53">
                  <c:v>BW Lynn/Leaf/SIL</c:v>
                </c:pt>
                <c:pt idx="54">
                  <c:v>BW Thick Por/Pik/Wab</c:v>
                </c:pt>
                <c:pt idx="55">
                  <c:v>BW Oxford H &amp; Gods</c:v>
                </c:pt>
                <c:pt idx="56">
                  <c:v>BW Cross Lake</c:v>
                </c:pt>
                <c:pt idx="57">
                  <c:v>BW Tad/Broch/Lac Br</c:v>
                </c:pt>
                <c:pt idx="58">
                  <c:v>BW Norway House</c:v>
                </c:pt>
                <c:pt idx="59">
                  <c:v>BW Island Lake</c:v>
                </c:pt>
                <c:pt idx="60">
                  <c:v>BW Sha/York/Split/War</c:v>
                </c:pt>
                <c:pt idx="61">
                  <c:v>BW Nelson House </c:v>
                </c:pt>
              </c:strCache>
            </c:strRef>
          </c:cat>
          <c:val>
            <c:numRef>
              <c:f>'district graph data'!$J$4:$J$65</c:f>
              <c:numCache>
                <c:ptCount val="62"/>
                <c:pt idx="0">
                  <c:v>499.26</c:v>
                </c:pt>
                <c:pt idx="1">
                  <c:v>495.5</c:v>
                </c:pt>
                <c:pt idx="2">
                  <c:v>516.86</c:v>
                </c:pt>
                <c:pt idx="3">
                  <c:v>441.65</c:v>
                </c:pt>
                <c:pt idx="5">
                  <c:v>473.22</c:v>
                </c:pt>
                <c:pt idx="6">
                  <c:v>530.59</c:v>
                </c:pt>
                <c:pt idx="7">
                  <c:v>482.29</c:v>
                </c:pt>
                <c:pt idx="8">
                  <c:v>424.64</c:v>
                </c:pt>
                <c:pt idx="9">
                  <c:v>487.22</c:v>
                </c:pt>
                <c:pt idx="10">
                  <c:v>518.39</c:v>
                </c:pt>
                <c:pt idx="11">
                  <c:v>621.53</c:v>
                </c:pt>
                <c:pt idx="12">
                  <c:v>562.7</c:v>
                </c:pt>
                <c:pt idx="13">
                  <c:v>455.22</c:v>
                </c:pt>
                <c:pt idx="15">
                  <c:v>552.77</c:v>
                </c:pt>
                <c:pt idx="16">
                  <c:v>546.57</c:v>
                </c:pt>
                <c:pt idx="17">
                  <c:v>601.25</c:v>
                </c:pt>
                <c:pt idx="18">
                  <c:v>641.71</c:v>
                </c:pt>
                <c:pt idx="19">
                  <c:v>561.43</c:v>
                </c:pt>
                <c:pt idx="20">
                  <c:v>533.4</c:v>
                </c:pt>
                <c:pt idx="22">
                  <c:v>604.56</c:v>
                </c:pt>
                <c:pt idx="23">
                  <c:v>638.74</c:v>
                </c:pt>
                <c:pt idx="24">
                  <c:v>636.84</c:v>
                </c:pt>
                <c:pt idx="25">
                  <c:v>615.7</c:v>
                </c:pt>
                <c:pt idx="26">
                  <c:v>633.3</c:v>
                </c:pt>
                <c:pt idx="27">
                  <c:v>574.46</c:v>
                </c:pt>
                <c:pt idx="28">
                  <c:v>673.73</c:v>
                </c:pt>
                <c:pt idx="30">
                  <c:v>517.28</c:v>
                </c:pt>
                <c:pt idx="31">
                  <c:v>511.72</c:v>
                </c:pt>
                <c:pt idx="32">
                  <c:v>615.76</c:v>
                </c:pt>
                <c:pt idx="33">
                  <c:v>602.39</c:v>
                </c:pt>
                <c:pt idx="35">
                  <c:v>578.4</c:v>
                </c:pt>
                <c:pt idx="36">
                  <c:v>511.2</c:v>
                </c:pt>
                <c:pt idx="37">
                  <c:v>623.57</c:v>
                </c:pt>
                <c:pt idx="38">
                  <c:v>565.21</c:v>
                </c:pt>
                <c:pt idx="39">
                  <c:v>489.61</c:v>
                </c:pt>
                <c:pt idx="40">
                  <c:v>278.83</c:v>
                </c:pt>
                <c:pt idx="42">
                  <c:v>521.57</c:v>
                </c:pt>
                <c:pt idx="43">
                  <c:v>617.88</c:v>
                </c:pt>
                <c:pt idx="44">
                  <c:v>629.59</c:v>
                </c:pt>
                <c:pt idx="45">
                  <c:v>653.66</c:v>
                </c:pt>
                <c:pt idx="47">
                  <c:v>542.63</c:v>
                </c:pt>
                <c:pt idx="48">
                  <c:v>615.83</c:v>
                </c:pt>
                <c:pt idx="49">
                  <c:v>378.61</c:v>
                </c:pt>
                <c:pt idx="51">
                  <c:v>0</c:v>
                </c:pt>
                <c:pt idx="52">
                  <c:v>0</c:v>
                </c:pt>
                <c:pt idx="53">
                  <c:v>0</c:v>
                </c:pt>
                <c:pt idx="54">
                  <c:v>0</c:v>
                </c:pt>
                <c:pt idx="55">
                  <c:v>0</c:v>
                </c:pt>
                <c:pt idx="56">
                  <c:v>0</c:v>
                </c:pt>
                <c:pt idx="57">
                  <c:v>0</c:v>
                </c:pt>
                <c:pt idx="58">
                  <c:v>0</c:v>
                </c:pt>
                <c:pt idx="59">
                  <c:v>0</c:v>
                </c:pt>
                <c:pt idx="60">
                  <c:v>0</c:v>
                </c:pt>
                <c:pt idx="61">
                  <c:v>0</c:v>
                </c:pt>
              </c:numCache>
            </c:numRef>
          </c:val>
        </c:ser>
        <c:ser>
          <c:idx val="3"/>
          <c:order val="3"/>
          <c:tx>
            <c:strRef>
              <c:f>'district graph data'!$K$3</c:f>
              <c:strCache>
                <c:ptCount val="1"/>
                <c:pt idx="0">
                  <c:v>MB Avg 2005-2006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2005/06</c:name>
            <c:spPr>
              <a:ln w="25400">
                <a:solidFill>
                  <a:srgbClr val="000000"/>
                </a:solidFill>
                <a:prstDash val="sysDot"/>
              </a:ln>
            </c:spPr>
            <c:trendlineType val="linear"/>
            <c:forward val="0.5"/>
            <c:backward val="0.5"/>
            <c:dispEq val="0"/>
            <c:dispRSqr val="0"/>
          </c:trendline>
          <c:cat>
            <c:strRef>
              <c:f>'district graph data'!$A$4:$A$65</c:f>
              <c:strCache>
                <c:ptCount val="62"/>
                <c:pt idx="0">
                  <c:v>SE Northern (2,t)</c:v>
                </c:pt>
                <c:pt idx="1">
                  <c:v>SE Central (1,2)</c:v>
                </c:pt>
                <c:pt idx="2">
                  <c:v>SE Western (1)</c:v>
                </c:pt>
                <c:pt idx="3">
                  <c:v>SE Southern (2,t)</c:v>
                </c:pt>
                <c:pt idx="5">
                  <c:v>CE Altona (1,2)</c:v>
                </c:pt>
                <c:pt idx="6">
                  <c:v>CE Cartier/SFX</c:v>
                </c:pt>
                <c:pt idx="7">
                  <c:v>CE Louise/Pembina (t)</c:v>
                </c:pt>
                <c:pt idx="8">
                  <c:v>CE Morden/Winkler  (1,2,t)</c:v>
                </c:pt>
                <c:pt idx="9">
                  <c:v>CE Carman (1,2,t)</c:v>
                </c:pt>
                <c:pt idx="10">
                  <c:v>CE Red River (t)</c:v>
                </c:pt>
                <c:pt idx="11">
                  <c:v>CE Swan Lake (1)</c:v>
                </c:pt>
                <c:pt idx="12">
                  <c:v>CE Portage</c:v>
                </c:pt>
                <c:pt idx="13">
                  <c:v>CE Seven Regions (1,2,t)</c:v>
                </c:pt>
                <c:pt idx="15">
                  <c:v>AS East 2 (1)</c:v>
                </c:pt>
                <c:pt idx="16">
                  <c:v>AS West 1 (t)</c:v>
                </c:pt>
                <c:pt idx="17">
                  <c:v>AS North 1</c:v>
                </c:pt>
                <c:pt idx="18">
                  <c:v>AS West 2 (1,2)</c:v>
                </c:pt>
                <c:pt idx="19">
                  <c:v>AS East 1</c:v>
                </c:pt>
                <c:pt idx="20">
                  <c:v>AS North 2</c:v>
                </c:pt>
                <c:pt idx="22">
                  <c:v>BDN Rural</c:v>
                </c:pt>
                <c:pt idx="23">
                  <c:v>BDN Southeast (2)</c:v>
                </c:pt>
                <c:pt idx="24">
                  <c:v>BDN West (2)</c:v>
                </c:pt>
                <c:pt idx="25">
                  <c:v>BDN Southwest (2)</c:v>
                </c:pt>
                <c:pt idx="26">
                  <c:v>BDN North End (2)</c:v>
                </c:pt>
                <c:pt idx="27">
                  <c:v>BDN East (1,t)</c:v>
                </c:pt>
                <c:pt idx="28">
                  <c:v>BDN Central (2)</c:v>
                </c:pt>
                <c:pt idx="30">
                  <c:v>IL Southwest (1)</c:v>
                </c:pt>
                <c:pt idx="31">
                  <c:v>IL Northeast (t)</c:v>
                </c:pt>
                <c:pt idx="32">
                  <c:v>IL Southeast (1,2,t)</c:v>
                </c:pt>
                <c:pt idx="33">
                  <c:v>IL Northwest (1,t)</c:v>
                </c:pt>
                <c:pt idx="35">
                  <c:v>NE Iron Rose</c:v>
                </c:pt>
                <c:pt idx="36">
                  <c:v>NE Springfield (t)</c:v>
                </c:pt>
                <c:pt idx="37">
                  <c:v>NE Winnipeg River</c:v>
                </c:pt>
                <c:pt idx="38">
                  <c:v>NE Brokenhead</c:v>
                </c:pt>
                <c:pt idx="39">
                  <c:v>NE Blue Water (2,t)</c:v>
                </c:pt>
                <c:pt idx="40">
                  <c:v>NE Northern Remote (1,2,t)</c:v>
                </c:pt>
                <c:pt idx="42">
                  <c:v>PL West (t)</c:v>
                </c:pt>
                <c:pt idx="43">
                  <c:v>PL East (1,2,t)</c:v>
                </c:pt>
                <c:pt idx="44">
                  <c:v>PL Central (2)</c:v>
                </c:pt>
                <c:pt idx="45">
                  <c:v>PL North (1,2,t)</c:v>
                </c:pt>
                <c:pt idx="47">
                  <c:v>NM F Flon/Snow L/Cran</c:v>
                </c:pt>
                <c:pt idx="48">
                  <c:v>NM The Pas/OCN/Kelsey (2)</c:v>
                </c:pt>
                <c:pt idx="49">
                  <c:v>NM Nor-Man Other (1,2)</c:v>
                </c:pt>
                <c:pt idx="51">
                  <c:v>BW Thompson</c:v>
                </c:pt>
                <c:pt idx="52">
                  <c:v>BW Gillam/Fox Lake</c:v>
                </c:pt>
                <c:pt idx="53">
                  <c:v>BW Lynn/Leaf/SIL</c:v>
                </c:pt>
                <c:pt idx="54">
                  <c:v>BW Thick Por/Pik/Wab</c:v>
                </c:pt>
                <c:pt idx="55">
                  <c:v>BW Oxford H &amp; Gods</c:v>
                </c:pt>
                <c:pt idx="56">
                  <c:v>BW Cross Lake</c:v>
                </c:pt>
                <c:pt idx="57">
                  <c:v>BW Tad/Broch/Lac Br</c:v>
                </c:pt>
                <c:pt idx="58">
                  <c:v>BW Norway House</c:v>
                </c:pt>
                <c:pt idx="59">
                  <c:v>BW Island Lake</c:v>
                </c:pt>
                <c:pt idx="60">
                  <c:v>BW Sha/York/Split/War</c:v>
                </c:pt>
                <c:pt idx="61">
                  <c:v>BW Nelson House </c:v>
                </c:pt>
              </c:strCache>
            </c:strRef>
          </c:cat>
          <c:val>
            <c:numRef>
              <c:f>'district graph data'!$K$4:$K$65</c:f>
              <c:numCache>
                <c:ptCount val="62"/>
                <c:pt idx="0">
                  <c:v>550.99</c:v>
                </c:pt>
                <c:pt idx="1">
                  <c:v>550.99</c:v>
                </c:pt>
                <c:pt idx="2">
                  <c:v>550.99</c:v>
                </c:pt>
                <c:pt idx="3">
                  <c:v>550.99</c:v>
                </c:pt>
                <c:pt idx="5">
                  <c:v>550.99</c:v>
                </c:pt>
                <c:pt idx="6">
                  <c:v>550.99</c:v>
                </c:pt>
                <c:pt idx="7">
                  <c:v>550.99</c:v>
                </c:pt>
                <c:pt idx="8">
                  <c:v>550.99</c:v>
                </c:pt>
                <c:pt idx="9">
                  <c:v>550.99</c:v>
                </c:pt>
                <c:pt idx="10">
                  <c:v>550.99</c:v>
                </c:pt>
                <c:pt idx="11">
                  <c:v>550.99</c:v>
                </c:pt>
                <c:pt idx="12">
                  <c:v>550.99</c:v>
                </c:pt>
                <c:pt idx="13">
                  <c:v>550.99</c:v>
                </c:pt>
                <c:pt idx="15">
                  <c:v>550.99</c:v>
                </c:pt>
                <c:pt idx="16">
                  <c:v>550.99</c:v>
                </c:pt>
                <c:pt idx="17">
                  <c:v>550.99</c:v>
                </c:pt>
                <c:pt idx="18">
                  <c:v>550.99</c:v>
                </c:pt>
                <c:pt idx="19">
                  <c:v>550.99</c:v>
                </c:pt>
                <c:pt idx="20">
                  <c:v>550.99</c:v>
                </c:pt>
                <c:pt idx="22">
                  <c:v>550.99</c:v>
                </c:pt>
                <c:pt idx="23">
                  <c:v>550.99</c:v>
                </c:pt>
                <c:pt idx="24">
                  <c:v>550.99</c:v>
                </c:pt>
                <c:pt idx="25">
                  <c:v>550.99</c:v>
                </c:pt>
                <c:pt idx="26">
                  <c:v>550.99</c:v>
                </c:pt>
                <c:pt idx="27">
                  <c:v>550.99</c:v>
                </c:pt>
                <c:pt idx="28">
                  <c:v>550.99</c:v>
                </c:pt>
                <c:pt idx="30">
                  <c:v>550.99</c:v>
                </c:pt>
                <c:pt idx="31">
                  <c:v>550.99</c:v>
                </c:pt>
                <c:pt idx="32">
                  <c:v>550.99</c:v>
                </c:pt>
                <c:pt idx="33">
                  <c:v>550.99</c:v>
                </c:pt>
                <c:pt idx="35">
                  <c:v>550.99</c:v>
                </c:pt>
                <c:pt idx="36">
                  <c:v>550.99</c:v>
                </c:pt>
                <c:pt idx="37">
                  <c:v>550.99</c:v>
                </c:pt>
                <c:pt idx="38">
                  <c:v>550.99</c:v>
                </c:pt>
                <c:pt idx="39">
                  <c:v>550.99</c:v>
                </c:pt>
                <c:pt idx="40">
                  <c:v>550.99</c:v>
                </c:pt>
                <c:pt idx="42">
                  <c:v>550.99</c:v>
                </c:pt>
                <c:pt idx="43">
                  <c:v>550.99</c:v>
                </c:pt>
                <c:pt idx="44">
                  <c:v>550.99</c:v>
                </c:pt>
                <c:pt idx="45">
                  <c:v>550.99</c:v>
                </c:pt>
                <c:pt idx="47">
                  <c:v>550.99</c:v>
                </c:pt>
                <c:pt idx="48">
                  <c:v>550.99</c:v>
                </c:pt>
                <c:pt idx="49">
                  <c:v>550.99</c:v>
                </c:pt>
                <c:pt idx="51">
                  <c:v>550.99</c:v>
                </c:pt>
                <c:pt idx="52">
                  <c:v>550.99</c:v>
                </c:pt>
                <c:pt idx="53">
                  <c:v>550.99</c:v>
                </c:pt>
                <c:pt idx="54">
                  <c:v>550.99</c:v>
                </c:pt>
                <c:pt idx="55">
                  <c:v>550.99</c:v>
                </c:pt>
                <c:pt idx="56">
                  <c:v>550.99</c:v>
                </c:pt>
                <c:pt idx="57">
                  <c:v>550.99</c:v>
                </c:pt>
                <c:pt idx="58">
                  <c:v>550.99</c:v>
                </c:pt>
                <c:pt idx="59">
                  <c:v>550.99</c:v>
                </c:pt>
                <c:pt idx="60">
                  <c:v>550.99</c:v>
                </c:pt>
                <c:pt idx="61">
                  <c:v>550.99</c:v>
                </c:pt>
              </c:numCache>
            </c:numRef>
          </c:val>
        </c:ser>
        <c:axId val="12984722"/>
        <c:axId val="49753635"/>
      </c:barChart>
      <c:catAx>
        <c:axId val="12984722"/>
        <c:scaling>
          <c:orientation val="maxMin"/>
        </c:scaling>
        <c:axPos val="l"/>
        <c:delete val="0"/>
        <c:numFmt formatCode="General" sourceLinked="1"/>
        <c:majorTickMark val="none"/>
        <c:minorTickMark val="none"/>
        <c:tickLblPos val="nextTo"/>
        <c:txPr>
          <a:bodyPr/>
          <a:lstStyle/>
          <a:p>
            <a:pPr>
              <a:defRPr lang="en-US" cap="none" sz="575" b="0" i="0" u="none" baseline="0"/>
            </a:pPr>
          </a:p>
        </c:txPr>
        <c:crossAx val="49753635"/>
        <c:crosses val="autoZero"/>
        <c:auto val="1"/>
        <c:lblOffset val="100"/>
        <c:noMultiLvlLbl val="0"/>
      </c:catAx>
      <c:valAx>
        <c:axId val="49753635"/>
        <c:scaling>
          <c:orientation val="minMax"/>
          <c:max val="1000"/>
          <c:min val="0"/>
        </c:scaling>
        <c:axPos val="t"/>
        <c:majorGridlines/>
        <c:delete val="0"/>
        <c:numFmt formatCode="0" sourceLinked="0"/>
        <c:majorTickMark val="none"/>
        <c:minorTickMark val="none"/>
        <c:tickLblPos val="nextTo"/>
        <c:crossAx val="12984722"/>
        <c:crosses val="max"/>
        <c:crossBetween val="between"/>
        <c:dispUnits/>
        <c:majorUnit val="100"/>
      </c:valAx>
      <c:spPr>
        <a:solidFill>
          <a:srgbClr val="FFFFFF"/>
        </a:solidFill>
        <a:ln w="12700">
          <a:solidFill/>
        </a:ln>
      </c:spPr>
    </c:plotArea>
    <c:legend>
      <c:legendPos val="r"/>
      <c:legendEntry>
        <c:idx val="0"/>
        <c:delete val="1"/>
      </c:legendEntry>
      <c:legendEntry>
        <c:idx val="3"/>
        <c:delete val="1"/>
      </c:legendEntry>
      <c:layout>
        <c:manualLayout>
          <c:xMode val="edge"/>
          <c:yMode val="edge"/>
          <c:x val="0.752"/>
          <c:y val="0.0495"/>
          <c:w val="0.207"/>
          <c:h val="0.07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A.6.2: Rate of Children With at Least One Prescription                                                    by Winnipeg Neighbourhood Cluster</a:t>
            </a:r>
            <a:r>
              <a:rPr lang="en-US" cap="none" sz="800" b="1" i="0" u="none" baseline="0"/>
              <a:t>
</a:t>
            </a:r>
            <a:r>
              <a:rPr lang="en-US" cap="none" sz="800" b="0" i="0" u="none" baseline="0"/>
              <a:t>Age- and sex-adjusted rates per 1,000 children aged 0-19</a:t>
            </a:r>
          </a:p>
        </c:rich>
      </c:tx>
      <c:layout>
        <c:manualLayout>
          <c:xMode val="factor"/>
          <c:yMode val="factor"/>
          <c:x val="0.03225"/>
          <c:y val="-0.02"/>
        </c:manualLayout>
      </c:layout>
      <c:spPr>
        <a:noFill/>
        <a:ln>
          <a:noFill/>
        </a:ln>
      </c:spPr>
    </c:title>
    <c:plotArea>
      <c:layout>
        <c:manualLayout>
          <c:xMode val="edge"/>
          <c:yMode val="edge"/>
          <c:x val="0"/>
          <c:y val="0.071"/>
          <c:w val="0.9655"/>
          <c:h val="0.91025"/>
        </c:manualLayout>
      </c:layout>
      <c:barChart>
        <c:barDir val="bar"/>
        <c:grouping val="clustered"/>
        <c:varyColors val="0"/>
        <c:ser>
          <c:idx val="0"/>
          <c:order val="0"/>
          <c:tx>
            <c:strRef>
              <c:f>'district graph data'!$H$3</c:f>
              <c:strCache>
                <c:ptCount val="1"/>
                <c:pt idx="0">
                  <c:v>MB Avg 2000-2001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c:name>
            <c:spPr>
              <a:ln w="25400">
                <a:solidFill>
                  <a:srgbClr val="C0C0C0"/>
                </a:solidFill>
                <a:prstDash val="sysDot"/>
              </a:ln>
            </c:spPr>
            <c:trendlineType val="linear"/>
            <c:forward val="0.5"/>
            <c:backward val="0.5"/>
            <c:dispEq val="0"/>
            <c:dispRSqr val="0"/>
          </c:trendline>
          <c:cat>
            <c:strRef>
              <c:f>'district graph data'!$A$67:$A$105</c:f>
              <c:strCache>
                <c:ptCount val="39"/>
                <c:pt idx="0">
                  <c:v>Fort Garry S</c:v>
                </c:pt>
                <c:pt idx="1">
                  <c:v>Fort Garry N (t)</c:v>
                </c:pt>
                <c:pt idx="3">
                  <c:v>Assiniboine South (t)</c:v>
                </c:pt>
                <c:pt idx="5">
                  <c:v>St. Boniface E (t)</c:v>
                </c:pt>
                <c:pt idx="6">
                  <c:v>St. Boniface W (t)</c:v>
                </c:pt>
                <c:pt idx="8">
                  <c:v>St. Vital S (t)</c:v>
                </c:pt>
                <c:pt idx="9">
                  <c:v>St. Vital N (t)</c:v>
                </c:pt>
                <c:pt idx="11">
                  <c:v>Transcona (t)</c:v>
                </c:pt>
                <c:pt idx="13">
                  <c:v>River Heights W (t)</c:v>
                </c:pt>
                <c:pt idx="14">
                  <c:v>River Heights E</c:v>
                </c:pt>
                <c:pt idx="16">
                  <c:v>River East N (t)</c:v>
                </c:pt>
                <c:pt idx="17">
                  <c:v>River East E (t)</c:v>
                </c:pt>
                <c:pt idx="18">
                  <c:v>River East W</c:v>
                </c:pt>
                <c:pt idx="19">
                  <c:v>River East S</c:v>
                </c:pt>
                <c:pt idx="21">
                  <c:v>Seven Oaks N (t)</c:v>
                </c:pt>
                <c:pt idx="22">
                  <c:v>Seven Oaks W (t)</c:v>
                </c:pt>
                <c:pt idx="23">
                  <c:v>Seven Oaks E (t)</c:v>
                </c:pt>
                <c:pt idx="25">
                  <c:v>St. James - Assiniboia W (t)</c:v>
                </c:pt>
                <c:pt idx="26">
                  <c:v>St. James - Assiniboia E (t)</c:v>
                </c:pt>
                <c:pt idx="28">
                  <c:v>Inkster West (1,t)</c:v>
                </c:pt>
                <c:pt idx="29">
                  <c:v>Inkster East (1,t)</c:v>
                </c:pt>
                <c:pt idx="31">
                  <c:v>Downtown W (t)</c:v>
                </c:pt>
                <c:pt idx="32">
                  <c:v>Downtown E (1,t)</c:v>
                </c:pt>
                <c:pt idx="34">
                  <c:v>Point Douglas N (1,t)</c:v>
                </c:pt>
                <c:pt idx="35">
                  <c:v>Point Douglas S (1,2)</c:v>
                </c:pt>
                <c:pt idx="37">
                  <c:v>Winnipeg (t)</c:v>
                </c:pt>
                <c:pt idx="38">
                  <c:v>Manitoba  (t)</c:v>
                </c:pt>
              </c:strCache>
            </c:strRef>
          </c:cat>
          <c:val>
            <c:numRef>
              <c:f>'district graph data'!$H$67:$H$105</c:f>
              <c:numCache>
                <c:ptCount val="39"/>
                <c:pt idx="0">
                  <c:v>591.763</c:v>
                </c:pt>
                <c:pt idx="1">
                  <c:v>591.763</c:v>
                </c:pt>
                <c:pt idx="3">
                  <c:v>591.763</c:v>
                </c:pt>
                <c:pt idx="5">
                  <c:v>591.763</c:v>
                </c:pt>
                <c:pt idx="6">
                  <c:v>591.763</c:v>
                </c:pt>
                <c:pt idx="8">
                  <c:v>591.763</c:v>
                </c:pt>
                <c:pt idx="9">
                  <c:v>591.763</c:v>
                </c:pt>
                <c:pt idx="11">
                  <c:v>591.763</c:v>
                </c:pt>
                <c:pt idx="13">
                  <c:v>591.763</c:v>
                </c:pt>
                <c:pt idx="14">
                  <c:v>591.763</c:v>
                </c:pt>
                <c:pt idx="16">
                  <c:v>591.763</c:v>
                </c:pt>
                <c:pt idx="17">
                  <c:v>591.763</c:v>
                </c:pt>
                <c:pt idx="18">
                  <c:v>591.763</c:v>
                </c:pt>
                <c:pt idx="19">
                  <c:v>591.763</c:v>
                </c:pt>
                <c:pt idx="21">
                  <c:v>591.763</c:v>
                </c:pt>
                <c:pt idx="22">
                  <c:v>591.763</c:v>
                </c:pt>
                <c:pt idx="23">
                  <c:v>591.763</c:v>
                </c:pt>
                <c:pt idx="25">
                  <c:v>591.763</c:v>
                </c:pt>
                <c:pt idx="26">
                  <c:v>591.763</c:v>
                </c:pt>
                <c:pt idx="28">
                  <c:v>591.763</c:v>
                </c:pt>
                <c:pt idx="29">
                  <c:v>591.763</c:v>
                </c:pt>
                <c:pt idx="31">
                  <c:v>591.763</c:v>
                </c:pt>
                <c:pt idx="32">
                  <c:v>591.763</c:v>
                </c:pt>
                <c:pt idx="34">
                  <c:v>591.763</c:v>
                </c:pt>
                <c:pt idx="35">
                  <c:v>591.763</c:v>
                </c:pt>
                <c:pt idx="37">
                  <c:v>591.763</c:v>
                </c:pt>
                <c:pt idx="38">
                  <c:v>591.763</c:v>
                </c:pt>
              </c:numCache>
            </c:numRef>
          </c:val>
        </c:ser>
        <c:ser>
          <c:idx val="1"/>
          <c:order val="1"/>
          <c:tx>
            <c:strRef>
              <c:f>'district graph data'!$I$3</c:f>
              <c:strCache>
                <c:ptCount val="1"/>
                <c:pt idx="0">
                  <c:v>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c:v>
                </c:pt>
                <c:pt idx="1">
                  <c:v>Fort Garry N (t)</c:v>
                </c:pt>
                <c:pt idx="3">
                  <c:v>Assiniboine South (t)</c:v>
                </c:pt>
                <c:pt idx="5">
                  <c:v>St. Boniface E (t)</c:v>
                </c:pt>
                <c:pt idx="6">
                  <c:v>St. Boniface W (t)</c:v>
                </c:pt>
                <c:pt idx="8">
                  <c:v>St. Vital S (t)</c:v>
                </c:pt>
                <c:pt idx="9">
                  <c:v>St. Vital N (t)</c:v>
                </c:pt>
                <c:pt idx="11">
                  <c:v>Transcona (t)</c:v>
                </c:pt>
                <c:pt idx="13">
                  <c:v>River Heights W (t)</c:v>
                </c:pt>
                <c:pt idx="14">
                  <c:v>River Heights E</c:v>
                </c:pt>
                <c:pt idx="16">
                  <c:v>River East N (t)</c:v>
                </c:pt>
                <c:pt idx="17">
                  <c:v>River East E (t)</c:v>
                </c:pt>
                <c:pt idx="18">
                  <c:v>River East W</c:v>
                </c:pt>
                <c:pt idx="19">
                  <c:v>River East S</c:v>
                </c:pt>
                <c:pt idx="21">
                  <c:v>Seven Oaks N (t)</c:v>
                </c:pt>
                <c:pt idx="22">
                  <c:v>Seven Oaks W (t)</c:v>
                </c:pt>
                <c:pt idx="23">
                  <c:v>Seven Oaks E (t)</c:v>
                </c:pt>
                <c:pt idx="25">
                  <c:v>St. James - Assiniboia W (t)</c:v>
                </c:pt>
                <c:pt idx="26">
                  <c:v>St. James - Assiniboia E (t)</c:v>
                </c:pt>
                <c:pt idx="28">
                  <c:v>Inkster West (1,t)</c:v>
                </c:pt>
                <c:pt idx="29">
                  <c:v>Inkster East (1,t)</c:v>
                </c:pt>
                <c:pt idx="31">
                  <c:v>Downtown W (t)</c:v>
                </c:pt>
                <c:pt idx="32">
                  <c:v>Downtown E (1,t)</c:v>
                </c:pt>
                <c:pt idx="34">
                  <c:v>Point Douglas N (1,t)</c:v>
                </c:pt>
                <c:pt idx="35">
                  <c:v>Point Douglas S (1,2)</c:v>
                </c:pt>
                <c:pt idx="37">
                  <c:v>Winnipeg (t)</c:v>
                </c:pt>
                <c:pt idx="38">
                  <c:v>Manitoba  (t)</c:v>
                </c:pt>
              </c:strCache>
            </c:strRef>
          </c:cat>
          <c:val>
            <c:numRef>
              <c:f>'district graph data'!$I$67:$I$105</c:f>
              <c:numCache>
                <c:ptCount val="39"/>
                <c:pt idx="0">
                  <c:v>589.014</c:v>
                </c:pt>
                <c:pt idx="1">
                  <c:v>607.25</c:v>
                </c:pt>
                <c:pt idx="3">
                  <c:v>606.378</c:v>
                </c:pt>
                <c:pt idx="5">
                  <c:v>610.47</c:v>
                </c:pt>
                <c:pt idx="6">
                  <c:v>599.883</c:v>
                </c:pt>
                <c:pt idx="8">
                  <c:v>632.412</c:v>
                </c:pt>
                <c:pt idx="9">
                  <c:v>618.929</c:v>
                </c:pt>
                <c:pt idx="11">
                  <c:v>617.623</c:v>
                </c:pt>
                <c:pt idx="13">
                  <c:v>614.401</c:v>
                </c:pt>
                <c:pt idx="14">
                  <c:v>608.8</c:v>
                </c:pt>
                <c:pt idx="16">
                  <c:v>583.372</c:v>
                </c:pt>
                <c:pt idx="17">
                  <c:v>632.557</c:v>
                </c:pt>
                <c:pt idx="18">
                  <c:v>592.303</c:v>
                </c:pt>
                <c:pt idx="19">
                  <c:v>628.742</c:v>
                </c:pt>
                <c:pt idx="21">
                  <c:v>614.16</c:v>
                </c:pt>
                <c:pt idx="22">
                  <c:v>637.599</c:v>
                </c:pt>
                <c:pt idx="23">
                  <c:v>637.36</c:v>
                </c:pt>
                <c:pt idx="25">
                  <c:v>621.941</c:v>
                </c:pt>
                <c:pt idx="26">
                  <c:v>600.145</c:v>
                </c:pt>
                <c:pt idx="28">
                  <c:v>655.3</c:v>
                </c:pt>
                <c:pt idx="29">
                  <c:v>659.787</c:v>
                </c:pt>
                <c:pt idx="31">
                  <c:v>611.887</c:v>
                </c:pt>
                <c:pt idx="32">
                  <c:v>645.404</c:v>
                </c:pt>
                <c:pt idx="34">
                  <c:v>643.752</c:v>
                </c:pt>
                <c:pt idx="35">
                  <c:v>712.18</c:v>
                </c:pt>
                <c:pt idx="37">
                  <c:v>623.211</c:v>
                </c:pt>
                <c:pt idx="38">
                  <c:v>591.763</c:v>
                </c:pt>
              </c:numCache>
            </c:numRef>
          </c:val>
        </c:ser>
        <c:ser>
          <c:idx val="2"/>
          <c:order val="2"/>
          <c:tx>
            <c:strRef>
              <c:f>'district graph data'!$J$3</c:f>
              <c:strCache>
                <c:ptCount val="1"/>
                <c:pt idx="0">
                  <c:v>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c:v>
                </c:pt>
                <c:pt idx="1">
                  <c:v>Fort Garry N (t)</c:v>
                </c:pt>
                <c:pt idx="3">
                  <c:v>Assiniboine South (t)</c:v>
                </c:pt>
                <c:pt idx="5">
                  <c:v>St. Boniface E (t)</c:v>
                </c:pt>
                <c:pt idx="6">
                  <c:v>St. Boniface W (t)</c:v>
                </c:pt>
                <c:pt idx="8">
                  <c:v>St. Vital S (t)</c:v>
                </c:pt>
                <c:pt idx="9">
                  <c:v>St. Vital N (t)</c:v>
                </c:pt>
                <c:pt idx="11">
                  <c:v>Transcona (t)</c:v>
                </c:pt>
                <c:pt idx="13">
                  <c:v>River Heights W (t)</c:v>
                </c:pt>
                <c:pt idx="14">
                  <c:v>River Heights E</c:v>
                </c:pt>
                <c:pt idx="16">
                  <c:v>River East N (t)</c:v>
                </c:pt>
                <c:pt idx="17">
                  <c:v>River East E (t)</c:v>
                </c:pt>
                <c:pt idx="18">
                  <c:v>River East W</c:v>
                </c:pt>
                <c:pt idx="19">
                  <c:v>River East S</c:v>
                </c:pt>
                <c:pt idx="21">
                  <c:v>Seven Oaks N (t)</c:v>
                </c:pt>
                <c:pt idx="22">
                  <c:v>Seven Oaks W (t)</c:v>
                </c:pt>
                <c:pt idx="23">
                  <c:v>Seven Oaks E (t)</c:v>
                </c:pt>
                <c:pt idx="25">
                  <c:v>St. James - Assiniboia W (t)</c:v>
                </c:pt>
                <c:pt idx="26">
                  <c:v>St. James - Assiniboia E (t)</c:v>
                </c:pt>
                <c:pt idx="28">
                  <c:v>Inkster West (1,t)</c:v>
                </c:pt>
                <c:pt idx="29">
                  <c:v>Inkster East (1,t)</c:v>
                </c:pt>
                <c:pt idx="31">
                  <c:v>Downtown W (t)</c:v>
                </c:pt>
                <c:pt idx="32">
                  <c:v>Downtown E (1,t)</c:v>
                </c:pt>
                <c:pt idx="34">
                  <c:v>Point Douglas N (1,t)</c:v>
                </c:pt>
                <c:pt idx="35">
                  <c:v>Point Douglas S (1,2)</c:v>
                </c:pt>
                <c:pt idx="37">
                  <c:v>Winnipeg (t)</c:v>
                </c:pt>
                <c:pt idx="38">
                  <c:v>Manitoba  (t)</c:v>
                </c:pt>
              </c:strCache>
            </c:strRef>
          </c:cat>
          <c:val>
            <c:numRef>
              <c:f>'district graph data'!$J$67:$J$105</c:f>
              <c:numCache>
                <c:ptCount val="39"/>
                <c:pt idx="0">
                  <c:v>571.79</c:v>
                </c:pt>
                <c:pt idx="1">
                  <c:v>536.61</c:v>
                </c:pt>
                <c:pt idx="3">
                  <c:v>568.39</c:v>
                </c:pt>
                <c:pt idx="5">
                  <c:v>554.99</c:v>
                </c:pt>
                <c:pt idx="6">
                  <c:v>530.07</c:v>
                </c:pt>
                <c:pt idx="8">
                  <c:v>571.56</c:v>
                </c:pt>
                <c:pt idx="9">
                  <c:v>575.83</c:v>
                </c:pt>
                <c:pt idx="11">
                  <c:v>567.56</c:v>
                </c:pt>
                <c:pt idx="13">
                  <c:v>547.91</c:v>
                </c:pt>
                <c:pt idx="14">
                  <c:v>573.52</c:v>
                </c:pt>
                <c:pt idx="16">
                  <c:v>525.64</c:v>
                </c:pt>
                <c:pt idx="17">
                  <c:v>0</c:v>
                </c:pt>
                <c:pt idx="18">
                  <c:v>561.15</c:v>
                </c:pt>
                <c:pt idx="19">
                  <c:v>588.4</c:v>
                </c:pt>
                <c:pt idx="21">
                  <c:v>540.31</c:v>
                </c:pt>
                <c:pt idx="22">
                  <c:v>564.82</c:v>
                </c:pt>
                <c:pt idx="23">
                  <c:v>567.65</c:v>
                </c:pt>
                <c:pt idx="25">
                  <c:v>573.25</c:v>
                </c:pt>
                <c:pt idx="26">
                  <c:v>534.55</c:v>
                </c:pt>
                <c:pt idx="28">
                  <c:v>592.77</c:v>
                </c:pt>
                <c:pt idx="29">
                  <c:v>597.88</c:v>
                </c:pt>
                <c:pt idx="31">
                  <c:v>570.73</c:v>
                </c:pt>
                <c:pt idx="32">
                  <c:v>588.33</c:v>
                </c:pt>
                <c:pt idx="34">
                  <c:v>583.88</c:v>
                </c:pt>
                <c:pt idx="35">
                  <c:v>683.56</c:v>
                </c:pt>
                <c:pt idx="37">
                  <c:v>572.48</c:v>
                </c:pt>
                <c:pt idx="38">
                  <c:v>550.99</c:v>
                </c:pt>
              </c:numCache>
            </c:numRef>
          </c:val>
        </c:ser>
        <c:ser>
          <c:idx val="3"/>
          <c:order val="3"/>
          <c:tx>
            <c:strRef>
              <c:f>'district graph data'!$K$3</c:f>
              <c:strCache>
                <c:ptCount val="1"/>
                <c:pt idx="0">
                  <c:v>MB Avg 2005-2006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2005/06</c:name>
            <c:spPr>
              <a:ln w="25400">
                <a:solidFill>
                  <a:srgbClr val="000000"/>
                </a:solidFill>
                <a:prstDash val="sysDot"/>
              </a:ln>
            </c:spPr>
            <c:trendlineType val="linear"/>
            <c:forward val="0.5"/>
            <c:backward val="0.5"/>
            <c:dispEq val="0"/>
            <c:dispRSqr val="0"/>
          </c:trendline>
          <c:cat>
            <c:strRef>
              <c:f>'district graph data'!$A$67:$A$105</c:f>
              <c:strCache>
                <c:ptCount val="39"/>
                <c:pt idx="0">
                  <c:v>Fort Garry S</c:v>
                </c:pt>
                <c:pt idx="1">
                  <c:v>Fort Garry N (t)</c:v>
                </c:pt>
                <c:pt idx="3">
                  <c:v>Assiniboine South (t)</c:v>
                </c:pt>
                <c:pt idx="5">
                  <c:v>St. Boniface E (t)</c:v>
                </c:pt>
                <c:pt idx="6">
                  <c:v>St. Boniface W (t)</c:v>
                </c:pt>
                <c:pt idx="8">
                  <c:v>St. Vital S (t)</c:v>
                </c:pt>
                <c:pt idx="9">
                  <c:v>St. Vital N (t)</c:v>
                </c:pt>
                <c:pt idx="11">
                  <c:v>Transcona (t)</c:v>
                </c:pt>
                <c:pt idx="13">
                  <c:v>River Heights W (t)</c:v>
                </c:pt>
                <c:pt idx="14">
                  <c:v>River Heights E</c:v>
                </c:pt>
                <c:pt idx="16">
                  <c:v>River East N (t)</c:v>
                </c:pt>
                <c:pt idx="17">
                  <c:v>River East E (t)</c:v>
                </c:pt>
                <c:pt idx="18">
                  <c:v>River East W</c:v>
                </c:pt>
                <c:pt idx="19">
                  <c:v>River East S</c:v>
                </c:pt>
                <c:pt idx="21">
                  <c:v>Seven Oaks N (t)</c:v>
                </c:pt>
                <c:pt idx="22">
                  <c:v>Seven Oaks W (t)</c:v>
                </c:pt>
                <c:pt idx="23">
                  <c:v>Seven Oaks E (t)</c:v>
                </c:pt>
                <c:pt idx="25">
                  <c:v>St. James - Assiniboia W (t)</c:v>
                </c:pt>
                <c:pt idx="26">
                  <c:v>St. James - Assiniboia E (t)</c:v>
                </c:pt>
                <c:pt idx="28">
                  <c:v>Inkster West (1,t)</c:v>
                </c:pt>
                <c:pt idx="29">
                  <c:v>Inkster East (1,t)</c:v>
                </c:pt>
                <c:pt idx="31">
                  <c:v>Downtown W (t)</c:v>
                </c:pt>
                <c:pt idx="32">
                  <c:v>Downtown E (1,t)</c:v>
                </c:pt>
                <c:pt idx="34">
                  <c:v>Point Douglas N (1,t)</c:v>
                </c:pt>
                <c:pt idx="35">
                  <c:v>Point Douglas S (1,2)</c:v>
                </c:pt>
                <c:pt idx="37">
                  <c:v>Winnipeg (t)</c:v>
                </c:pt>
                <c:pt idx="38">
                  <c:v>Manitoba  (t)</c:v>
                </c:pt>
              </c:strCache>
            </c:strRef>
          </c:cat>
          <c:val>
            <c:numRef>
              <c:f>'district graph data'!$K$67:$K$105</c:f>
              <c:numCache>
                <c:ptCount val="39"/>
                <c:pt idx="0">
                  <c:v>550.99</c:v>
                </c:pt>
                <c:pt idx="1">
                  <c:v>550.99</c:v>
                </c:pt>
                <c:pt idx="3">
                  <c:v>550.99</c:v>
                </c:pt>
                <c:pt idx="5">
                  <c:v>550.99</c:v>
                </c:pt>
                <c:pt idx="6">
                  <c:v>550.99</c:v>
                </c:pt>
                <c:pt idx="8">
                  <c:v>550.99</c:v>
                </c:pt>
                <c:pt idx="9">
                  <c:v>550.99</c:v>
                </c:pt>
                <c:pt idx="11">
                  <c:v>550.99</c:v>
                </c:pt>
                <c:pt idx="13">
                  <c:v>550.99</c:v>
                </c:pt>
                <c:pt idx="14">
                  <c:v>550.99</c:v>
                </c:pt>
                <c:pt idx="16">
                  <c:v>550.99</c:v>
                </c:pt>
                <c:pt idx="17">
                  <c:v>550.99</c:v>
                </c:pt>
                <c:pt idx="18">
                  <c:v>550.99</c:v>
                </c:pt>
                <c:pt idx="19">
                  <c:v>550.99</c:v>
                </c:pt>
                <c:pt idx="21">
                  <c:v>550.99</c:v>
                </c:pt>
                <c:pt idx="22">
                  <c:v>550.99</c:v>
                </c:pt>
                <c:pt idx="23">
                  <c:v>550.99</c:v>
                </c:pt>
                <c:pt idx="25">
                  <c:v>550.99</c:v>
                </c:pt>
                <c:pt idx="26">
                  <c:v>550.99</c:v>
                </c:pt>
                <c:pt idx="28">
                  <c:v>550.99</c:v>
                </c:pt>
                <c:pt idx="29">
                  <c:v>550.99</c:v>
                </c:pt>
                <c:pt idx="31">
                  <c:v>550.99</c:v>
                </c:pt>
                <c:pt idx="32">
                  <c:v>550.99</c:v>
                </c:pt>
                <c:pt idx="34">
                  <c:v>550.99</c:v>
                </c:pt>
                <c:pt idx="35">
                  <c:v>550.99</c:v>
                </c:pt>
                <c:pt idx="37">
                  <c:v>550.99</c:v>
                </c:pt>
                <c:pt idx="38">
                  <c:v>550.99</c:v>
                </c:pt>
              </c:numCache>
            </c:numRef>
          </c:val>
        </c:ser>
        <c:axId val="45129532"/>
        <c:axId val="3512605"/>
      </c:barChart>
      <c:catAx>
        <c:axId val="45129532"/>
        <c:scaling>
          <c:orientation val="maxMin"/>
        </c:scaling>
        <c:axPos val="l"/>
        <c:delete val="0"/>
        <c:numFmt formatCode="General" sourceLinked="1"/>
        <c:majorTickMark val="none"/>
        <c:minorTickMark val="none"/>
        <c:tickLblPos val="nextTo"/>
        <c:txPr>
          <a:bodyPr/>
          <a:lstStyle/>
          <a:p>
            <a:pPr>
              <a:defRPr lang="en-US" cap="none" sz="625" b="0" i="0" u="none" baseline="0"/>
            </a:pPr>
          </a:p>
        </c:txPr>
        <c:crossAx val="3512605"/>
        <c:crosses val="autoZero"/>
        <c:auto val="1"/>
        <c:lblOffset val="100"/>
        <c:noMultiLvlLbl val="0"/>
      </c:catAx>
      <c:valAx>
        <c:axId val="3512605"/>
        <c:scaling>
          <c:orientation val="minMax"/>
          <c:max val="1000"/>
          <c:min val="0"/>
        </c:scaling>
        <c:axPos val="t"/>
        <c:majorGridlines/>
        <c:delete val="0"/>
        <c:numFmt formatCode="0" sourceLinked="0"/>
        <c:majorTickMark val="none"/>
        <c:minorTickMark val="none"/>
        <c:tickLblPos val="nextTo"/>
        <c:crossAx val="45129532"/>
        <c:crosses val="max"/>
        <c:crossBetween val="between"/>
        <c:dispUnits/>
        <c:majorUnit val="100"/>
      </c:valAx>
      <c:spPr>
        <a:solidFill>
          <a:srgbClr val="FFFFFF"/>
        </a:solidFill>
        <a:ln w="12700">
          <a:solidFill/>
        </a:ln>
      </c:spPr>
    </c:plotArea>
    <c:legend>
      <c:legendPos val="r"/>
      <c:legendEntry>
        <c:idx val="0"/>
        <c:delete val="1"/>
      </c:legendEntry>
      <c:legendEntry>
        <c:idx val="3"/>
        <c:delete val="1"/>
      </c:legendEntry>
      <c:layout>
        <c:manualLayout>
          <c:xMode val="edge"/>
          <c:yMode val="edge"/>
          <c:x val="0.71525"/>
          <c:y val="0.19625"/>
          <c:w val="0.21525"/>
          <c:h val="0.064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A.6.3: Rate of Children With at Least One Prescription                                             by Aggregate RHA Area</a:t>
            </a:r>
            <a:r>
              <a:rPr lang="en-US" cap="none" sz="800" b="1" i="0" u="none" baseline="0"/>
              <a:t>
</a:t>
            </a:r>
            <a:r>
              <a:rPr lang="en-US" cap="none" sz="800" b="0" i="0" u="none" baseline="0"/>
              <a:t>Age- and sex-adjusted rates per 1,000 children aged 0-19</a:t>
            </a:r>
          </a:p>
        </c:rich>
      </c:tx>
      <c:layout>
        <c:manualLayout>
          <c:xMode val="factor"/>
          <c:yMode val="factor"/>
          <c:x val="0.02875"/>
          <c:y val="-0.01925"/>
        </c:manualLayout>
      </c:layout>
      <c:spPr>
        <a:noFill/>
        <a:ln>
          <a:noFill/>
        </a:ln>
      </c:spPr>
    </c:title>
    <c:plotArea>
      <c:layout>
        <c:manualLayout>
          <c:xMode val="edge"/>
          <c:yMode val="edge"/>
          <c:x val="0"/>
          <c:y val="0.13275"/>
          <c:w val="0.983"/>
          <c:h val="0.83"/>
        </c:manualLayout>
      </c:layout>
      <c:barChart>
        <c:barDir val="bar"/>
        <c:grouping val="clustered"/>
        <c:varyColors val="0"/>
        <c:ser>
          <c:idx val="0"/>
          <c:order val="0"/>
          <c:tx>
            <c:strRef>
              <c:f>'rha graph data'!$H$3</c:f>
              <c:strCache>
                <c:ptCount val="1"/>
                <c:pt idx="0">
                  <c:v>MB Avg 2000-2001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c:name>
            <c:spPr>
              <a:ln w="25400">
                <a:solidFill>
                  <a:srgbClr val="C0C0C0"/>
                </a:solidFill>
                <a:prstDash val="sysDot"/>
              </a:ln>
            </c:spPr>
            <c:trendlineType val="linear"/>
            <c:forward val="0.5"/>
            <c:backward val="0.5"/>
            <c:dispEq val="0"/>
            <c:dispRSqr val="0"/>
          </c:trendline>
          <c:cat>
            <c:strRef>
              <c:f>('rha graph data'!$A$16:$A$18,'rha graph data'!$A$8,'rha graph data'!$A$19:$A$19)</c:f>
              <c:strCache>
                <c:ptCount val="5"/>
                <c:pt idx="0">
                  <c:v>South (t)</c:v>
                </c:pt>
                <c:pt idx="1">
                  <c:v>Mid (t)</c:v>
                </c:pt>
                <c:pt idx="2">
                  <c:v>North (1,2)</c:v>
                </c:pt>
                <c:pt idx="3">
                  <c:v>Winnipeg (t)</c:v>
                </c:pt>
                <c:pt idx="4">
                  <c:v>Manitoba (t)</c:v>
                </c:pt>
              </c:strCache>
            </c:strRef>
          </c:cat>
          <c:val>
            <c:numRef>
              <c:f>('rha graph data'!$H$16:$H$18,'rha graph data'!$H$8,'rha graph data'!$H$19:$H$19)</c:f>
              <c:numCache>
                <c:ptCount val="5"/>
                <c:pt idx="0">
                  <c:v>591.763</c:v>
                </c:pt>
                <c:pt idx="1">
                  <c:v>591.763</c:v>
                </c:pt>
                <c:pt idx="2">
                  <c:v>591.763</c:v>
                </c:pt>
                <c:pt idx="3">
                  <c:v>591.763</c:v>
                </c:pt>
                <c:pt idx="4">
                  <c:v>591.763</c:v>
                </c:pt>
              </c:numCache>
            </c:numRef>
          </c:val>
        </c:ser>
        <c:ser>
          <c:idx val="1"/>
          <c:order val="1"/>
          <c:tx>
            <c:strRef>
              <c:f>'rha graph data'!$I$3</c:f>
              <c:strCache>
                <c:ptCount val="1"/>
                <c:pt idx="0">
                  <c:v>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data'!$A$16:$A$18,'rha graph data'!$A$8,'rha graph data'!$A$19:$A$19)</c:f>
              <c:strCache>
                <c:ptCount val="5"/>
                <c:pt idx="0">
                  <c:v>South (t)</c:v>
                </c:pt>
                <c:pt idx="1">
                  <c:v>Mid (t)</c:v>
                </c:pt>
                <c:pt idx="2">
                  <c:v>North (1,2)</c:v>
                </c:pt>
                <c:pt idx="3">
                  <c:v>Winnipeg (t)</c:v>
                </c:pt>
                <c:pt idx="4">
                  <c:v>Manitoba (t)</c:v>
                </c:pt>
              </c:strCache>
            </c:strRef>
          </c:cat>
          <c:val>
            <c:numRef>
              <c:f>('rha graph data'!$I$16:$I$18,'rha graph data'!$I$8,'rha graph data'!$I$19:$I$19)</c:f>
              <c:numCache>
                <c:ptCount val="5"/>
                <c:pt idx="0">
                  <c:v>556.169</c:v>
                </c:pt>
                <c:pt idx="1">
                  <c:v>603.523</c:v>
                </c:pt>
                <c:pt idx="2">
                  <c:v>461.641</c:v>
                </c:pt>
                <c:pt idx="3">
                  <c:v>623.211</c:v>
                </c:pt>
                <c:pt idx="4">
                  <c:v>591.763</c:v>
                </c:pt>
              </c:numCache>
            </c:numRef>
          </c:val>
        </c:ser>
        <c:ser>
          <c:idx val="2"/>
          <c:order val="2"/>
          <c:tx>
            <c:strRef>
              <c:f>'rha graph data'!$J$3</c:f>
              <c:strCache>
                <c:ptCount val="1"/>
                <c:pt idx="0">
                  <c:v>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data'!$A$16:$A$18,'rha graph data'!$A$8,'rha graph data'!$A$19:$A$19)</c:f>
              <c:strCache>
                <c:ptCount val="5"/>
                <c:pt idx="0">
                  <c:v>South (t)</c:v>
                </c:pt>
                <c:pt idx="1">
                  <c:v>Mid (t)</c:v>
                </c:pt>
                <c:pt idx="2">
                  <c:v>North (1,2)</c:v>
                </c:pt>
                <c:pt idx="3">
                  <c:v>Winnipeg (t)</c:v>
                </c:pt>
                <c:pt idx="4">
                  <c:v>Manitoba (t)</c:v>
                </c:pt>
              </c:strCache>
            </c:strRef>
          </c:cat>
          <c:val>
            <c:numRef>
              <c:f>('rha graph data'!$J$16:$J$18,'rha graph data'!$J$8,'rha graph data'!$J$19:$J$19)</c:f>
              <c:numCache>
                <c:ptCount val="5"/>
                <c:pt idx="0">
                  <c:v>517.62</c:v>
                </c:pt>
                <c:pt idx="1">
                  <c:v>562.06</c:v>
                </c:pt>
                <c:pt idx="2">
                  <c:v>442.88</c:v>
                </c:pt>
                <c:pt idx="3">
                  <c:v>572.48</c:v>
                </c:pt>
                <c:pt idx="4">
                  <c:v>550.99</c:v>
                </c:pt>
              </c:numCache>
            </c:numRef>
          </c:val>
        </c:ser>
        <c:ser>
          <c:idx val="3"/>
          <c:order val="3"/>
          <c:tx>
            <c:strRef>
              <c:f>'rha graph data'!$K$3</c:f>
              <c:strCache>
                <c:ptCount val="1"/>
                <c:pt idx="0">
                  <c:v>MB Avg 2005-2006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2005/06</c:name>
            <c:spPr>
              <a:ln w="25400">
                <a:solidFill>
                  <a:srgbClr val="000000"/>
                </a:solidFill>
                <a:prstDash val="sysDot"/>
              </a:ln>
            </c:spPr>
            <c:trendlineType val="linear"/>
            <c:forward val="0.5"/>
            <c:backward val="0.5"/>
            <c:dispEq val="0"/>
            <c:dispRSqr val="0"/>
          </c:trendline>
          <c:cat>
            <c:strRef>
              <c:f>('rha graph data'!$A$16:$A$18,'rha graph data'!$A$8,'rha graph data'!$A$19:$A$19)</c:f>
              <c:strCache>
                <c:ptCount val="5"/>
                <c:pt idx="0">
                  <c:v>South (t)</c:v>
                </c:pt>
                <c:pt idx="1">
                  <c:v>Mid (t)</c:v>
                </c:pt>
                <c:pt idx="2">
                  <c:v>North (1,2)</c:v>
                </c:pt>
                <c:pt idx="3">
                  <c:v>Winnipeg (t)</c:v>
                </c:pt>
                <c:pt idx="4">
                  <c:v>Manitoba (t)</c:v>
                </c:pt>
              </c:strCache>
            </c:strRef>
          </c:cat>
          <c:val>
            <c:numRef>
              <c:f>('rha graph data'!$K$16:$K$18,'rha graph data'!$K$8,'rha graph data'!$K$19:$K$19)</c:f>
              <c:numCache>
                <c:ptCount val="5"/>
                <c:pt idx="0">
                  <c:v>550.99</c:v>
                </c:pt>
                <c:pt idx="1">
                  <c:v>550.99</c:v>
                </c:pt>
                <c:pt idx="2">
                  <c:v>550.99</c:v>
                </c:pt>
                <c:pt idx="3">
                  <c:v>550.99</c:v>
                </c:pt>
                <c:pt idx="4">
                  <c:v>550.99</c:v>
                </c:pt>
              </c:numCache>
            </c:numRef>
          </c:val>
        </c:ser>
        <c:axId val="31613446"/>
        <c:axId val="16085559"/>
      </c:barChart>
      <c:catAx>
        <c:axId val="31613446"/>
        <c:scaling>
          <c:orientation val="maxMin"/>
        </c:scaling>
        <c:axPos val="l"/>
        <c:delete val="0"/>
        <c:numFmt formatCode="General" sourceLinked="1"/>
        <c:majorTickMark val="none"/>
        <c:minorTickMark val="none"/>
        <c:tickLblPos val="nextTo"/>
        <c:crossAx val="16085559"/>
        <c:crosses val="autoZero"/>
        <c:auto val="1"/>
        <c:lblOffset val="100"/>
        <c:noMultiLvlLbl val="0"/>
      </c:catAx>
      <c:valAx>
        <c:axId val="16085559"/>
        <c:scaling>
          <c:orientation val="minMax"/>
          <c:max val="1000"/>
          <c:min val="0"/>
        </c:scaling>
        <c:axPos val="t"/>
        <c:majorGridlines>
          <c:spPr>
            <a:ln w="12700">
              <a:solidFill/>
            </a:ln>
          </c:spPr>
        </c:majorGridlines>
        <c:delete val="0"/>
        <c:numFmt formatCode="0" sourceLinked="0"/>
        <c:majorTickMark val="none"/>
        <c:minorTickMark val="none"/>
        <c:tickLblPos val="nextTo"/>
        <c:spPr>
          <a:ln w="12700">
            <a:solidFill/>
          </a:ln>
        </c:spPr>
        <c:crossAx val="31613446"/>
        <c:crosses val="max"/>
        <c:crossBetween val="between"/>
        <c:dispUnits/>
        <c:majorUnit val="100"/>
      </c:valAx>
      <c:spPr>
        <a:solidFill>
          <a:srgbClr val="FFFFFF"/>
        </a:solidFill>
        <a:ln w="12700">
          <a:solidFill/>
        </a:ln>
      </c:spPr>
    </c:plotArea>
    <c:legend>
      <c:legendPos val="r"/>
      <c:legendEntry>
        <c:idx val="0"/>
        <c:delete val="1"/>
      </c:legendEntry>
      <c:legendEntry>
        <c:idx val="3"/>
        <c:delete val="1"/>
      </c:legendEntry>
      <c:layout>
        <c:manualLayout>
          <c:xMode val="edge"/>
          <c:yMode val="edge"/>
          <c:x val="0.75425"/>
          <c:y val="0.41125"/>
          <c:w val="0.239"/>
          <c:h val="0.152"/>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93"/>
          <c:w val="0.93525"/>
          <c:h val="0.7985"/>
        </c:manualLayout>
      </c:layout>
      <c:barChart>
        <c:barDir val="bar"/>
        <c:grouping val="clustered"/>
        <c:varyColors val="0"/>
        <c:ser>
          <c:idx val="0"/>
          <c:order val="0"/>
          <c:tx>
            <c:strRef>
              <c:f>'rha graph data'!$H$3</c:f>
              <c:strCache>
                <c:ptCount val="1"/>
                <c:pt idx="0">
                  <c:v>MB Avg 2000-2001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c:name>
            <c:spPr>
              <a:ln w="25400">
                <a:solidFill>
                  <a:srgbClr val="C0C0C0"/>
                </a:solidFill>
                <a:prstDash val="sysDot"/>
              </a:ln>
            </c:spPr>
            <c:trendlineType val="linear"/>
            <c:forward val="0.5"/>
            <c:backward val="0.5"/>
            <c:dispEq val="0"/>
            <c:dispRSqr val="0"/>
          </c:trendline>
          <c:cat>
            <c:strRef>
              <c:f>'rha graph data'!$A$4:$A$19</c:f>
              <c:strCache>
                <c:ptCount val="16"/>
                <c:pt idx="0">
                  <c:v>South Eastman (1,2,t)</c:v>
                </c:pt>
                <c:pt idx="1">
                  <c:v>Central (1,2,t)</c:v>
                </c:pt>
                <c:pt idx="2">
                  <c:v>Assiniboine</c:v>
                </c:pt>
                <c:pt idx="3">
                  <c:v>Brandon (2)</c:v>
                </c:pt>
                <c:pt idx="4">
                  <c:v>Winnipeg (t)</c:v>
                </c:pt>
                <c:pt idx="5">
                  <c:v>Interlake (t)</c:v>
                </c:pt>
                <c:pt idx="6">
                  <c:v>North Eastman (1,2)</c:v>
                </c:pt>
                <c:pt idx="7">
                  <c:v>Parkland (1,2,t)</c:v>
                </c:pt>
                <c:pt idx="8">
                  <c:v>Churchill (t)</c:v>
                </c:pt>
                <c:pt idx="9">
                  <c:v>Nor-Man (1)</c:v>
                </c:pt>
                <c:pt idx="10">
                  <c:v>Burntwood (1,2)</c:v>
                </c:pt>
                <c:pt idx="12">
                  <c:v>South (t)</c:v>
                </c:pt>
                <c:pt idx="13">
                  <c:v>Mid (t)</c:v>
                </c:pt>
                <c:pt idx="14">
                  <c:v>North (1,2)</c:v>
                </c:pt>
                <c:pt idx="15">
                  <c:v>Manitoba (t)</c:v>
                </c:pt>
              </c:strCache>
            </c:strRef>
          </c:cat>
          <c:val>
            <c:numRef>
              <c:f>'rha graph data'!$H$4:$H$19</c:f>
              <c:numCache>
                <c:ptCount val="16"/>
                <c:pt idx="0">
                  <c:v>591.763</c:v>
                </c:pt>
                <c:pt idx="1">
                  <c:v>591.763</c:v>
                </c:pt>
                <c:pt idx="2">
                  <c:v>591.763</c:v>
                </c:pt>
                <c:pt idx="3">
                  <c:v>591.763</c:v>
                </c:pt>
                <c:pt idx="4">
                  <c:v>591.763</c:v>
                </c:pt>
                <c:pt idx="5">
                  <c:v>591.763</c:v>
                </c:pt>
                <c:pt idx="6">
                  <c:v>591.763</c:v>
                </c:pt>
                <c:pt idx="7">
                  <c:v>591.763</c:v>
                </c:pt>
                <c:pt idx="8">
                  <c:v>591.763</c:v>
                </c:pt>
                <c:pt idx="9">
                  <c:v>591.763</c:v>
                </c:pt>
                <c:pt idx="10">
                  <c:v>591.763</c:v>
                </c:pt>
                <c:pt idx="12">
                  <c:v>591.763</c:v>
                </c:pt>
                <c:pt idx="13">
                  <c:v>591.763</c:v>
                </c:pt>
                <c:pt idx="14">
                  <c:v>591.763</c:v>
                </c:pt>
                <c:pt idx="15">
                  <c:v>591.763</c:v>
                </c:pt>
              </c:numCache>
            </c:numRef>
          </c:val>
        </c:ser>
        <c:ser>
          <c:idx val="1"/>
          <c:order val="1"/>
          <c:tx>
            <c:strRef>
              <c:f>'rha graph data'!$I$3</c:f>
              <c:strCache>
                <c:ptCount val="1"/>
                <c:pt idx="0">
                  <c:v>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data'!$A$4:$A$19</c:f>
              <c:strCache>
                <c:ptCount val="16"/>
                <c:pt idx="0">
                  <c:v>South Eastman (1,2,t)</c:v>
                </c:pt>
                <c:pt idx="1">
                  <c:v>Central (1,2,t)</c:v>
                </c:pt>
                <c:pt idx="2">
                  <c:v>Assiniboine</c:v>
                </c:pt>
                <c:pt idx="3">
                  <c:v>Brandon (2)</c:v>
                </c:pt>
                <c:pt idx="4">
                  <c:v>Winnipeg (t)</c:v>
                </c:pt>
                <c:pt idx="5">
                  <c:v>Interlake (t)</c:v>
                </c:pt>
                <c:pt idx="6">
                  <c:v>North Eastman (1,2)</c:v>
                </c:pt>
                <c:pt idx="7">
                  <c:v>Parkland (1,2,t)</c:v>
                </c:pt>
                <c:pt idx="8">
                  <c:v>Churchill (t)</c:v>
                </c:pt>
                <c:pt idx="9">
                  <c:v>Nor-Man (1)</c:v>
                </c:pt>
                <c:pt idx="10">
                  <c:v>Burntwood (1,2)</c:v>
                </c:pt>
                <c:pt idx="12">
                  <c:v>South (t)</c:v>
                </c:pt>
                <c:pt idx="13">
                  <c:v>Mid (t)</c:v>
                </c:pt>
                <c:pt idx="14">
                  <c:v>North (1,2)</c:v>
                </c:pt>
                <c:pt idx="15">
                  <c:v>Manitoba (t)</c:v>
                </c:pt>
              </c:strCache>
            </c:strRef>
          </c:cat>
          <c:val>
            <c:numRef>
              <c:f>'rha graph data'!$I$4:$I$19</c:f>
              <c:numCache>
                <c:ptCount val="16"/>
                <c:pt idx="0">
                  <c:v>528.479</c:v>
                </c:pt>
                <c:pt idx="1">
                  <c:v>537.479</c:v>
                </c:pt>
                <c:pt idx="2">
                  <c:v>611.233</c:v>
                </c:pt>
                <c:pt idx="3">
                  <c:v>630.007</c:v>
                </c:pt>
                <c:pt idx="4">
                  <c:v>623.211</c:v>
                </c:pt>
                <c:pt idx="5">
                  <c:v>611.009</c:v>
                </c:pt>
                <c:pt idx="6">
                  <c:v>521.845</c:v>
                </c:pt>
                <c:pt idx="7">
                  <c:v>670.386</c:v>
                </c:pt>
                <c:pt idx="8">
                  <c:v>674.602</c:v>
                </c:pt>
                <c:pt idx="9">
                  <c:v>536.984</c:v>
                </c:pt>
                <c:pt idx="10">
                  <c:v>424.016</c:v>
                </c:pt>
                <c:pt idx="12">
                  <c:v>556.169</c:v>
                </c:pt>
                <c:pt idx="13">
                  <c:v>603.523</c:v>
                </c:pt>
                <c:pt idx="14">
                  <c:v>461.641</c:v>
                </c:pt>
                <c:pt idx="15">
                  <c:v>591.763</c:v>
                </c:pt>
              </c:numCache>
            </c:numRef>
          </c:val>
        </c:ser>
        <c:ser>
          <c:idx val="2"/>
          <c:order val="2"/>
          <c:tx>
            <c:strRef>
              <c:f>'rha graph data'!$J$3</c:f>
              <c:strCache>
                <c:ptCount val="1"/>
                <c:pt idx="0">
                  <c:v>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data'!$A$4:$A$19</c:f>
              <c:strCache>
                <c:ptCount val="16"/>
                <c:pt idx="0">
                  <c:v>South Eastman (1,2,t)</c:v>
                </c:pt>
                <c:pt idx="1">
                  <c:v>Central (1,2,t)</c:v>
                </c:pt>
                <c:pt idx="2">
                  <c:v>Assiniboine</c:v>
                </c:pt>
                <c:pt idx="3">
                  <c:v>Brandon (2)</c:v>
                </c:pt>
                <c:pt idx="4">
                  <c:v>Winnipeg (t)</c:v>
                </c:pt>
                <c:pt idx="5">
                  <c:v>Interlake (t)</c:v>
                </c:pt>
                <c:pt idx="6">
                  <c:v>North Eastman (1,2)</c:v>
                </c:pt>
                <c:pt idx="7">
                  <c:v>Parkland (1,2,t)</c:v>
                </c:pt>
                <c:pt idx="8">
                  <c:v>Churchill (t)</c:v>
                </c:pt>
                <c:pt idx="9">
                  <c:v>Nor-Man (1)</c:v>
                </c:pt>
                <c:pt idx="10">
                  <c:v>Burntwood (1,2)</c:v>
                </c:pt>
                <c:pt idx="12">
                  <c:v>South (t)</c:v>
                </c:pt>
                <c:pt idx="13">
                  <c:v>Mid (t)</c:v>
                </c:pt>
                <c:pt idx="14">
                  <c:v>North (1,2)</c:v>
                </c:pt>
                <c:pt idx="15">
                  <c:v>Manitoba (t)</c:v>
                </c:pt>
              </c:strCache>
            </c:strRef>
          </c:cat>
          <c:val>
            <c:numRef>
              <c:f>'rha graph data'!$J$4:$J$19</c:f>
              <c:numCache>
                <c:ptCount val="16"/>
                <c:pt idx="0">
                  <c:v>497.27</c:v>
                </c:pt>
                <c:pt idx="1">
                  <c:v>497.01</c:v>
                </c:pt>
                <c:pt idx="2">
                  <c:v>576.94</c:v>
                </c:pt>
                <c:pt idx="3">
                  <c:v>625.55</c:v>
                </c:pt>
                <c:pt idx="4">
                  <c:v>572.48</c:v>
                </c:pt>
                <c:pt idx="5">
                  <c:v>564.3</c:v>
                </c:pt>
                <c:pt idx="6">
                  <c:v>494.42</c:v>
                </c:pt>
                <c:pt idx="7">
                  <c:v>625.54</c:v>
                </c:pt>
                <c:pt idx="8">
                  <c:v>516.78</c:v>
                </c:pt>
                <c:pt idx="9">
                  <c:v>521.33</c:v>
                </c:pt>
                <c:pt idx="10">
                  <c:v>408.85</c:v>
                </c:pt>
                <c:pt idx="12">
                  <c:v>517.62</c:v>
                </c:pt>
                <c:pt idx="13">
                  <c:v>562.06</c:v>
                </c:pt>
                <c:pt idx="14">
                  <c:v>442.88</c:v>
                </c:pt>
                <c:pt idx="15">
                  <c:v>550.99</c:v>
                </c:pt>
              </c:numCache>
            </c:numRef>
          </c:val>
        </c:ser>
        <c:ser>
          <c:idx val="3"/>
          <c:order val="3"/>
          <c:tx>
            <c:strRef>
              <c:f>'rha graph data'!$K$3</c:f>
              <c:strCache>
                <c:ptCount val="1"/>
                <c:pt idx="0">
                  <c:v>MB Avg 2005-2006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2005/06</c:name>
            <c:spPr>
              <a:ln w="25400">
                <a:solidFill>
                  <a:srgbClr val="000000"/>
                </a:solidFill>
                <a:prstDash val="sysDot"/>
              </a:ln>
            </c:spPr>
            <c:trendlineType val="linear"/>
            <c:forward val="0.5"/>
            <c:backward val="0.5"/>
            <c:dispEq val="0"/>
            <c:dispRSqr val="0"/>
          </c:trendline>
          <c:cat>
            <c:strRef>
              <c:f>'rha graph data'!$A$4:$A$19</c:f>
              <c:strCache>
                <c:ptCount val="16"/>
                <c:pt idx="0">
                  <c:v>South Eastman (1,2,t)</c:v>
                </c:pt>
                <c:pt idx="1">
                  <c:v>Central (1,2,t)</c:v>
                </c:pt>
                <c:pt idx="2">
                  <c:v>Assiniboine</c:v>
                </c:pt>
                <c:pt idx="3">
                  <c:v>Brandon (2)</c:v>
                </c:pt>
                <c:pt idx="4">
                  <c:v>Winnipeg (t)</c:v>
                </c:pt>
                <c:pt idx="5">
                  <c:v>Interlake (t)</c:v>
                </c:pt>
                <c:pt idx="6">
                  <c:v>North Eastman (1,2)</c:v>
                </c:pt>
                <c:pt idx="7">
                  <c:v>Parkland (1,2,t)</c:v>
                </c:pt>
                <c:pt idx="8">
                  <c:v>Churchill (t)</c:v>
                </c:pt>
                <c:pt idx="9">
                  <c:v>Nor-Man (1)</c:v>
                </c:pt>
                <c:pt idx="10">
                  <c:v>Burntwood (1,2)</c:v>
                </c:pt>
                <c:pt idx="12">
                  <c:v>South (t)</c:v>
                </c:pt>
                <c:pt idx="13">
                  <c:v>Mid (t)</c:v>
                </c:pt>
                <c:pt idx="14">
                  <c:v>North (1,2)</c:v>
                </c:pt>
                <c:pt idx="15">
                  <c:v>Manitoba (t)</c:v>
                </c:pt>
              </c:strCache>
            </c:strRef>
          </c:cat>
          <c:val>
            <c:numRef>
              <c:f>'rha graph data'!$K$4:$K$19</c:f>
              <c:numCache>
                <c:ptCount val="16"/>
                <c:pt idx="0">
                  <c:v>550.99</c:v>
                </c:pt>
                <c:pt idx="1">
                  <c:v>550.99</c:v>
                </c:pt>
                <c:pt idx="2">
                  <c:v>550.99</c:v>
                </c:pt>
                <c:pt idx="3">
                  <c:v>550.99</c:v>
                </c:pt>
                <c:pt idx="4">
                  <c:v>550.99</c:v>
                </c:pt>
                <c:pt idx="5">
                  <c:v>550.99</c:v>
                </c:pt>
                <c:pt idx="6">
                  <c:v>550.99</c:v>
                </c:pt>
                <c:pt idx="7">
                  <c:v>550.99</c:v>
                </c:pt>
                <c:pt idx="8">
                  <c:v>550.99</c:v>
                </c:pt>
                <c:pt idx="9">
                  <c:v>550.99</c:v>
                </c:pt>
                <c:pt idx="10">
                  <c:v>550.99</c:v>
                </c:pt>
                <c:pt idx="12">
                  <c:v>550.99</c:v>
                </c:pt>
                <c:pt idx="13">
                  <c:v>550.99</c:v>
                </c:pt>
                <c:pt idx="14">
                  <c:v>550.99</c:v>
                </c:pt>
                <c:pt idx="15">
                  <c:v>550.99</c:v>
                </c:pt>
              </c:numCache>
            </c:numRef>
          </c:val>
        </c:ser>
        <c:axId val="10552304"/>
        <c:axId val="27861873"/>
      </c:barChart>
      <c:catAx>
        <c:axId val="10552304"/>
        <c:scaling>
          <c:orientation val="maxMin"/>
        </c:scaling>
        <c:axPos val="l"/>
        <c:delete val="0"/>
        <c:numFmt formatCode="General" sourceLinked="1"/>
        <c:majorTickMark val="none"/>
        <c:minorTickMark val="none"/>
        <c:tickLblPos val="nextTo"/>
        <c:crossAx val="27861873"/>
        <c:crosses val="autoZero"/>
        <c:auto val="1"/>
        <c:lblOffset val="100"/>
        <c:noMultiLvlLbl val="0"/>
      </c:catAx>
      <c:valAx>
        <c:axId val="27861873"/>
        <c:scaling>
          <c:orientation val="minMax"/>
          <c:max val="1000"/>
          <c:min val="0"/>
        </c:scaling>
        <c:axPos val="t"/>
        <c:majorGridlines>
          <c:spPr>
            <a:ln w="12700">
              <a:solidFill/>
            </a:ln>
          </c:spPr>
        </c:majorGridlines>
        <c:delete val="0"/>
        <c:numFmt formatCode="0" sourceLinked="0"/>
        <c:majorTickMark val="none"/>
        <c:minorTickMark val="none"/>
        <c:tickLblPos val="nextTo"/>
        <c:crossAx val="10552304"/>
        <c:crosses val="max"/>
        <c:crossBetween val="between"/>
        <c:dispUnits/>
        <c:majorUnit val="100"/>
      </c:valAx>
      <c:spPr>
        <a:solidFill>
          <a:srgbClr val="FFFFFF"/>
        </a:solidFill>
        <a:ln w="12700">
          <a:solidFill/>
        </a:ln>
      </c:spPr>
    </c:plotArea>
    <c:legend>
      <c:legendPos val="r"/>
      <c:legendEntry>
        <c:idx val="0"/>
        <c:delete val="1"/>
      </c:legendEntry>
      <c:legendEntry>
        <c:idx val="3"/>
        <c:delete val="1"/>
      </c:legendEntry>
      <c:layout>
        <c:manualLayout>
          <c:xMode val="edge"/>
          <c:yMode val="edge"/>
          <c:x val="0.69325"/>
          <c:y val="0.52675"/>
          <c:w val="0.24225"/>
          <c:h val="0.126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575"/>
          <c:w val="0.94925"/>
          <c:h val="0.791"/>
        </c:manualLayout>
      </c:layout>
      <c:barChart>
        <c:barDir val="bar"/>
        <c:grouping val="clustered"/>
        <c:varyColors val="0"/>
        <c:ser>
          <c:idx val="0"/>
          <c:order val="0"/>
          <c:tx>
            <c:strRef>
              <c:f>'rha graph data'!$H$3</c:f>
              <c:strCache>
                <c:ptCount val="1"/>
                <c:pt idx="0">
                  <c:v>MB Avg 2000-2001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c:name>
            <c:spPr>
              <a:ln w="25400">
                <a:solidFill>
                  <a:srgbClr val="C0C0C0"/>
                </a:solidFill>
                <a:prstDash val="sysDot"/>
              </a:ln>
            </c:spPr>
            <c:trendlineType val="linear"/>
            <c:forward val="0.5"/>
            <c:backward val="0.5"/>
            <c:dispEq val="0"/>
            <c:dispRSqr val="0"/>
          </c:trendline>
          <c:cat>
            <c:strRef>
              <c:f>('rha graph data'!$A$21:$A$33,'rha graph data'!$A$8,'rha graph data'!$A$19)</c:f>
              <c:strCache>
                <c:ptCount val="15"/>
                <c:pt idx="0">
                  <c:v>Fort Garry (t)</c:v>
                </c:pt>
                <c:pt idx="1">
                  <c:v>Assiniboine South (t)</c:v>
                </c:pt>
                <c:pt idx="2">
                  <c:v>St. Boniface (t)</c:v>
                </c:pt>
                <c:pt idx="3">
                  <c:v>St. Vital (t)</c:v>
                </c:pt>
                <c:pt idx="4">
                  <c:v>Transcona (t)</c:v>
                </c:pt>
                <c:pt idx="5">
                  <c:v>River Heights (t)</c:v>
                </c:pt>
                <c:pt idx="6">
                  <c:v>River East (t)</c:v>
                </c:pt>
                <c:pt idx="7">
                  <c:v>Seven Oaks (t)</c:v>
                </c:pt>
                <c:pt idx="8">
                  <c:v>St. James - Assiniboia (t)</c:v>
                </c:pt>
                <c:pt idx="9">
                  <c:v>Inkster (1,2,t)</c:v>
                </c:pt>
                <c:pt idx="10">
                  <c:v>Downtown (t)</c:v>
                </c:pt>
                <c:pt idx="11">
                  <c:v>Point Douglas (1,2,t)</c:v>
                </c:pt>
                <c:pt idx="12">
                  <c:v>0</c:v>
                </c:pt>
                <c:pt idx="13">
                  <c:v>Winnipeg (t)</c:v>
                </c:pt>
                <c:pt idx="14">
                  <c:v>Manitoba (t)</c:v>
                </c:pt>
              </c:strCache>
            </c:strRef>
          </c:cat>
          <c:val>
            <c:numRef>
              <c:f>('rha graph data'!$H$21:$H$33,'rha graph data'!$H$8,'rha graph data'!$H$19)</c:f>
              <c:numCache>
                <c:ptCount val="15"/>
                <c:pt idx="0">
                  <c:v>591.763</c:v>
                </c:pt>
                <c:pt idx="1">
                  <c:v>591.763</c:v>
                </c:pt>
                <c:pt idx="2">
                  <c:v>591.763</c:v>
                </c:pt>
                <c:pt idx="3">
                  <c:v>591.763</c:v>
                </c:pt>
                <c:pt idx="4">
                  <c:v>591.763</c:v>
                </c:pt>
                <c:pt idx="5">
                  <c:v>591.763</c:v>
                </c:pt>
                <c:pt idx="6">
                  <c:v>591.763</c:v>
                </c:pt>
                <c:pt idx="7">
                  <c:v>591.763</c:v>
                </c:pt>
                <c:pt idx="8">
                  <c:v>591.763</c:v>
                </c:pt>
                <c:pt idx="9">
                  <c:v>591.763</c:v>
                </c:pt>
                <c:pt idx="10">
                  <c:v>591.763</c:v>
                </c:pt>
                <c:pt idx="11">
                  <c:v>591.763</c:v>
                </c:pt>
                <c:pt idx="13">
                  <c:v>591.763</c:v>
                </c:pt>
                <c:pt idx="14">
                  <c:v>591.763</c:v>
                </c:pt>
              </c:numCache>
            </c:numRef>
          </c:val>
        </c:ser>
        <c:ser>
          <c:idx val="1"/>
          <c:order val="1"/>
          <c:tx>
            <c:strRef>
              <c:f>'rha graph data'!$I$3</c:f>
              <c:strCache>
                <c:ptCount val="1"/>
                <c:pt idx="0">
                  <c:v>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data'!$A$21:$A$33,'rha graph data'!$A$8,'rha graph data'!$A$19)</c:f>
              <c:strCache>
                <c:ptCount val="15"/>
                <c:pt idx="0">
                  <c:v>Fort Garry (t)</c:v>
                </c:pt>
                <c:pt idx="1">
                  <c:v>Assiniboine South (t)</c:v>
                </c:pt>
                <c:pt idx="2">
                  <c:v>St. Boniface (t)</c:v>
                </c:pt>
                <c:pt idx="3">
                  <c:v>St. Vital (t)</c:v>
                </c:pt>
                <c:pt idx="4">
                  <c:v>Transcona (t)</c:v>
                </c:pt>
                <c:pt idx="5">
                  <c:v>River Heights (t)</c:v>
                </c:pt>
                <c:pt idx="6">
                  <c:v>River East (t)</c:v>
                </c:pt>
                <c:pt idx="7">
                  <c:v>Seven Oaks (t)</c:v>
                </c:pt>
                <c:pt idx="8">
                  <c:v>St. James - Assiniboia (t)</c:v>
                </c:pt>
                <c:pt idx="9">
                  <c:v>Inkster (1,2,t)</c:v>
                </c:pt>
                <c:pt idx="10">
                  <c:v>Downtown (t)</c:v>
                </c:pt>
                <c:pt idx="11">
                  <c:v>Point Douglas (1,2,t)</c:v>
                </c:pt>
                <c:pt idx="12">
                  <c:v>0</c:v>
                </c:pt>
                <c:pt idx="13">
                  <c:v>Winnipeg (t)</c:v>
                </c:pt>
                <c:pt idx="14">
                  <c:v>Manitoba (t)</c:v>
                </c:pt>
              </c:strCache>
            </c:strRef>
          </c:cat>
          <c:val>
            <c:numRef>
              <c:f>('rha graph data'!$I$21:$I$33,'rha graph data'!$I$8,'rha graph data'!$I$19)</c:f>
              <c:numCache>
                <c:ptCount val="15"/>
                <c:pt idx="0">
                  <c:v>596.955</c:v>
                </c:pt>
                <c:pt idx="1">
                  <c:v>606.095</c:v>
                </c:pt>
                <c:pt idx="2">
                  <c:v>607.375</c:v>
                </c:pt>
                <c:pt idx="3">
                  <c:v>627.902</c:v>
                </c:pt>
                <c:pt idx="4">
                  <c:v>617.673</c:v>
                </c:pt>
                <c:pt idx="5">
                  <c:v>612.386</c:v>
                </c:pt>
                <c:pt idx="6">
                  <c:v>613.184</c:v>
                </c:pt>
                <c:pt idx="7">
                  <c:v>636.158</c:v>
                </c:pt>
                <c:pt idx="8">
                  <c:v>612.454</c:v>
                </c:pt>
                <c:pt idx="9">
                  <c:v>656.858</c:v>
                </c:pt>
                <c:pt idx="10">
                  <c:v>624.156</c:v>
                </c:pt>
                <c:pt idx="11">
                  <c:v>668.009</c:v>
                </c:pt>
                <c:pt idx="13">
                  <c:v>623.211</c:v>
                </c:pt>
                <c:pt idx="14">
                  <c:v>591.763</c:v>
                </c:pt>
              </c:numCache>
            </c:numRef>
          </c:val>
        </c:ser>
        <c:ser>
          <c:idx val="2"/>
          <c:order val="2"/>
          <c:tx>
            <c:strRef>
              <c:f>'rha graph data'!$J$3</c:f>
              <c:strCache>
                <c:ptCount val="1"/>
                <c:pt idx="0">
                  <c:v>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data'!$A$21:$A$33,'rha graph data'!$A$8,'rha graph data'!$A$19)</c:f>
              <c:strCache>
                <c:ptCount val="15"/>
                <c:pt idx="0">
                  <c:v>Fort Garry (t)</c:v>
                </c:pt>
                <c:pt idx="1">
                  <c:v>Assiniboine South (t)</c:v>
                </c:pt>
                <c:pt idx="2">
                  <c:v>St. Boniface (t)</c:v>
                </c:pt>
                <c:pt idx="3">
                  <c:v>St. Vital (t)</c:v>
                </c:pt>
                <c:pt idx="4">
                  <c:v>Transcona (t)</c:v>
                </c:pt>
                <c:pt idx="5">
                  <c:v>River Heights (t)</c:v>
                </c:pt>
                <c:pt idx="6">
                  <c:v>River East (t)</c:v>
                </c:pt>
                <c:pt idx="7">
                  <c:v>Seven Oaks (t)</c:v>
                </c:pt>
                <c:pt idx="8">
                  <c:v>St. James - Assiniboia (t)</c:v>
                </c:pt>
                <c:pt idx="9">
                  <c:v>Inkster (1,2,t)</c:v>
                </c:pt>
                <c:pt idx="10">
                  <c:v>Downtown (t)</c:v>
                </c:pt>
                <c:pt idx="11">
                  <c:v>Point Douglas (1,2,t)</c:v>
                </c:pt>
                <c:pt idx="12">
                  <c:v>0</c:v>
                </c:pt>
                <c:pt idx="13">
                  <c:v>Winnipeg (t)</c:v>
                </c:pt>
                <c:pt idx="14">
                  <c:v>Manitoba (t)</c:v>
                </c:pt>
              </c:strCache>
            </c:strRef>
          </c:cat>
          <c:val>
            <c:numRef>
              <c:f>('rha graph data'!$J$21:$J$33,'rha graph data'!$J$8,'rha graph data'!$J$19)</c:f>
              <c:numCache>
                <c:ptCount val="15"/>
                <c:pt idx="0">
                  <c:v>555.03</c:v>
                </c:pt>
                <c:pt idx="1">
                  <c:v>567.33</c:v>
                </c:pt>
                <c:pt idx="2">
                  <c:v>549.17</c:v>
                </c:pt>
                <c:pt idx="3">
                  <c:v>573.27</c:v>
                </c:pt>
                <c:pt idx="4">
                  <c:v>567.58</c:v>
                </c:pt>
                <c:pt idx="5">
                  <c:v>556.12</c:v>
                </c:pt>
                <c:pt idx="6">
                  <c:v>573.42</c:v>
                </c:pt>
                <c:pt idx="7">
                  <c:v>564.87</c:v>
                </c:pt>
                <c:pt idx="8">
                  <c:v>556.51</c:v>
                </c:pt>
                <c:pt idx="9">
                  <c:v>596.26</c:v>
                </c:pt>
                <c:pt idx="10">
                  <c:v>578.05</c:v>
                </c:pt>
                <c:pt idx="11">
                  <c:v>622.78</c:v>
                </c:pt>
                <c:pt idx="13">
                  <c:v>572.48</c:v>
                </c:pt>
                <c:pt idx="14">
                  <c:v>550.99</c:v>
                </c:pt>
              </c:numCache>
            </c:numRef>
          </c:val>
        </c:ser>
        <c:ser>
          <c:idx val="3"/>
          <c:order val="3"/>
          <c:tx>
            <c:strRef>
              <c:f>'rha graph data'!$K$3</c:f>
              <c:strCache>
                <c:ptCount val="1"/>
                <c:pt idx="0">
                  <c:v>MB Avg 2005-2006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2005/06</c:name>
            <c:spPr>
              <a:ln w="25400">
                <a:solidFill>
                  <a:srgbClr val="000000"/>
                </a:solidFill>
                <a:prstDash val="sysDot"/>
              </a:ln>
            </c:spPr>
            <c:trendlineType val="linear"/>
            <c:forward val="0.5"/>
            <c:backward val="0.5"/>
            <c:dispEq val="0"/>
            <c:dispRSqr val="0"/>
          </c:trendline>
          <c:cat>
            <c:strRef>
              <c:f>('rha graph data'!$A$21:$A$33,'rha graph data'!$A$8,'rha graph data'!$A$19)</c:f>
              <c:strCache>
                <c:ptCount val="15"/>
                <c:pt idx="0">
                  <c:v>Fort Garry (t)</c:v>
                </c:pt>
                <c:pt idx="1">
                  <c:v>Assiniboine South (t)</c:v>
                </c:pt>
                <c:pt idx="2">
                  <c:v>St. Boniface (t)</c:v>
                </c:pt>
                <c:pt idx="3">
                  <c:v>St. Vital (t)</c:v>
                </c:pt>
                <c:pt idx="4">
                  <c:v>Transcona (t)</c:v>
                </c:pt>
                <c:pt idx="5">
                  <c:v>River Heights (t)</c:v>
                </c:pt>
                <c:pt idx="6">
                  <c:v>River East (t)</c:v>
                </c:pt>
                <c:pt idx="7">
                  <c:v>Seven Oaks (t)</c:v>
                </c:pt>
                <c:pt idx="8">
                  <c:v>St. James - Assiniboia (t)</c:v>
                </c:pt>
                <c:pt idx="9">
                  <c:v>Inkster (1,2,t)</c:v>
                </c:pt>
                <c:pt idx="10">
                  <c:v>Downtown (t)</c:v>
                </c:pt>
                <c:pt idx="11">
                  <c:v>Point Douglas (1,2,t)</c:v>
                </c:pt>
                <c:pt idx="12">
                  <c:v>0</c:v>
                </c:pt>
                <c:pt idx="13">
                  <c:v>Winnipeg (t)</c:v>
                </c:pt>
                <c:pt idx="14">
                  <c:v>Manitoba (t)</c:v>
                </c:pt>
              </c:strCache>
            </c:strRef>
          </c:cat>
          <c:val>
            <c:numRef>
              <c:f>('rha graph data'!$K$21:$K$33,'rha graph data'!$K$8,'rha graph data'!$K$19)</c:f>
              <c:numCache>
                <c:ptCount val="15"/>
                <c:pt idx="0">
                  <c:v>550.99</c:v>
                </c:pt>
                <c:pt idx="1">
                  <c:v>550.99</c:v>
                </c:pt>
                <c:pt idx="2">
                  <c:v>550.99</c:v>
                </c:pt>
                <c:pt idx="3">
                  <c:v>550.99</c:v>
                </c:pt>
                <c:pt idx="4">
                  <c:v>550.99</c:v>
                </c:pt>
                <c:pt idx="5">
                  <c:v>550.99</c:v>
                </c:pt>
                <c:pt idx="6">
                  <c:v>550.99</c:v>
                </c:pt>
                <c:pt idx="7">
                  <c:v>550.99</c:v>
                </c:pt>
                <c:pt idx="8">
                  <c:v>550.99</c:v>
                </c:pt>
                <c:pt idx="9">
                  <c:v>550.99</c:v>
                </c:pt>
                <c:pt idx="10">
                  <c:v>550.99</c:v>
                </c:pt>
                <c:pt idx="11">
                  <c:v>550.99</c:v>
                </c:pt>
                <c:pt idx="13">
                  <c:v>550.99</c:v>
                </c:pt>
                <c:pt idx="14">
                  <c:v>550.99</c:v>
                </c:pt>
              </c:numCache>
            </c:numRef>
          </c:val>
        </c:ser>
        <c:axId val="49430266"/>
        <c:axId val="42219211"/>
      </c:barChart>
      <c:catAx>
        <c:axId val="49430266"/>
        <c:scaling>
          <c:orientation val="maxMin"/>
        </c:scaling>
        <c:axPos val="l"/>
        <c:delete val="0"/>
        <c:numFmt formatCode="General" sourceLinked="1"/>
        <c:majorTickMark val="none"/>
        <c:minorTickMark val="none"/>
        <c:tickLblPos val="nextTo"/>
        <c:crossAx val="42219211"/>
        <c:crosses val="autoZero"/>
        <c:auto val="1"/>
        <c:lblOffset val="100"/>
        <c:noMultiLvlLbl val="0"/>
      </c:catAx>
      <c:valAx>
        <c:axId val="42219211"/>
        <c:scaling>
          <c:orientation val="minMax"/>
          <c:max val="1000"/>
          <c:min val="0"/>
        </c:scaling>
        <c:axPos val="t"/>
        <c:majorGridlines/>
        <c:delete val="0"/>
        <c:numFmt formatCode="0" sourceLinked="0"/>
        <c:majorTickMark val="none"/>
        <c:minorTickMark val="none"/>
        <c:tickLblPos val="nextTo"/>
        <c:crossAx val="49430266"/>
        <c:crosses val="max"/>
        <c:crossBetween val="between"/>
        <c:dispUnits/>
        <c:majorUnit val="100"/>
      </c:valAx>
      <c:spPr>
        <a:solidFill>
          <a:srgbClr val="FFFFFF"/>
        </a:solidFill>
        <a:ln w="12700">
          <a:solidFill/>
        </a:ln>
      </c:spPr>
    </c:plotArea>
    <c:legend>
      <c:legendPos val="r"/>
      <c:legendEntry>
        <c:idx val="0"/>
        <c:delete val="1"/>
      </c:legendEntry>
      <c:legendEntry>
        <c:idx val="3"/>
        <c:delete val="1"/>
      </c:legendEntry>
      <c:layout>
        <c:manualLayout>
          <c:xMode val="edge"/>
          <c:yMode val="edge"/>
          <c:x val="0.71175"/>
          <c:y val="0.19175"/>
          <c:w val="0.22375"/>
          <c:h val="0.101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 right="0.375" top="0" bottom="0"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0.62375</cdr:x>
      <cdr:y>0.982</cdr:y>
    </cdr:from>
    <cdr:to>
      <cdr:x>0.964</cdr:x>
      <cdr:y>1</cdr:y>
    </cdr:to>
    <cdr:sp>
      <cdr:nvSpPr>
        <cdr:cNvPr id="1" name="TextBox 1"/>
        <cdr:cNvSpPr txBox="1">
          <a:spLocks noChangeArrowheads="1"/>
        </cdr:cNvSpPr>
      </cdr:nvSpPr>
      <cdr:spPr>
        <a:xfrm>
          <a:off x="4533900" y="9553575"/>
          <a:ext cx="2476500" cy="171450"/>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dr:relSizeAnchor xmlns:cdr="http://schemas.openxmlformats.org/drawingml/2006/chartDrawing">
    <cdr:from>
      <cdr:x>0.22675</cdr:x>
      <cdr:y>0.81275</cdr:y>
    </cdr:from>
    <cdr:to>
      <cdr:x>0.424</cdr:x>
      <cdr:y>0.89125</cdr:y>
    </cdr:to>
    <cdr:sp>
      <cdr:nvSpPr>
        <cdr:cNvPr id="2" name="TextBox 4"/>
        <cdr:cNvSpPr txBox="1">
          <a:spLocks noChangeArrowheads="1"/>
        </cdr:cNvSpPr>
      </cdr:nvSpPr>
      <cdr:spPr>
        <a:xfrm>
          <a:off x="1647825" y="7905750"/>
          <a:ext cx="1438275" cy="7620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Note: In order to maintain a good model fit, adjusted rates for districts in Churchill, Burntwood, and Public Trustee have been excluded.</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54578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277100" cy="97345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0.621</cdr:x>
      <cdr:y>0.9825</cdr:y>
    </cdr:from>
    <cdr:to>
      <cdr:x>0.98775</cdr:x>
      <cdr:y>1</cdr:y>
    </cdr:to>
    <cdr:sp>
      <cdr:nvSpPr>
        <cdr:cNvPr id="1" name="TextBox 1"/>
        <cdr:cNvSpPr txBox="1">
          <a:spLocks noChangeArrowheads="1"/>
        </cdr:cNvSpPr>
      </cdr:nvSpPr>
      <cdr:spPr>
        <a:xfrm>
          <a:off x="3543300" y="8048625"/>
          <a:ext cx="2095500" cy="142875"/>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8201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0.60475</cdr:x>
      <cdr:y>0.96975</cdr:y>
    </cdr:from>
    <cdr:to>
      <cdr:x>0.99175</cdr:x>
      <cdr:y>1</cdr:y>
    </cdr:to>
    <cdr:sp>
      <cdr:nvSpPr>
        <cdr:cNvPr id="1" name="TextBox 1"/>
        <cdr:cNvSpPr txBox="1">
          <a:spLocks noChangeArrowheads="1"/>
        </cdr:cNvSpPr>
      </cdr:nvSpPr>
      <cdr:spPr>
        <a:xfrm>
          <a:off x="3448050" y="4400550"/>
          <a:ext cx="2209800" cy="133350"/>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45434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0.87725</cdr:y>
    </cdr:from>
    <cdr:to>
      <cdr:x>0.91425</cdr:x>
      <cdr:y>0.98725</cdr:y>
    </cdr:to>
    <cdr:sp>
      <cdr:nvSpPr>
        <cdr:cNvPr id="1" name="TextBox 4"/>
        <cdr:cNvSpPr txBox="1">
          <a:spLocks noChangeArrowheads="1"/>
        </cdr:cNvSpPr>
      </cdr:nvSpPr>
      <cdr:spPr>
        <a:xfrm>
          <a:off x="1143000" y="3981450"/>
          <a:ext cx="4076700" cy="49530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0.626</cdr:x>
      <cdr:y>0.967</cdr:y>
    </cdr:from>
    <cdr:to>
      <cdr:x>0.9955</cdr:x>
      <cdr:y>1</cdr:y>
    </cdr:to>
    <cdr:sp>
      <cdr:nvSpPr>
        <cdr:cNvPr id="2" name="mchp"/>
        <cdr:cNvSpPr txBox="1">
          <a:spLocks noChangeArrowheads="1"/>
        </cdr:cNvSpPr>
      </cdr:nvSpPr>
      <cdr:spPr>
        <a:xfrm>
          <a:off x="3571875" y="4391025"/>
          <a:ext cx="2114550" cy="152400"/>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0.005</cdr:x>
      <cdr:y>0.00825</cdr:y>
    </cdr:from>
    <cdr:to>
      <cdr:x>0.995</cdr:x>
      <cdr:y>0.08775</cdr:y>
    </cdr:to>
    <cdr:sp>
      <cdr:nvSpPr>
        <cdr:cNvPr id="3" name="TextBox 7"/>
        <cdr:cNvSpPr txBox="1">
          <a:spLocks noChangeArrowheads="1"/>
        </cdr:cNvSpPr>
      </cdr:nvSpPr>
      <cdr:spPr>
        <a:xfrm>
          <a:off x="28575" y="28575"/>
          <a:ext cx="5657850" cy="36195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6.1: Rate of Children With at Least One Prescription by RHA</a:t>
          </a:r>
          <a:r>
            <a:rPr lang="en-US" cap="none" sz="800" b="0" i="0" u="none" baseline="0">
              <a:latin typeface="Univers 45 Light"/>
              <a:ea typeface="Univers 45 Light"/>
              <a:cs typeface="Univers 45 Light"/>
            </a:rPr>
            <a:t>
Age- and sex-adjusted rates per 1,000 children aged 0-19</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45434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0.22575</cdr:x>
      <cdr:y>0.895</cdr:y>
    </cdr:from>
    <cdr:to>
      <cdr:x>0.968</cdr:x>
      <cdr:y>0.9895</cdr:y>
    </cdr:to>
    <cdr:sp>
      <cdr:nvSpPr>
        <cdr:cNvPr id="1" name="TextBox 6"/>
        <cdr:cNvSpPr txBox="1">
          <a:spLocks noChangeArrowheads="1"/>
        </cdr:cNvSpPr>
      </cdr:nvSpPr>
      <cdr:spPr>
        <a:xfrm>
          <a:off x="1285875" y="4876800"/>
          <a:ext cx="4238625" cy="51435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0.60625</cdr:x>
      <cdr:y>0.9755</cdr:y>
    </cdr:from>
    <cdr:to>
      <cdr:x>0.98125</cdr:x>
      <cdr:y>1</cdr:y>
    </cdr:to>
    <cdr:sp>
      <cdr:nvSpPr>
        <cdr:cNvPr id="2" name="mchp"/>
        <cdr:cNvSpPr txBox="1">
          <a:spLocks noChangeArrowheads="1"/>
        </cdr:cNvSpPr>
      </cdr:nvSpPr>
      <cdr:spPr>
        <a:xfrm>
          <a:off x="3457575" y="5314950"/>
          <a:ext cx="2143125" cy="133350"/>
        </a:xfrm>
        <a:prstGeom prst="rect">
          <a:avLst/>
        </a:prstGeom>
        <a:solidFill>
          <a:srgbClr val="FFFFFF"/>
        </a:solidFill>
        <a:ln w="9525" cmpd="sng">
          <a:noFill/>
        </a:ln>
      </cdr:spPr>
      <cdr:txBody>
        <a:bodyPr vertOverflow="clip" wrap="square"/>
        <a:p>
          <a:pPr algn="r">
            <a:defRPr/>
          </a:pPr>
          <a:r>
            <a:rPr lang="en-US" cap="none" sz="700" b="0" i="0" u="none" baseline="0"/>
            <a:t>Source: Manitoba Centre for Health Policy, 2008   </a:t>
          </a:r>
        </a:p>
      </cdr:txBody>
    </cdr:sp>
  </cdr:relSizeAnchor>
  <cdr:relSizeAnchor xmlns:cdr="http://schemas.openxmlformats.org/drawingml/2006/chartDrawing">
    <cdr:from>
      <cdr:x>0</cdr:x>
      <cdr:y>0</cdr:y>
    </cdr:from>
    <cdr:to>
      <cdr:x>0.989</cdr:x>
      <cdr:y>0.09575</cdr:y>
    </cdr:to>
    <cdr:sp>
      <cdr:nvSpPr>
        <cdr:cNvPr id="3" name="TextBox 8"/>
        <cdr:cNvSpPr txBox="1">
          <a:spLocks noChangeArrowheads="1"/>
        </cdr:cNvSpPr>
      </cdr:nvSpPr>
      <cdr:spPr>
        <a:xfrm>
          <a:off x="0" y="0"/>
          <a:ext cx="5648325" cy="52387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6.2: Rate of Children With at Least One Prescription 
by Winnipeg Community Area</a:t>
          </a:r>
          <a:r>
            <a:rPr lang="en-US" cap="none" sz="800" b="0" i="0" u="none" baseline="0">
              <a:latin typeface="Univers 45 Light"/>
              <a:ea typeface="Univers 45 Light"/>
              <a:cs typeface="Univers 45 Light"/>
            </a:rPr>
            <a:t>
Age- and sex-adjusted rates per 1,000 children aged 0-19</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140625" defaultRowHeight="12.75"/>
  <cols>
    <col min="1" max="1" width="12.421875" style="32" customWidth="1"/>
    <col min="2" max="5" width="8.00390625" style="32" customWidth="1"/>
    <col min="6" max="6" width="9.140625" style="32" customWidth="1"/>
    <col min="7" max="7" width="18.140625" style="32" customWidth="1"/>
    <col min="8" max="11" width="8.00390625" style="32" customWidth="1"/>
    <col min="12" max="16384" width="9.140625" style="32" customWidth="1"/>
  </cols>
  <sheetData>
    <row r="1" spans="1:5" ht="15.75" thickBot="1">
      <c r="A1" s="14" t="s">
        <v>293</v>
      </c>
      <c r="B1" s="14"/>
      <c r="C1" s="14"/>
      <c r="D1" s="14"/>
      <c r="E1" s="14"/>
    </row>
    <row r="2" spans="1:11" ht="13.5" thickBot="1">
      <c r="A2" s="72" t="s">
        <v>123</v>
      </c>
      <c r="B2" s="66" t="s">
        <v>292</v>
      </c>
      <c r="C2" s="66"/>
      <c r="D2" s="66"/>
      <c r="E2" s="67"/>
      <c r="G2" s="72" t="s">
        <v>123</v>
      </c>
      <c r="H2" s="66" t="s">
        <v>292</v>
      </c>
      <c r="I2" s="66"/>
      <c r="J2" s="66"/>
      <c r="K2" s="67"/>
    </row>
    <row r="3" spans="1:11" ht="12.75">
      <c r="A3" s="73"/>
      <c r="B3" s="15" t="s">
        <v>124</v>
      </c>
      <c r="C3" s="16" t="s">
        <v>125</v>
      </c>
      <c r="D3" s="17" t="s">
        <v>124</v>
      </c>
      <c r="E3" s="22" t="s">
        <v>125</v>
      </c>
      <c r="G3" s="73"/>
      <c r="H3" s="15" t="s">
        <v>124</v>
      </c>
      <c r="I3" s="16" t="s">
        <v>125</v>
      </c>
      <c r="J3" s="17" t="s">
        <v>124</v>
      </c>
      <c r="K3" s="22" t="s">
        <v>125</v>
      </c>
    </row>
    <row r="4" spans="1:11" ht="12.75">
      <c r="A4" s="73"/>
      <c r="B4" s="15" t="s">
        <v>126</v>
      </c>
      <c r="C4" s="16" t="s">
        <v>187</v>
      </c>
      <c r="D4" s="17" t="s">
        <v>126</v>
      </c>
      <c r="E4" s="41" t="s">
        <v>187</v>
      </c>
      <c r="G4" s="73"/>
      <c r="H4" s="15" t="s">
        <v>126</v>
      </c>
      <c r="I4" s="16" t="s">
        <v>187</v>
      </c>
      <c r="J4" s="17" t="s">
        <v>126</v>
      </c>
      <c r="K4" s="41" t="s">
        <v>187</v>
      </c>
    </row>
    <row r="5" spans="1:11" ht="12.75">
      <c r="A5" s="73"/>
      <c r="B5" s="18" t="s">
        <v>127</v>
      </c>
      <c r="C5" s="19" t="s">
        <v>188</v>
      </c>
      <c r="D5" s="20" t="s">
        <v>127</v>
      </c>
      <c r="E5" s="42" t="s">
        <v>188</v>
      </c>
      <c r="G5" s="73"/>
      <c r="H5" s="18" t="s">
        <v>127</v>
      </c>
      <c r="I5" s="19" t="s">
        <v>188</v>
      </c>
      <c r="J5" s="20" t="s">
        <v>127</v>
      </c>
      <c r="K5" s="42" t="s">
        <v>188</v>
      </c>
    </row>
    <row r="6" spans="1:11" ht="13.5" thickBot="1">
      <c r="A6" s="74"/>
      <c r="B6" s="68" t="s">
        <v>290</v>
      </c>
      <c r="C6" s="69"/>
      <c r="D6" s="70" t="s">
        <v>291</v>
      </c>
      <c r="E6" s="71"/>
      <c r="G6" s="74"/>
      <c r="H6" s="68" t="s">
        <v>290</v>
      </c>
      <c r="I6" s="69"/>
      <c r="J6" s="70" t="s">
        <v>291</v>
      </c>
      <c r="K6" s="71"/>
    </row>
    <row r="7" spans="1:11" ht="12.75">
      <c r="A7" s="33" t="s">
        <v>128</v>
      </c>
      <c r="B7" s="58">
        <f>'orig. data'!B4/1</f>
        <v>9425</v>
      </c>
      <c r="C7" s="57">
        <f>'orig. data'!H4</f>
        <v>526.86</v>
      </c>
      <c r="D7" s="60">
        <f>'orig. data'!P4/1</f>
        <v>9698</v>
      </c>
      <c r="E7" s="27">
        <f>'orig. data'!V4</f>
        <v>495.71</v>
      </c>
      <c r="G7" s="33" t="s">
        <v>143</v>
      </c>
      <c r="H7" s="58">
        <f>'orig. data'!B20/1</f>
        <v>9836</v>
      </c>
      <c r="I7" s="25">
        <f>'orig. data'!H20</f>
        <v>597.243</v>
      </c>
      <c r="J7" s="60">
        <f>'orig. data'!P20/1</f>
        <v>9212</v>
      </c>
      <c r="K7" s="27">
        <f>'orig. data'!V20</f>
        <v>554.51</v>
      </c>
    </row>
    <row r="8" spans="1:11" ht="12.75">
      <c r="A8" s="35" t="s">
        <v>129</v>
      </c>
      <c r="B8" s="59">
        <f>'orig. data'!B5/1</f>
        <v>16835</v>
      </c>
      <c r="C8" s="57">
        <f>'orig. data'!H5</f>
        <v>536.967</v>
      </c>
      <c r="D8" s="60">
        <f>'orig. data'!P5/1</f>
        <v>15848</v>
      </c>
      <c r="E8" s="27">
        <f>'orig. data'!V5</f>
        <v>496.44</v>
      </c>
      <c r="G8" s="35" t="s">
        <v>144</v>
      </c>
      <c r="H8" s="59">
        <f>'orig. data'!B21/1</f>
        <v>5877</v>
      </c>
      <c r="I8" s="25">
        <f>'orig. data'!H21</f>
        <v>604.505</v>
      </c>
      <c r="J8" s="60">
        <f>'orig. data'!P21/1</f>
        <v>5103</v>
      </c>
      <c r="K8" s="27">
        <f>'orig. data'!V21</f>
        <v>568.77</v>
      </c>
    </row>
    <row r="9" spans="1:11" ht="12.75">
      <c r="A9" s="35" t="s">
        <v>130</v>
      </c>
      <c r="B9" s="59">
        <f>'orig. data'!B6/1</f>
        <v>11865</v>
      </c>
      <c r="C9" s="57">
        <f>'orig. data'!H6</f>
        <v>608.368</v>
      </c>
      <c r="D9" s="60">
        <f>'orig. data'!P6/1</f>
        <v>10193</v>
      </c>
      <c r="E9" s="27">
        <f>'orig. data'!V6</f>
        <v>576.27</v>
      </c>
      <c r="G9" s="35" t="s">
        <v>148</v>
      </c>
      <c r="H9" s="59">
        <f>'orig. data'!B22/1</f>
        <v>7039</v>
      </c>
      <c r="I9" s="25">
        <f>'orig. data'!H22</f>
        <v>608.805</v>
      </c>
      <c r="J9" s="60">
        <f>'orig. data'!P22/1</f>
        <v>6805</v>
      </c>
      <c r="K9" s="27">
        <f>'orig. data'!V22</f>
        <v>548.66</v>
      </c>
    </row>
    <row r="10" spans="1:11" ht="12.75">
      <c r="A10" s="35" t="s">
        <v>107</v>
      </c>
      <c r="B10" s="59">
        <f>'orig. data'!B7/1</f>
        <v>8330</v>
      </c>
      <c r="C10" s="57">
        <f>'orig. data'!H7</f>
        <v>630.392</v>
      </c>
      <c r="D10" s="60">
        <f>'orig. data'!P7/1</f>
        <v>8126</v>
      </c>
      <c r="E10" s="27">
        <f>'orig. data'!V7</f>
        <v>628.07</v>
      </c>
      <c r="G10" s="35" t="s">
        <v>146</v>
      </c>
      <c r="H10" s="59">
        <f>'orig. data'!B23/1</f>
        <v>9942</v>
      </c>
      <c r="I10" s="25">
        <f>'orig. data'!H23</f>
        <v>627.691</v>
      </c>
      <c r="J10" s="60">
        <f>'orig. data'!P23/1</f>
        <v>8517</v>
      </c>
      <c r="K10" s="27">
        <f>'orig. data'!V23</f>
        <v>572.84</v>
      </c>
    </row>
    <row r="11" spans="1:11" ht="12.75">
      <c r="A11" s="35" t="s">
        <v>138</v>
      </c>
      <c r="B11" s="59">
        <f>'orig. data'!B8/1</f>
        <v>102916</v>
      </c>
      <c r="C11" s="57">
        <f>'orig. data'!H8</f>
        <v>624.35</v>
      </c>
      <c r="D11" s="60">
        <f>'orig. data'!P8/1</f>
        <v>92746</v>
      </c>
      <c r="E11" s="27">
        <f>'orig. data'!V8</f>
        <v>571.71</v>
      </c>
      <c r="G11" s="35" t="s">
        <v>149</v>
      </c>
      <c r="H11" s="59">
        <f>'orig. data'!B24/1</f>
        <v>5771</v>
      </c>
      <c r="I11" s="25">
        <f>'orig. data'!H24</f>
        <v>618.41</v>
      </c>
      <c r="J11" s="60">
        <f>'orig. data'!P24/1</f>
        <v>5028</v>
      </c>
      <c r="K11" s="27">
        <f>'orig. data'!V24</f>
        <v>566.09</v>
      </c>
    </row>
    <row r="12" spans="1:11" ht="12.75">
      <c r="A12" s="35" t="s">
        <v>132</v>
      </c>
      <c r="B12" s="59">
        <f>'orig. data'!B9/1</f>
        <v>12929</v>
      </c>
      <c r="C12" s="57">
        <f>'orig. data'!H9</f>
        <v>608.767</v>
      </c>
      <c r="D12" s="60">
        <f>'orig. data'!P9/1</f>
        <v>11596</v>
      </c>
      <c r="E12" s="27">
        <f>'orig. data'!V9</f>
        <v>561.52</v>
      </c>
      <c r="G12" s="35" t="s">
        <v>145</v>
      </c>
      <c r="H12" s="59">
        <f>'orig. data'!B25/1</f>
        <v>6786</v>
      </c>
      <c r="I12" s="25">
        <f>'orig. data'!H25</f>
        <v>615.957</v>
      </c>
      <c r="J12" s="60">
        <f>'orig. data'!P25/1</f>
        <v>5893</v>
      </c>
      <c r="K12" s="27">
        <f>'orig. data'!V25</f>
        <v>557.1</v>
      </c>
    </row>
    <row r="13" spans="1:11" ht="12.75">
      <c r="A13" s="35" t="s">
        <v>133</v>
      </c>
      <c r="B13" s="59">
        <f>'orig. data'!B10/1</f>
        <v>6227</v>
      </c>
      <c r="C13" s="57">
        <f>'orig. data'!H10</f>
        <v>520.739</v>
      </c>
      <c r="D13" s="60">
        <f>'orig. data'!P10/1</f>
        <v>5613</v>
      </c>
      <c r="E13" s="27">
        <f>'orig. data'!V10</f>
        <v>493.36</v>
      </c>
      <c r="G13" s="35" t="s">
        <v>147</v>
      </c>
      <c r="H13" s="59">
        <f>'orig. data'!B26/1</f>
        <v>14665</v>
      </c>
      <c r="I13" s="25">
        <f>'orig. data'!H26</f>
        <v>612.855</v>
      </c>
      <c r="J13" s="60">
        <f>'orig. data'!P26/1</f>
        <v>13183</v>
      </c>
      <c r="K13" s="27">
        <f>'orig. data'!V26</f>
        <v>571.56</v>
      </c>
    </row>
    <row r="14" spans="1:11" ht="12.75">
      <c r="A14" s="35" t="s">
        <v>131</v>
      </c>
      <c r="B14" s="59">
        <f>'orig. data'!B11/1</f>
        <v>8204</v>
      </c>
      <c r="C14" s="57">
        <f>'orig. data'!H11</f>
        <v>669.277</v>
      </c>
      <c r="D14" s="60">
        <f>'orig. data'!P11/1</f>
        <v>7083</v>
      </c>
      <c r="E14" s="27">
        <f>'orig. data'!V11</f>
        <v>624.05</v>
      </c>
      <c r="G14" s="35" t="s">
        <v>150</v>
      </c>
      <c r="H14" s="59">
        <f>'orig. data'!B27/1</f>
        <v>9234</v>
      </c>
      <c r="I14" s="25">
        <f>'orig. data'!H27</f>
        <v>635.731</v>
      </c>
      <c r="J14" s="60">
        <f>'orig. data'!P27/1</f>
        <v>8210</v>
      </c>
      <c r="K14" s="27">
        <f>'orig. data'!V27</f>
        <v>562.71</v>
      </c>
    </row>
    <row r="15" spans="1:11" ht="12.75">
      <c r="A15" s="35" t="s">
        <v>134</v>
      </c>
      <c r="B15" s="59">
        <f>'orig. data'!B12/1</f>
        <v>215</v>
      </c>
      <c r="C15" s="57">
        <f>'orig. data'!H12</f>
        <v>678.233</v>
      </c>
      <c r="D15" s="60">
        <f>'orig. data'!P12/1</f>
        <v>153</v>
      </c>
      <c r="E15" s="27">
        <f>'orig. data'!V12</f>
        <v>520.41</v>
      </c>
      <c r="G15" s="35" t="s">
        <v>151</v>
      </c>
      <c r="H15" s="59">
        <f>'orig. data'!B28/1</f>
        <v>8203</v>
      </c>
      <c r="I15" s="25">
        <f>'orig. data'!H28</f>
        <v>613.63</v>
      </c>
      <c r="J15" s="60">
        <f>'orig. data'!P28/1</f>
        <v>7016</v>
      </c>
      <c r="K15" s="27">
        <f>'orig. data'!V28</f>
        <v>555.9</v>
      </c>
    </row>
    <row r="16" spans="1:11" ht="12.75">
      <c r="A16" s="35" t="s">
        <v>135</v>
      </c>
      <c r="B16" s="59">
        <f>'orig. data'!B13/1</f>
        <v>4797</v>
      </c>
      <c r="C16" s="57">
        <f>'orig. data'!H13</f>
        <v>538.989</v>
      </c>
      <c r="D16" s="60">
        <f>'orig. data'!P13/1</f>
        <v>4395</v>
      </c>
      <c r="E16" s="27">
        <f>'orig. data'!V13</f>
        <v>523.03</v>
      </c>
      <c r="G16" s="35" t="s">
        <v>152</v>
      </c>
      <c r="H16" s="59">
        <f>'orig. data'!B29/1</f>
        <v>6472</v>
      </c>
      <c r="I16" s="25">
        <f>'orig. data'!H29</f>
        <v>659.466</v>
      </c>
      <c r="J16" s="60">
        <f>'orig. data'!P29/1</f>
        <v>5545</v>
      </c>
      <c r="K16" s="27">
        <f>'orig. data'!V29</f>
        <v>594.13</v>
      </c>
    </row>
    <row r="17" spans="1:11" ht="12.75">
      <c r="A17" s="35" t="s">
        <v>136</v>
      </c>
      <c r="B17" s="59">
        <f>'orig. data'!B14/1</f>
        <v>8350</v>
      </c>
      <c r="C17" s="57">
        <f>'orig. data'!H14</f>
        <v>423.428</v>
      </c>
      <c r="D17" s="60">
        <f>'orig. data'!P14/1</f>
        <v>8243</v>
      </c>
      <c r="E17" s="27">
        <f>'orig. data'!V14</f>
        <v>408.35</v>
      </c>
      <c r="G17" s="35" t="s">
        <v>153</v>
      </c>
      <c r="H17" s="59">
        <f>'orig. data'!B30/1</f>
        <v>11087</v>
      </c>
      <c r="I17" s="25">
        <f>'orig. data'!H30</f>
        <v>636.197</v>
      </c>
      <c r="J17" s="60">
        <f>'orig. data'!P30/1</f>
        <v>10286</v>
      </c>
      <c r="K17" s="27">
        <f>'orig. data'!V30</f>
        <v>584.33</v>
      </c>
    </row>
    <row r="18" spans="1:11" ht="12.75">
      <c r="A18" s="36"/>
      <c r="B18" s="45"/>
      <c r="C18" s="26"/>
      <c r="D18" s="56"/>
      <c r="E18" s="28"/>
      <c r="G18" s="35" t="s">
        <v>154</v>
      </c>
      <c r="H18" s="59">
        <f>'orig. data'!B31/1</f>
        <v>8004</v>
      </c>
      <c r="I18" s="25">
        <f>'orig. data'!H31</f>
        <v>676.413</v>
      </c>
      <c r="J18" s="60">
        <f>'orig. data'!P31/1</f>
        <v>7948</v>
      </c>
      <c r="K18" s="27">
        <f>'orig. data'!V31</f>
        <v>625.93</v>
      </c>
    </row>
    <row r="19" spans="1:11" ht="12.75">
      <c r="A19" s="34" t="s">
        <v>141</v>
      </c>
      <c r="B19" s="59">
        <f>'orig. data'!B15/1</f>
        <v>38125</v>
      </c>
      <c r="C19" s="25">
        <f>'orig. data'!H15</f>
        <v>554.594</v>
      </c>
      <c r="D19" s="60">
        <f>'orig. data'!P15/1</f>
        <v>35739</v>
      </c>
      <c r="E19" s="27">
        <f>'orig. data'!V15</f>
        <v>516.65</v>
      </c>
      <c r="G19" s="37"/>
      <c r="H19" s="45"/>
      <c r="I19" s="26"/>
      <c r="J19" s="56"/>
      <c r="K19" s="28"/>
    </row>
    <row r="20" spans="1:11" ht="13.5" thickBot="1">
      <c r="A20" s="34" t="s">
        <v>142</v>
      </c>
      <c r="B20" s="59">
        <f>'orig. data'!B16/1</f>
        <v>27360</v>
      </c>
      <c r="C20" s="25">
        <f>'orig. data'!H16</f>
        <v>601.927</v>
      </c>
      <c r="D20" s="60">
        <f>'orig. data'!P16/1</f>
        <v>24292</v>
      </c>
      <c r="E20" s="27">
        <f>'orig. data'!V16</f>
        <v>560.01</v>
      </c>
      <c r="G20" s="39" t="s">
        <v>138</v>
      </c>
      <c r="H20" s="61">
        <f>'orig. data'!B8/1</f>
        <v>102916</v>
      </c>
      <c r="I20" s="30">
        <f>'orig. data'!H8</f>
        <v>624.35</v>
      </c>
      <c r="J20" s="62">
        <f>'orig. data'!P8/2</f>
        <v>46373</v>
      </c>
      <c r="K20" s="29">
        <f>'orig. data'!V8</f>
        <v>571.71</v>
      </c>
    </row>
    <row r="21" spans="1:9" ht="12.75">
      <c r="A21" s="34" t="s">
        <v>137</v>
      </c>
      <c r="B21" s="59">
        <f>'orig. data'!B17/1</f>
        <v>13362</v>
      </c>
      <c r="C21" s="25">
        <f>'orig. data'!H17</f>
        <v>461.762</v>
      </c>
      <c r="D21" s="60">
        <f>'orig. data'!P17/1</f>
        <v>12791</v>
      </c>
      <c r="E21" s="27">
        <f>'orig. data'!V17</f>
        <v>442.86</v>
      </c>
      <c r="G21" s="21" t="s">
        <v>140</v>
      </c>
      <c r="I21" s="40"/>
    </row>
    <row r="22" spans="1:11" ht="12.75">
      <c r="A22" s="36"/>
      <c r="B22" s="45"/>
      <c r="C22" s="26"/>
      <c r="D22" s="56"/>
      <c r="E22" s="28"/>
      <c r="G22" s="65" t="s">
        <v>186</v>
      </c>
      <c r="H22" s="65"/>
      <c r="I22" s="65"/>
      <c r="J22" s="65"/>
      <c r="K22" s="65"/>
    </row>
    <row r="23" spans="1:5" ht="12.75">
      <c r="A23" s="34" t="s">
        <v>139</v>
      </c>
      <c r="B23" s="59">
        <f>'orig. data'!B18/1</f>
        <v>190959</v>
      </c>
      <c r="C23" s="25">
        <f>'orig. data'!H18</f>
        <v>591.763</v>
      </c>
      <c r="D23" s="55">
        <f>'orig. data'!P18/1</f>
        <v>174506</v>
      </c>
      <c r="E23" s="27">
        <f>'orig. data'!V18</f>
        <v>550.28</v>
      </c>
    </row>
    <row r="24" spans="1:5" ht="13.5" thickBot="1">
      <c r="A24" s="38" t="s">
        <v>162</v>
      </c>
      <c r="B24" s="61">
        <f>'orig. data'!B19/1</f>
        <v>866</v>
      </c>
      <c r="C24" s="54">
        <f>'orig. data'!H19</f>
        <v>573.89</v>
      </c>
      <c r="D24" s="30">
        <f>'orig. data'!P19/1</f>
        <v>812</v>
      </c>
      <c r="E24" s="29">
        <f>'orig. data'!V19</f>
        <v>1558.54</v>
      </c>
    </row>
    <row r="25" spans="1:3" ht="12.75">
      <c r="A25" s="21" t="s">
        <v>140</v>
      </c>
      <c r="C25" s="40"/>
    </row>
    <row r="26" spans="1:5" ht="12.75">
      <c r="A26" s="31" t="s">
        <v>186</v>
      </c>
      <c r="B26" s="31"/>
      <c r="C26" s="31"/>
      <c r="D26" s="31"/>
      <c r="E26" s="31"/>
    </row>
  </sheetData>
  <mergeCells count="9">
    <mergeCell ref="A2:A6"/>
    <mergeCell ref="G2:G6"/>
    <mergeCell ref="H2:K2"/>
    <mergeCell ref="H6:I6"/>
    <mergeCell ref="J6:K6"/>
    <mergeCell ref="G22:K22"/>
    <mergeCell ref="B2:E2"/>
    <mergeCell ref="B6:C6"/>
    <mergeCell ref="D6:E6"/>
  </mergeCells>
  <printOptions/>
  <pageMargins left="0.21" right="0.14"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A46"/>
  <sheetViews>
    <sheetView workbookViewId="0" topLeftCell="A1">
      <pane xSplit="7" ySplit="3" topLeftCell="H7" activePane="bottomRight" state="frozen"/>
      <selection pane="topLeft" activeCell="A1" sqref="A1"/>
      <selection pane="topRight" activeCell="G1" sqref="G1"/>
      <selection pane="bottomLeft" activeCell="A2" sqref="A2"/>
      <selection pane="bottomRight" activeCell="H46" sqref="H46:H48"/>
    </sheetView>
  </sheetViews>
  <sheetFormatPr defaultColWidth="9.140625" defaultRowHeight="12.75"/>
  <cols>
    <col min="1" max="1" width="25.140625" style="2" customWidth="1"/>
    <col min="2" max="2" width="20.140625" style="2" customWidth="1"/>
    <col min="3" max="5" width="2.8515625" style="2" customWidth="1"/>
    <col min="6" max="7" width="6.7109375" style="2" customWidth="1"/>
    <col min="8" max="9" width="9.140625" style="2" customWidth="1"/>
    <col min="10" max="10" width="9.140625" style="10" customWidth="1"/>
    <col min="11" max="14" width="9.140625" style="2" customWidth="1"/>
    <col min="15" max="15" width="2.8515625" style="9" customWidth="1"/>
    <col min="16" max="18" width="9.140625" style="2" customWidth="1"/>
    <col min="19" max="19" width="2.8515625" style="9" customWidth="1"/>
    <col min="20" max="20" width="9.28125" style="2" bestFit="1" customWidth="1"/>
    <col min="21" max="16384" width="9.140625" style="2" customWidth="1"/>
  </cols>
  <sheetData>
    <row r="1" spans="1:20" ht="12.75">
      <c r="A1" s="53" t="s">
        <v>241</v>
      </c>
      <c r="B1" s="4" t="s">
        <v>192</v>
      </c>
      <c r="C1" s="75" t="s">
        <v>118</v>
      </c>
      <c r="D1" s="75"/>
      <c r="E1" s="75"/>
      <c r="F1" s="75" t="s">
        <v>121</v>
      </c>
      <c r="G1" s="75"/>
      <c r="H1" s="5" t="s">
        <v>108</v>
      </c>
      <c r="I1" s="3" t="s">
        <v>110</v>
      </c>
      <c r="J1" s="3" t="s">
        <v>111</v>
      </c>
      <c r="K1" s="5" t="s">
        <v>109</v>
      </c>
      <c r="L1" s="5" t="s">
        <v>112</v>
      </c>
      <c r="M1" s="5" t="s">
        <v>113</v>
      </c>
      <c r="N1" s="5" t="s">
        <v>114</v>
      </c>
      <c r="O1" s="6"/>
      <c r="P1" s="5" t="s">
        <v>115</v>
      </c>
      <c r="Q1" s="5" t="s">
        <v>116</v>
      </c>
      <c r="R1" s="5" t="s">
        <v>117</v>
      </c>
      <c r="S1" s="6"/>
      <c r="T1" s="5" t="s">
        <v>122</v>
      </c>
    </row>
    <row r="2" spans="2:20" ht="12.75">
      <c r="B2" s="4"/>
      <c r="C2" s="12"/>
      <c r="D2" s="12"/>
      <c r="E2" s="12"/>
      <c r="F2" s="13"/>
      <c r="G2" s="13"/>
      <c r="H2" s="5"/>
      <c r="I2" s="76" t="s">
        <v>243</v>
      </c>
      <c r="J2" s="76"/>
      <c r="K2" s="5"/>
      <c r="L2" s="5"/>
      <c r="M2" s="5"/>
      <c r="N2" s="5"/>
      <c r="O2" s="6"/>
      <c r="P2" s="5"/>
      <c r="Q2" s="5"/>
      <c r="R2" s="5"/>
      <c r="S2" s="6"/>
      <c r="T2" s="5"/>
    </row>
    <row r="3" spans="1:27" ht="12.75">
      <c r="A3" s="4" t="s">
        <v>0</v>
      </c>
      <c r="B3" s="4"/>
      <c r="C3" s="12">
        <v>1</v>
      </c>
      <c r="D3" s="12">
        <v>2</v>
      </c>
      <c r="E3" s="12" t="s">
        <v>120</v>
      </c>
      <c r="F3" s="12" t="s">
        <v>218</v>
      </c>
      <c r="G3" s="12" t="s">
        <v>219</v>
      </c>
      <c r="H3" s="2" t="s">
        <v>283</v>
      </c>
      <c r="I3" s="4" t="s">
        <v>281</v>
      </c>
      <c r="J3" s="4" t="s">
        <v>282</v>
      </c>
      <c r="K3" s="2" t="s">
        <v>284</v>
      </c>
      <c r="U3" s="5"/>
      <c r="V3" s="5"/>
      <c r="W3" s="5"/>
      <c r="X3" s="5"/>
      <c r="Y3" s="5"/>
      <c r="Z3" s="5"/>
      <c r="AA3" s="5"/>
    </row>
    <row r="4" spans="1:27" ht="12.75">
      <c r="A4" s="2"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South Eastman (1,2,t)</v>
      </c>
      <c r="B4" t="s">
        <v>128</v>
      </c>
      <c r="C4">
        <f>'orig. data'!AH4</f>
        <v>1</v>
      </c>
      <c r="D4">
        <f>'orig. data'!AI4</f>
        <v>2</v>
      </c>
      <c r="E4" t="str">
        <f ca="1">IF(CELL("contents",F4)="s","s",IF(CELL("contents",G4)="s","s",IF(CELL("contents",'orig. data'!AJ4)="t","t","")))</f>
        <v>t</v>
      </c>
      <c r="F4">
        <f>'orig. data'!AK4</f>
        <v>0</v>
      </c>
      <c r="G4">
        <f>'orig. data'!AL4</f>
        <v>0</v>
      </c>
      <c r="H4" s="23">
        <f aca="true" t="shared" si="0" ref="H4:H14">I$19</f>
        <v>591.763</v>
      </c>
      <c r="I4" s="3">
        <f>'orig. data'!D4</f>
        <v>528.479</v>
      </c>
      <c r="J4" s="3">
        <f>'orig. data'!R4</f>
        <v>497.27</v>
      </c>
      <c r="K4" s="23">
        <f aca="true" t="shared" si="1" ref="K4:K14">J$19</f>
        <v>550.99</v>
      </c>
      <c r="L4" s="5">
        <f>'orig. data'!B4</f>
        <v>9425</v>
      </c>
      <c r="M4" s="5">
        <f>'orig. data'!C4</f>
        <v>17889</v>
      </c>
      <c r="N4" s="11">
        <f>'orig. data'!G4</f>
        <v>8E-05</v>
      </c>
      <c r="O4" s="7"/>
      <c r="P4" s="5">
        <f>'orig. data'!P4</f>
        <v>9698</v>
      </c>
      <c r="Q4" s="5">
        <f>'orig. data'!Q4</f>
        <v>19564</v>
      </c>
      <c r="R4" s="11">
        <f>'orig. data'!U4</f>
        <v>0.00033</v>
      </c>
      <c r="S4" s="7"/>
      <c r="T4" s="11">
        <f>'orig. data'!AD4</f>
        <v>0.0446</v>
      </c>
      <c r="U4" s="3"/>
      <c r="V4" s="3"/>
      <c r="W4" s="3"/>
      <c r="X4" s="3"/>
      <c r="Y4" s="3"/>
      <c r="Z4" s="3"/>
      <c r="AA4" s="3"/>
    </row>
    <row r="5" spans="1:27" ht="12.75">
      <c r="A5" s="2" t="str">
        <f aca="true" ca="1" t="shared" si="2" ref="A5:A32">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Central (1,2,t)</v>
      </c>
      <c r="B5" t="s">
        <v>129</v>
      </c>
      <c r="C5">
        <f>'orig. data'!AH5</f>
        <v>1</v>
      </c>
      <c r="D5">
        <f>'orig. data'!AI5</f>
        <v>2</v>
      </c>
      <c r="E5" t="str">
        <f ca="1">IF(CELL("contents",F5)="s","s",IF(CELL("contents",G5)="s","s",IF(CELL("contents",'orig. data'!AJ5)="t","t","")))</f>
        <v>t</v>
      </c>
      <c r="F5" t="str">
        <f>'orig. data'!AK5</f>
        <v>t</v>
      </c>
      <c r="G5">
        <f>'orig. data'!AL5</f>
        <v>0</v>
      </c>
      <c r="H5" s="23">
        <f t="shared" si="0"/>
        <v>591.763</v>
      </c>
      <c r="I5" s="3">
        <f>'orig. data'!D5</f>
        <v>537.479</v>
      </c>
      <c r="J5" s="3">
        <f>'orig. data'!R5</f>
        <v>497.01</v>
      </c>
      <c r="K5" s="23">
        <f t="shared" si="1"/>
        <v>550.99</v>
      </c>
      <c r="L5" s="5">
        <f>'orig. data'!B5</f>
        <v>16835</v>
      </c>
      <c r="M5" s="5">
        <f>'orig. data'!C5</f>
        <v>31352</v>
      </c>
      <c r="N5" s="11">
        <f>'orig. data'!G5</f>
        <v>0.00054</v>
      </c>
      <c r="O5" s="8"/>
      <c r="P5" s="5">
        <f>'orig. data'!P5</f>
        <v>15848</v>
      </c>
      <c r="Q5" s="5">
        <f>'orig. data'!Q5</f>
        <v>31923</v>
      </c>
      <c r="R5" s="11">
        <f>'orig. data'!U5</f>
        <v>0.00022</v>
      </c>
      <c r="S5" s="8"/>
      <c r="T5" s="11">
        <f>'orig. data'!AD5</f>
        <v>0.00663</v>
      </c>
      <c r="U5" s="1"/>
      <c r="V5" s="1"/>
      <c r="W5" s="1"/>
      <c r="X5" s="1"/>
      <c r="Y5" s="1"/>
      <c r="Z5" s="1"/>
      <c r="AA5" s="1"/>
    </row>
    <row r="6" spans="1:27" ht="12.75">
      <c r="A6" s="2" t="str">
        <f ca="1" t="shared" si="2"/>
        <v>Assiniboine</v>
      </c>
      <c r="B6" t="s">
        <v>130</v>
      </c>
      <c r="C6">
        <f>'orig. data'!AH6</f>
        <v>0</v>
      </c>
      <c r="D6">
        <f>'orig. data'!AI6</f>
        <v>0</v>
      </c>
      <c r="E6">
        <f ca="1">IF(CELL("contents",F6)="s","s",IF(CELL("contents",G6)="s","s",IF(CELL("contents",'orig. data'!AJ6)="t","t","")))</f>
      </c>
      <c r="F6" t="str">
        <f>'orig. data'!AK6</f>
        <v> </v>
      </c>
      <c r="G6">
        <f>'orig. data'!AL6</f>
        <v>0</v>
      </c>
      <c r="H6" s="23">
        <f t="shared" si="0"/>
        <v>591.763</v>
      </c>
      <c r="I6" s="3">
        <f>'orig. data'!D6</f>
        <v>611.233</v>
      </c>
      <c r="J6" s="3">
        <f>'orig. data'!R6</f>
        <v>576.94</v>
      </c>
      <c r="K6" s="23">
        <f t="shared" si="1"/>
        <v>550.99</v>
      </c>
      <c r="L6" s="5">
        <f>'orig. data'!B6</f>
        <v>11865</v>
      </c>
      <c r="M6" s="5">
        <f>'orig. data'!C6</f>
        <v>19503</v>
      </c>
      <c r="N6" s="11">
        <f>'orig. data'!G6</f>
        <v>0.25197</v>
      </c>
      <c r="O6" s="8"/>
      <c r="P6" s="5">
        <f>'orig. data'!P6</f>
        <v>10193</v>
      </c>
      <c r="Q6" s="5">
        <f>'orig. data'!Q6</f>
        <v>17688</v>
      </c>
      <c r="R6" s="11">
        <f>'orig. data'!U6</f>
        <v>0.10656</v>
      </c>
      <c r="S6" s="8"/>
      <c r="T6" s="11">
        <f>'orig. data'!AD6</f>
        <v>0.05326</v>
      </c>
      <c r="U6" s="1"/>
      <c r="V6" s="1"/>
      <c r="W6" s="1"/>
      <c r="X6" s="1"/>
      <c r="Y6" s="1"/>
      <c r="Z6" s="1"/>
      <c r="AA6" s="1"/>
    </row>
    <row r="7" spans="1:27" ht="12.75">
      <c r="A7" s="2" t="str">
        <f ca="1" t="shared" si="2"/>
        <v>Brandon (2)</v>
      </c>
      <c r="B7" t="s">
        <v>107</v>
      </c>
      <c r="C7">
        <f>'orig. data'!AH7</f>
        <v>0</v>
      </c>
      <c r="D7">
        <f>'orig. data'!AI7</f>
        <v>2</v>
      </c>
      <c r="E7">
        <f ca="1">IF(CELL("contents",F7)="s","s",IF(CELL("contents",G7)="s","s",IF(CELL("contents",'orig. data'!AJ7)="t","t","")))</f>
      </c>
      <c r="F7" t="str">
        <f>'orig. data'!AK7</f>
        <v> </v>
      </c>
      <c r="G7">
        <f>'orig. data'!AL7</f>
        <v>0</v>
      </c>
      <c r="H7" s="23">
        <f t="shared" si="0"/>
        <v>591.763</v>
      </c>
      <c r="I7" s="3">
        <f>'orig. data'!D7</f>
        <v>630.007</v>
      </c>
      <c r="J7" s="3">
        <f>'orig. data'!R7</f>
        <v>625.55</v>
      </c>
      <c r="K7" s="23">
        <f t="shared" si="1"/>
        <v>550.99</v>
      </c>
      <c r="L7" s="5">
        <f>'orig. data'!B7</f>
        <v>8330</v>
      </c>
      <c r="M7" s="5">
        <f>'orig. data'!C7</f>
        <v>13214</v>
      </c>
      <c r="N7" s="11">
        <f>'orig. data'!G7</f>
        <v>0.03012</v>
      </c>
      <c r="O7" s="8"/>
      <c r="P7" s="5">
        <f>'orig. data'!P7</f>
        <v>8126</v>
      </c>
      <c r="Q7" s="5">
        <f>'orig. data'!Q7</f>
        <v>12938</v>
      </c>
      <c r="R7" s="11">
        <f>'orig. data'!U7</f>
        <v>1E-05</v>
      </c>
      <c r="S7" s="8"/>
      <c r="T7" s="11">
        <f>'orig. data'!AD7</f>
        <v>0.8181</v>
      </c>
      <c r="U7" s="1"/>
      <c r="V7" s="1"/>
      <c r="W7" s="1"/>
      <c r="X7" s="1"/>
      <c r="Y7" s="1"/>
      <c r="Z7" s="1"/>
      <c r="AA7" s="1"/>
    </row>
    <row r="8" spans="1:27" ht="12.75">
      <c r="A8" s="2" t="str">
        <f ca="1" t="shared" si="2"/>
        <v>Winnipeg (t)</v>
      </c>
      <c r="B8" t="s">
        <v>138</v>
      </c>
      <c r="C8">
        <f>'orig. data'!AH8</f>
        <v>0</v>
      </c>
      <c r="D8">
        <f>'orig. data'!AI8</f>
        <v>0</v>
      </c>
      <c r="E8" t="str">
        <f ca="1">IF(CELL("contents",F8)="s","s",IF(CELL("contents",G8)="s","s",IF(CELL("contents",'orig. data'!AJ8)="t","t","")))</f>
        <v>t</v>
      </c>
      <c r="F8" t="str">
        <f>'orig. data'!AK8</f>
        <v>t</v>
      </c>
      <c r="G8">
        <f>'orig. data'!AL8</f>
        <v>0</v>
      </c>
      <c r="H8" s="23">
        <f t="shared" si="0"/>
        <v>591.763</v>
      </c>
      <c r="I8" s="3">
        <f>'orig. data'!D8</f>
        <v>623.211</v>
      </c>
      <c r="J8" s="3">
        <f>'orig. data'!R8</f>
        <v>572.48</v>
      </c>
      <c r="K8" s="23">
        <f t="shared" si="1"/>
        <v>550.99</v>
      </c>
      <c r="L8" s="5">
        <f>'orig. data'!B8</f>
        <v>102916</v>
      </c>
      <c r="M8" s="5">
        <f>'orig. data'!C8</f>
        <v>164837</v>
      </c>
      <c r="N8" s="11">
        <f>'orig. data'!G8</f>
        <v>0.07297</v>
      </c>
      <c r="O8" s="8"/>
      <c r="P8" s="5">
        <f>'orig. data'!P8</f>
        <v>92746</v>
      </c>
      <c r="Q8" s="5">
        <f>'orig. data'!Q8</f>
        <v>162226</v>
      </c>
      <c r="R8" s="11">
        <f>'orig. data'!U8</f>
        <v>0.1826</v>
      </c>
      <c r="S8" s="8"/>
      <c r="T8" s="11">
        <f>'orig. data'!AD8</f>
        <v>0.00339</v>
      </c>
      <c r="U8" s="1"/>
      <c r="V8" s="1"/>
      <c r="W8" s="1"/>
      <c r="X8" s="1"/>
      <c r="Y8" s="1"/>
      <c r="Z8" s="1"/>
      <c r="AA8" s="1"/>
    </row>
    <row r="9" spans="1:27" ht="12.75">
      <c r="A9" s="2" t="str">
        <f ca="1" t="shared" si="2"/>
        <v>Interlake (t)</v>
      </c>
      <c r="B9" t="s">
        <v>132</v>
      </c>
      <c r="C9">
        <f>'orig. data'!AH9</f>
        <v>0</v>
      </c>
      <c r="D9">
        <f>'orig. data'!AI9</f>
        <v>0</v>
      </c>
      <c r="E9" t="str">
        <f ca="1">IF(CELL("contents",F9)="s","s",IF(CELL("contents",G9)="s","s",IF(CELL("contents",'orig. data'!AJ9)="t","t","")))</f>
        <v>t</v>
      </c>
      <c r="F9" t="str">
        <f>'orig. data'!AK9</f>
        <v>t</v>
      </c>
      <c r="G9">
        <f>'orig. data'!AL9</f>
        <v>0</v>
      </c>
      <c r="H9" s="23">
        <f t="shared" si="0"/>
        <v>591.763</v>
      </c>
      <c r="I9" s="3">
        <f>'orig. data'!D9</f>
        <v>611.009</v>
      </c>
      <c r="J9" s="3">
        <f>'orig. data'!R9</f>
        <v>564.3</v>
      </c>
      <c r="K9" s="23">
        <f t="shared" si="1"/>
        <v>550.99</v>
      </c>
      <c r="L9" s="5">
        <f>'orig. data'!B9</f>
        <v>12929</v>
      </c>
      <c r="M9" s="5">
        <f>'orig. data'!C9</f>
        <v>21238</v>
      </c>
      <c r="N9" s="11">
        <f>'orig. data'!G9</f>
        <v>0.25527</v>
      </c>
      <c r="O9" s="8"/>
      <c r="P9" s="5">
        <f>'orig. data'!P9</f>
        <v>11596</v>
      </c>
      <c r="Q9" s="5">
        <f>'orig. data'!Q9</f>
        <v>20651</v>
      </c>
      <c r="R9" s="11">
        <f>'orig. data'!U9</f>
        <v>0.39898</v>
      </c>
      <c r="S9" s="8"/>
      <c r="T9" s="11">
        <f>'orig. data'!AD9</f>
        <v>0.00713</v>
      </c>
      <c r="U9" s="1"/>
      <c r="V9" s="1"/>
      <c r="W9" s="1"/>
      <c r="X9" s="1"/>
      <c r="Y9" s="1"/>
      <c r="Z9" s="1"/>
      <c r="AA9" s="1"/>
    </row>
    <row r="10" spans="1:20" ht="12.75">
      <c r="A10" s="2" t="str">
        <f ca="1" t="shared" si="2"/>
        <v>North Eastman (1,2)</v>
      </c>
      <c r="B10" t="s">
        <v>133</v>
      </c>
      <c r="C10">
        <f>'orig. data'!AH10</f>
        <v>1</v>
      </c>
      <c r="D10">
        <f>'orig. data'!AI10</f>
        <v>2</v>
      </c>
      <c r="E10">
        <f ca="1">IF(CELL("contents",F10)="s","s",IF(CELL("contents",G10)="s","s",IF(CELL("contents",'orig. data'!AJ10)="t","t","")))</f>
      </c>
      <c r="F10" t="str">
        <f>'orig. data'!AK10</f>
        <v> </v>
      </c>
      <c r="G10">
        <f>'orig. data'!AL10</f>
        <v>0</v>
      </c>
      <c r="H10" s="23">
        <f t="shared" si="0"/>
        <v>591.763</v>
      </c>
      <c r="I10" s="3">
        <f>'orig. data'!D10</f>
        <v>521.845</v>
      </c>
      <c r="J10" s="3">
        <f>'orig. data'!R10</f>
        <v>494.42</v>
      </c>
      <c r="K10" s="23">
        <f t="shared" si="1"/>
        <v>550.99</v>
      </c>
      <c r="L10" s="5">
        <f>'orig. data'!B10</f>
        <v>6227</v>
      </c>
      <c r="M10" s="5">
        <f>'orig. data'!C10</f>
        <v>11958</v>
      </c>
      <c r="N10" s="11">
        <f>'orig. data'!G10</f>
        <v>2E-05</v>
      </c>
      <c r="P10" s="5">
        <f>'orig. data'!P10</f>
        <v>5613</v>
      </c>
      <c r="Q10" s="5">
        <f>'orig. data'!Q10</f>
        <v>11377</v>
      </c>
      <c r="R10" s="11">
        <f>'orig. data'!U10</f>
        <v>0.00029</v>
      </c>
      <c r="T10" s="11">
        <f>'orig. data'!AD10</f>
        <v>0.09571</v>
      </c>
    </row>
    <row r="11" spans="1:27" ht="12.75">
      <c r="A11" s="2" t="str">
        <f ca="1" t="shared" si="2"/>
        <v>Parkland (1,2,t)</v>
      </c>
      <c r="B11" t="s">
        <v>131</v>
      </c>
      <c r="C11">
        <f>'orig. data'!AH11</f>
        <v>1</v>
      </c>
      <c r="D11">
        <f>'orig. data'!AI11</f>
        <v>2</v>
      </c>
      <c r="E11" t="str">
        <f ca="1">IF(CELL("contents",F11)="s","s",IF(CELL("contents",G11)="s","s",IF(CELL("contents",'orig. data'!AJ11)="t","t","")))</f>
        <v>t</v>
      </c>
      <c r="F11" t="str">
        <f>'orig. data'!AK11</f>
        <v>t</v>
      </c>
      <c r="G11">
        <f>'orig. data'!AL11</f>
        <v>0</v>
      </c>
      <c r="H11" s="23">
        <f t="shared" si="0"/>
        <v>591.763</v>
      </c>
      <c r="I11" s="3">
        <f>'orig. data'!D11</f>
        <v>670.386</v>
      </c>
      <c r="J11" s="3">
        <f>'orig. data'!R11</f>
        <v>625.54</v>
      </c>
      <c r="K11" s="23">
        <f t="shared" si="1"/>
        <v>550.99</v>
      </c>
      <c r="L11" s="5">
        <f>'orig. data'!B11</f>
        <v>8204</v>
      </c>
      <c r="M11" s="5">
        <f>'orig. data'!C11</f>
        <v>12258</v>
      </c>
      <c r="N11" s="11">
        <f>'orig. data'!G11</f>
        <v>2E-05</v>
      </c>
      <c r="O11" s="8"/>
      <c r="P11" s="5">
        <f>'orig. data'!P11</f>
        <v>7083</v>
      </c>
      <c r="Q11" s="5">
        <f>'orig. data'!Q11</f>
        <v>11350</v>
      </c>
      <c r="R11" s="11">
        <f>'orig. data'!U11</f>
        <v>1E-05</v>
      </c>
      <c r="S11" s="8"/>
      <c r="T11" s="11">
        <f>'orig. data'!AD11</f>
        <v>0.02639</v>
      </c>
      <c r="U11" s="1"/>
      <c r="V11" s="1"/>
      <c r="W11" s="1"/>
      <c r="X11" s="1"/>
      <c r="Y11" s="1"/>
      <c r="Z11" s="1"/>
      <c r="AA11" s="1"/>
    </row>
    <row r="12" spans="1:27" ht="12.75">
      <c r="A12" s="2" t="str">
        <f ca="1" t="shared" si="2"/>
        <v>Churchill (t)</v>
      </c>
      <c r="B12" t="s">
        <v>134</v>
      </c>
      <c r="C12">
        <f>'orig. data'!AH12</f>
        <v>0</v>
      </c>
      <c r="D12">
        <f>'orig. data'!AI12</f>
        <v>0</v>
      </c>
      <c r="E12" t="str">
        <f ca="1">IF(CELL("contents",F12)="s","s",IF(CELL("contents",G12)="s","s",IF(CELL("contents",'orig. data'!AJ12)="t","t","")))</f>
        <v>t</v>
      </c>
      <c r="F12" t="str">
        <f>'orig. data'!AK12</f>
        <v>t</v>
      </c>
      <c r="G12">
        <f>'orig. data'!AL12</f>
        <v>0</v>
      </c>
      <c r="H12" s="23">
        <f t="shared" si="0"/>
        <v>591.763</v>
      </c>
      <c r="I12" s="3">
        <f>'orig. data'!D12</f>
        <v>674.602</v>
      </c>
      <c r="J12" s="3">
        <f>'orig. data'!R12</f>
        <v>516.78</v>
      </c>
      <c r="K12" s="23">
        <f t="shared" si="1"/>
        <v>550.99</v>
      </c>
      <c r="L12" s="5">
        <f>'orig. data'!B12</f>
        <v>215</v>
      </c>
      <c r="M12" s="5">
        <f>'orig. data'!C12</f>
        <v>317</v>
      </c>
      <c r="N12" s="11">
        <f>'orig. data'!G12</f>
        <v>0.07462</v>
      </c>
      <c r="O12" s="8"/>
      <c r="P12" s="5">
        <f>'orig. data'!P12</f>
        <v>153</v>
      </c>
      <c r="Q12" s="5">
        <f>'orig. data'!Q12</f>
        <v>294</v>
      </c>
      <c r="R12" s="11">
        <f>'orig. data'!U12</f>
        <v>0.45292</v>
      </c>
      <c r="S12" s="8"/>
      <c r="T12" s="11">
        <f>'orig. data'!AD12</f>
        <v>0.01486</v>
      </c>
      <c r="U12" s="1"/>
      <c r="V12" s="1"/>
      <c r="W12" s="1"/>
      <c r="X12" s="1"/>
      <c r="Y12" s="1"/>
      <c r="Z12" s="1"/>
      <c r="AA12" s="1"/>
    </row>
    <row r="13" spans="1:27" ht="12.75">
      <c r="A13" s="2" t="str">
        <f ca="1" t="shared" si="2"/>
        <v>Nor-Man (1)</v>
      </c>
      <c r="B13" t="s">
        <v>135</v>
      </c>
      <c r="C13">
        <f>'orig. data'!AH13</f>
        <v>1</v>
      </c>
      <c r="D13">
        <f>'orig. data'!AI13</f>
        <v>0</v>
      </c>
      <c r="E13">
        <f ca="1">IF(CELL("contents",F13)="s","s",IF(CELL("contents",G13)="s","s",IF(CELL("contents",'orig. data'!AJ13)="t","t","")))</f>
      </c>
      <c r="F13" t="str">
        <f>'orig. data'!AK13</f>
        <v> </v>
      </c>
      <c r="G13">
        <f>'orig. data'!AL13</f>
        <v>0</v>
      </c>
      <c r="H13" s="23">
        <f t="shared" si="0"/>
        <v>591.763</v>
      </c>
      <c r="I13" s="3">
        <f>'orig. data'!D13</f>
        <v>536.984</v>
      </c>
      <c r="J13" s="3">
        <f>'orig. data'!R13</f>
        <v>521.33</v>
      </c>
      <c r="K13" s="23">
        <f t="shared" si="1"/>
        <v>550.99</v>
      </c>
      <c r="L13" s="5">
        <f>'orig. data'!B13</f>
        <v>4797</v>
      </c>
      <c r="M13" s="5">
        <f>'orig. data'!C13</f>
        <v>8900</v>
      </c>
      <c r="N13" s="11">
        <f>'orig. data'!G13</f>
        <v>0.00139</v>
      </c>
      <c r="O13" s="8"/>
      <c r="P13" s="5">
        <f>'orig. data'!P13</f>
        <v>4395</v>
      </c>
      <c r="Q13" s="5">
        <f>'orig. data'!Q13</f>
        <v>8403</v>
      </c>
      <c r="R13" s="11">
        <f>'orig. data'!U13</f>
        <v>0.07148</v>
      </c>
      <c r="S13" s="8"/>
      <c r="T13" s="11">
        <f>'orig. data'!AD13</f>
        <v>0.38214</v>
      </c>
      <c r="U13" s="1"/>
      <c r="V13" s="1"/>
      <c r="W13" s="1"/>
      <c r="X13" s="1"/>
      <c r="Y13" s="1"/>
      <c r="Z13" s="1"/>
      <c r="AA13" s="1"/>
    </row>
    <row r="14" spans="1:27" ht="12.75">
      <c r="A14" s="2" t="str">
        <f ca="1" t="shared" si="2"/>
        <v>Burntwood (1,2)</v>
      </c>
      <c r="B14" t="s">
        <v>136</v>
      </c>
      <c r="C14">
        <f>'orig. data'!AH14</f>
        <v>1</v>
      </c>
      <c r="D14">
        <f>'orig. data'!AI14</f>
        <v>2</v>
      </c>
      <c r="E14">
        <f ca="1">IF(CELL("contents",F14)="s","s",IF(CELL("contents",G14)="s","s",IF(CELL("contents",'orig. data'!AJ14)="t","t","")))</f>
      </c>
      <c r="F14" t="str">
        <f>'orig. data'!AK14</f>
        <v> </v>
      </c>
      <c r="G14">
        <f>'orig. data'!AL14</f>
        <v>0</v>
      </c>
      <c r="H14" s="23">
        <f t="shared" si="0"/>
        <v>591.763</v>
      </c>
      <c r="I14" s="3">
        <f>'orig. data'!D14</f>
        <v>424.016</v>
      </c>
      <c r="J14" s="3">
        <f>'orig. data'!R14</f>
        <v>408.85</v>
      </c>
      <c r="K14" s="23">
        <f t="shared" si="1"/>
        <v>550.99</v>
      </c>
      <c r="L14" s="5">
        <f>'orig. data'!B14</f>
        <v>8350</v>
      </c>
      <c r="M14" s="5">
        <f>'orig. data'!C14</f>
        <v>19720</v>
      </c>
      <c r="N14" s="11">
        <f>'orig. data'!G14</f>
        <v>0</v>
      </c>
      <c r="O14" s="8"/>
      <c r="P14" s="5">
        <f>'orig. data'!P14</f>
        <v>8243</v>
      </c>
      <c r="Q14" s="5">
        <f>'orig. data'!Q14</f>
        <v>20186</v>
      </c>
      <c r="R14" s="11">
        <f>'orig. data'!U14</f>
        <v>0</v>
      </c>
      <c r="S14" s="8"/>
      <c r="T14" s="11">
        <f>'orig. data'!AD14</f>
        <v>0.238</v>
      </c>
      <c r="U14" s="1"/>
      <c r="V14" s="1"/>
      <c r="W14" s="1"/>
      <c r="X14" s="1"/>
      <c r="Y14" s="1"/>
      <c r="Z14" s="1"/>
      <c r="AA14" s="1"/>
    </row>
    <row r="15" spans="1:27" ht="12.75">
      <c r="B15"/>
      <c r="C15"/>
      <c r="D15"/>
      <c r="E15"/>
      <c r="F15"/>
      <c r="G15"/>
      <c r="H15" s="23"/>
      <c r="I15" s="3"/>
      <c r="J15" s="3"/>
      <c r="K15" s="23"/>
      <c r="L15" s="5"/>
      <c r="M15" s="5"/>
      <c r="N15" s="11"/>
      <c r="O15" s="8"/>
      <c r="P15" s="5"/>
      <c r="Q15" s="5"/>
      <c r="R15" s="11"/>
      <c r="S15" s="8"/>
      <c r="T15" s="11"/>
      <c r="U15" s="1"/>
      <c r="V15" s="1"/>
      <c r="W15" s="1"/>
      <c r="X15" s="1"/>
      <c r="Y15" s="1"/>
      <c r="Z15" s="1"/>
      <c r="AA15" s="1"/>
    </row>
    <row r="16" spans="1:27" ht="12.75">
      <c r="A16" s="2" t="str">
        <f ca="1" t="shared" si="2"/>
        <v>South (t)</v>
      </c>
      <c r="B16" t="s">
        <v>141</v>
      </c>
      <c r="C16">
        <f>'orig. data'!AH15</f>
        <v>0</v>
      </c>
      <c r="D16">
        <f>'orig. data'!AI15</f>
        <v>0</v>
      </c>
      <c r="E16" t="str">
        <f ca="1">IF(CELL("contents",F16)="s","s",IF(CELL("contents",G16)="s","s",IF(CELL("contents",'orig. data'!AJ15)="t","t","")))</f>
        <v>t</v>
      </c>
      <c r="F16" t="str">
        <f>'orig. data'!AK15</f>
        <v>t</v>
      </c>
      <c r="G16">
        <f>'orig. data'!AL15</f>
        <v>0</v>
      </c>
      <c r="H16" s="23">
        <f>I$19</f>
        <v>591.763</v>
      </c>
      <c r="I16" s="3">
        <f>'orig. data'!D15</f>
        <v>556.169</v>
      </c>
      <c r="J16" s="3">
        <f>'orig. data'!R15</f>
        <v>517.62</v>
      </c>
      <c r="K16" s="23">
        <f>J$19</f>
        <v>550.99</v>
      </c>
      <c r="L16" s="5">
        <f>'orig. data'!B15</f>
        <v>38125</v>
      </c>
      <c r="M16" s="5">
        <f>'orig. data'!C15</f>
        <v>68744</v>
      </c>
      <c r="N16" s="11">
        <f>'orig. data'!G15</f>
        <v>0.03341</v>
      </c>
      <c r="O16" s="8"/>
      <c r="P16" s="5">
        <f>'orig. data'!P15</f>
        <v>35739</v>
      </c>
      <c r="Q16" s="5">
        <f>'orig. data'!Q15</f>
        <v>69175</v>
      </c>
      <c r="R16" s="11">
        <f>'orig. data'!U15</f>
        <v>0.03312</v>
      </c>
      <c r="S16" s="8"/>
      <c r="T16" s="11">
        <f>'orig. data'!AD15</f>
        <v>0.01507</v>
      </c>
      <c r="U16" s="1"/>
      <c r="V16" s="1"/>
      <c r="W16" s="1"/>
      <c r="X16" s="1"/>
      <c r="Y16" s="1"/>
      <c r="Z16" s="1"/>
      <c r="AA16" s="1"/>
    </row>
    <row r="17" spans="1:20" ht="12.75">
      <c r="A17" s="2" t="str">
        <f ca="1" t="shared" si="2"/>
        <v>Mid (t)</v>
      </c>
      <c r="B17" t="s">
        <v>142</v>
      </c>
      <c r="C17">
        <f>'orig. data'!AH16</f>
        <v>0</v>
      </c>
      <c r="D17">
        <f>'orig. data'!AI16</f>
        <v>0</v>
      </c>
      <c r="E17" t="str">
        <f ca="1">IF(CELL("contents",F17)="s","s",IF(CELL("contents",G17)="s","s",IF(CELL("contents",'orig. data'!AJ16)="t","t","")))</f>
        <v>t</v>
      </c>
      <c r="F17" t="str">
        <f>'orig. data'!AK16</f>
        <v>t</v>
      </c>
      <c r="G17">
        <f>'orig. data'!AL16</f>
        <v>0</v>
      </c>
      <c r="H17" s="23">
        <f>I$19</f>
        <v>591.763</v>
      </c>
      <c r="I17" s="3">
        <f>'orig. data'!D16</f>
        <v>603.523</v>
      </c>
      <c r="J17" s="3">
        <f>'orig. data'!R16</f>
        <v>562.06</v>
      </c>
      <c r="K17" s="23">
        <f>J$19</f>
        <v>550.99</v>
      </c>
      <c r="L17" s="5">
        <f>'orig. data'!B16</f>
        <v>27360</v>
      </c>
      <c r="M17" s="5">
        <f>'orig. data'!C16</f>
        <v>45454</v>
      </c>
      <c r="N17" s="11">
        <f>'orig. data'!G16</f>
        <v>0.50244</v>
      </c>
      <c r="P17" s="5">
        <f>'orig. data'!P16</f>
        <v>24292</v>
      </c>
      <c r="Q17" s="5">
        <f>'orig. data'!Q16</f>
        <v>43378</v>
      </c>
      <c r="R17" s="11">
        <f>'orig. data'!U16</f>
        <v>0.49364</v>
      </c>
      <c r="T17" s="11">
        <f>'orig. data'!AD16</f>
        <v>0.01749</v>
      </c>
    </row>
    <row r="18" spans="1:20" ht="12.75">
      <c r="A18" s="2" t="str">
        <f ca="1" t="shared" si="2"/>
        <v>North (1,2)</v>
      </c>
      <c r="B18" t="s">
        <v>137</v>
      </c>
      <c r="C18">
        <f>'orig. data'!AH17</f>
        <v>1</v>
      </c>
      <c r="D18">
        <f>'orig. data'!AI17</f>
        <v>2</v>
      </c>
      <c r="E18">
        <f ca="1">IF(CELL("contents",F18)="s","s",IF(CELL("contents",G18)="s","s",IF(CELL("contents",'orig. data'!AJ17)="t","t","")))</f>
      </c>
      <c r="F18" t="str">
        <f>'orig. data'!AK17</f>
        <v> </v>
      </c>
      <c r="G18">
        <f>'orig. data'!AL17</f>
        <v>0</v>
      </c>
      <c r="H18" s="23">
        <f>I$19</f>
        <v>591.763</v>
      </c>
      <c r="I18" s="3">
        <f>'orig. data'!D17</f>
        <v>461.641</v>
      </c>
      <c r="J18" s="3">
        <f>'orig. data'!R17</f>
        <v>442.88</v>
      </c>
      <c r="K18" s="23">
        <f>J$19</f>
        <v>550.99</v>
      </c>
      <c r="L18" s="5">
        <f>'orig. data'!B17</f>
        <v>13362</v>
      </c>
      <c r="M18" s="5">
        <f>'orig. data'!C17</f>
        <v>28937</v>
      </c>
      <c r="N18" s="11">
        <f>'orig. data'!G17</f>
        <v>0</v>
      </c>
      <c r="P18" s="5">
        <f>'orig. data'!P17</f>
        <v>12791</v>
      </c>
      <c r="Q18" s="5">
        <f>'orig. data'!Q17</f>
        <v>28883</v>
      </c>
      <c r="R18" s="11">
        <f>'orig. data'!U17</f>
        <v>0</v>
      </c>
      <c r="T18" s="11">
        <f>'orig. data'!AD17</f>
        <v>0.18364</v>
      </c>
    </row>
    <row r="19" spans="1:20" ht="12.75">
      <c r="A19" s="2" t="str">
        <f ca="1" t="shared" si="2"/>
        <v>Manitoba (t)</v>
      </c>
      <c r="B19" t="s">
        <v>139</v>
      </c>
      <c r="C19">
        <f>'orig. data'!AH18</f>
        <v>0</v>
      </c>
      <c r="D19">
        <f>'orig. data'!AI18</f>
        <v>0</v>
      </c>
      <c r="E19" t="str">
        <f ca="1">IF(CELL("contents",F19)="s","s",IF(CELL("contents",G19)="s","s",IF(CELL("contents",'orig. data'!AJ18)="t","t","")))</f>
        <v>t</v>
      </c>
      <c r="F19" t="str">
        <f>'orig. data'!AK18</f>
        <v>t</v>
      </c>
      <c r="G19">
        <f>'orig. data'!AL18</f>
        <v>0</v>
      </c>
      <c r="H19" s="23">
        <f>I$19</f>
        <v>591.763</v>
      </c>
      <c r="I19" s="3">
        <f>'orig. data'!D18</f>
        <v>591.763</v>
      </c>
      <c r="J19" s="3">
        <f>'orig. data'!R18</f>
        <v>550.99</v>
      </c>
      <c r="K19" s="23">
        <f>J$19</f>
        <v>550.99</v>
      </c>
      <c r="L19" s="5">
        <f>'orig. data'!B18</f>
        <v>190959</v>
      </c>
      <c r="M19" s="5">
        <f>'orig. data'!C18</f>
        <v>322695</v>
      </c>
      <c r="N19" s="11" t="str">
        <f>'orig. data'!G18</f>
        <v>.</v>
      </c>
      <c r="P19" s="5">
        <f>'orig. data'!P18</f>
        <v>174506</v>
      </c>
      <c r="Q19" s="5">
        <f>'orig. data'!Q18</f>
        <v>317121</v>
      </c>
      <c r="R19" s="11" t="str">
        <f>'orig. data'!U18</f>
        <v>.</v>
      </c>
      <c r="T19" s="11">
        <f>'orig. data'!AD18</f>
        <v>0.00776</v>
      </c>
    </row>
    <row r="20" spans="2:20" ht="12.75">
      <c r="B20"/>
      <c r="C20"/>
      <c r="D20"/>
      <c r="E20"/>
      <c r="F20"/>
      <c r="G20"/>
      <c r="H20" s="23"/>
      <c r="I20" s="3"/>
      <c r="J20" s="3"/>
      <c r="K20" s="23"/>
      <c r="L20" s="5"/>
      <c r="M20" s="5"/>
      <c r="N20" s="11"/>
      <c r="P20" s="5"/>
      <c r="Q20" s="5"/>
      <c r="R20" s="11"/>
      <c r="T20" s="11"/>
    </row>
    <row r="21" spans="1:20" ht="12.75">
      <c r="A21" s="2" t="str">
        <f ca="1" t="shared" si="2"/>
        <v>Fort Garry (t)</v>
      </c>
      <c r="B21" t="s">
        <v>143</v>
      </c>
      <c r="C21">
        <f>'orig. data'!AH20</f>
        <v>0</v>
      </c>
      <c r="D21">
        <f>'orig. data'!AI20</f>
        <v>0</v>
      </c>
      <c r="E21" t="str">
        <f ca="1">IF(CELL("contents",F21)="s","s",IF(CELL("contents",G21)="s","s",IF(CELL("contents",'orig. data'!AJ20)="t","t","")))</f>
        <v>t</v>
      </c>
      <c r="F21" t="str">
        <f>'orig. data'!AK20</f>
        <v>t</v>
      </c>
      <c r="G21">
        <f>'orig. data'!AL20</f>
        <v>0</v>
      </c>
      <c r="H21" s="23">
        <f aca="true" t="shared" si="3" ref="H21:H32">I$19</f>
        <v>591.763</v>
      </c>
      <c r="I21" s="3">
        <f>'orig. data'!D20</f>
        <v>596.955</v>
      </c>
      <c r="J21" s="3">
        <f>'orig. data'!R20</f>
        <v>555.03</v>
      </c>
      <c r="K21" s="23">
        <f aca="true" t="shared" si="4" ref="K21:K32">J$19</f>
        <v>550.99</v>
      </c>
      <c r="L21" s="5">
        <f>'orig. data'!B20</f>
        <v>9836</v>
      </c>
      <c r="M21" s="5">
        <f>'orig. data'!C20</f>
        <v>16469</v>
      </c>
      <c r="N21" s="11">
        <f>'orig. data'!G20</f>
        <v>0.7597</v>
      </c>
      <c r="P21" s="5">
        <f>'orig. data'!P20</f>
        <v>9212</v>
      </c>
      <c r="Q21" s="5">
        <f>'orig. data'!Q20</f>
        <v>16613</v>
      </c>
      <c r="R21" s="11">
        <f>'orig. data'!U20</f>
        <v>0.79896</v>
      </c>
      <c r="T21" s="11">
        <f>'orig. data'!AD20</f>
        <v>0.01633</v>
      </c>
    </row>
    <row r="22" spans="1:20" ht="12.75">
      <c r="A22" s="2" t="str">
        <f ca="1" t="shared" si="2"/>
        <v>Assiniboine South (t)</v>
      </c>
      <c r="B22" t="s">
        <v>144</v>
      </c>
      <c r="C22">
        <f>'orig. data'!AH21</f>
        <v>0</v>
      </c>
      <c r="D22">
        <f>'orig. data'!AI21</f>
        <v>0</v>
      </c>
      <c r="E22" t="str">
        <f ca="1">IF(CELL("contents",F22)="s","s",IF(CELL("contents",G22)="s","s",IF(CELL("contents",'orig. data'!AJ21)="t","t","")))</f>
        <v>t</v>
      </c>
      <c r="F22" t="str">
        <f>'orig. data'!AK21</f>
        <v>t</v>
      </c>
      <c r="G22">
        <f>'orig. data'!AL21</f>
        <v>0</v>
      </c>
      <c r="H22" s="23">
        <f t="shared" si="3"/>
        <v>591.763</v>
      </c>
      <c r="I22" s="3">
        <f>'orig. data'!D21</f>
        <v>606.095</v>
      </c>
      <c r="J22" s="3">
        <f>'orig. data'!R21</f>
        <v>567.33</v>
      </c>
      <c r="K22" s="23">
        <f t="shared" si="4"/>
        <v>550.99</v>
      </c>
      <c r="L22" s="5">
        <f>'orig. data'!B21</f>
        <v>5877</v>
      </c>
      <c r="M22" s="5">
        <f>'orig. data'!C21</f>
        <v>9722</v>
      </c>
      <c r="N22" s="11">
        <f>'orig. data'!G21</f>
        <v>0.42184</v>
      </c>
      <c r="P22" s="5">
        <f>'orig. data'!P21</f>
        <v>5103</v>
      </c>
      <c r="Q22" s="5">
        <f>'orig. data'!Q21</f>
        <v>8972</v>
      </c>
      <c r="R22" s="11">
        <f>'orig. data'!U21</f>
        <v>0.33408</v>
      </c>
      <c r="T22" s="11">
        <f>'orig. data'!AD21</f>
        <v>0.0447</v>
      </c>
    </row>
    <row r="23" spans="1:20" ht="12.75">
      <c r="A23" s="2" t="str">
        <f ca="1" t="shared" si="2"/>
        <v>St. Boniface (t)</v>
      </c>
      <c r="B23" t="s">
        <v>148</v>
      </c>
      <c r="C23">
        <f>'orig. data'!AH22</f>
        <v>0</v>
      </c>
      <c r="D23">
        <f>'orig. data'!AI22</f>
        <v>0</v>
      </c>
      <c r="E23" t="str">
        <f ca="1">IF(CELL("contents",F23)="s","s",IF(CELL("contents",G23)="s","s",IF(CELL("contents",'orig. data'!AJ22)="t","t","")))</f>
        <v>t</v>
      </c>
      <c r="F23" t="str">
        <f>'orig. data'!AK22</f>
        <v>t</v>
      </c>
      <c r="G23">
        <f>'orig. data'!AL22</f>
        <v>0</v>
      </c>
      <c r="H23" s="23">
        <f t="shared" si="3"/>
        <v>591.763</v>
      </c>
      <c r="I23" s="3">
        <f>'orig. data'!D22</f>
        <v>607.375</v>
      </c>
      <c r="J23" s="3">
        <f>'orig. data'!R22</f>
        <v>549.17</v>
      </c>
      <c r="K23" s="23">
        <f t="shared" si="4"/>
        <v>550.99</v>
      </c>
      <c r="L23" s="5">
        <f>'orig. data'!B22</f>
        <v>7039</v>
      </c>
      <c r="M23" s="5">
        <f>'orig. data'!C22</f>
        <v>11562</v>
      </c>
      <c r="N23" s="11">
        <f>'orig. data'!G22</f>
        <v>0.37355</v>
      </c>
      <c r="P23" s="5">
        <f>'orig. data'!P22</f>
        <v>6805</v>
      </c>
      <c r="Q23" s="5">
        <f>'orig. data'!Q22</f>
        <v>12403</v>
      </c>
      <c r="R23" s="11">
        <f>'orig. data'!U22</f>
        <v>0.91048</v>
      </c>
      <c r="T23" s="11">
        <f>'orig. data'!AD22</f>
        <v>0.00143</v>
      </c>
    </row>
    <row r="24" spans="1:20" ht="12.75">
      <c r="A24" s="2" t="str">
        <f ca="1" t="shared" si="2"/>
        <v>St. Vital (t)</v>
      </c>
      <c r="B24" t="s">
        <v>146</v>
      </c>
      <c r="C24">
        <f>'orig. data'!AH23</f>
        <v>0</v>
      </c>
      <c r="D24">
        <f>'orig. data'!AI23</f>
        <v>0</v>
      </c>
      <c r="E24" t="str">
        <f ca="1">IF(CELL("contents",F24)="s","s",IF(CELL("contents",G24)="s","s",IF(CELL("contents",'orig. data'!AJ23)="t","t","")))</f>
        <v>t</v>
      </c>
      <c r="F24" t="str">
        <f>'orig. data'!AK23</f>
        <v>t</v>
      </c>
      <c r="G24">
        <f>'orig. data'!AL23</f>
        <v>0</v>
      </c>
      <c r="H24" s="23">
        <f t="shared" si="3"/>
        <v>591.763</v>
      </c>
      <c r="I24" s="3">
        <f>'orig. data'!D23</f>
        <v>627.902</v>
      </c>
      <c r="J24" s="3">
        <f>'orig. data'!R23</f>
        <v>573.27</v>
      </c>
      <c r="K24" s="23">
        <f t="shared" si="4"/>
        <v>550.99</v>
      </c>
      <c r="L24" s="5">
        <f>'orig. data'!B23</f>
        <v>9942</v>
      </c>
      <c r="M24" s="5">
        <f>'orig. data'!C23</f>
        <v>15839</v>
      </c>
      <c r="N24" s="11">
        <f>'orig. data'!G23</f>
        <v>0.03781</v>
      </c>
      <c r="P24" s="5">
        <f>'orig. data'!P23</f>
        <v>8517</v>
      </c>
      <c r="Q24" s="5">
        <f>'orig. data'!Q23</f>
        <v>14868</v>
      </c>
      <c r="R24" s="11">
        <f>'orig. data'!U23</f>
        <v>0.16934</v>
      </c>
      <c r="T24" s="11">
        <f>'orig. data'!AD23</f>
        <v>0.0028</v>
      </c>
    </row>
    <row r="25" spans="1:20" ht="12.75">
      <c r="A25" s="2" t="str">
        <f ca="1" t="shared" si="2"/>
        <v>Transcona (t)</v>
      </c>
      <c r="B25" t="s">
        <v>149</v>
      </c>
      <c r="C25">
        <f>'orig. data'!AH24</f>
        <v>0</v>
      </c>
      <c r="D25">
        <f>'orig. data'!AI24</f>
        <v>0</v>
      </c>
      <c r="E25" t="str">
        <f ca="1">IF(CELL("contents",F25)="s","s",IF(CELL("contents",G25)="s","s",IF(CELL("contents",'orig. data'!AJ24)="t","t","")))</f>
        <v>t</v>
      </c>
      <c r="F25" t="str">
        <f>'orig. data'!AK24</f>
        <v>t</v>
      </c>
      <c r="G25">
        <f>'orig. data'!AL24</f>
        <v>0</v>
      </c>
      <c r="H25" s="23">
        <f t="shared" si="3"/>
        <v>591.763</v>
      </c>
      <c r="I25" s="3">
        <f>'orig. data'!D24</f>
        <v>617.673</v>
      </c>
      <c r="J25" s="3">
        <f>'orig. data'!R24</f>
        <v>567.58</v>
      </c>
      <c r="K25" s="23">
        <f t="shared" si="4"/>
        <v>550.99</v>
      </c>
      <c r="L25" s="5">
        <f>'orig. data'!B24</f>
        <v>5771</v>
      </c>
      <c r="M25" s="5">
        <f>'orig. data'!C24</f>
        <v>9332</v>
      </c>
      <c r="N25" s="11">
        <f>'orig. data'!G24</f>
        <v>0.15038</v>
      </c>
      <c r="P25" s="5">
        <f>'orig. data'!P24</f>
        <v>5028</v>
      </c>
      <c r="Q25" s="5">
        <f>'orig. data'!Q24</f>
        <v>8882</v>
      </c>
      <c r="R25" s="11">
        <f>'orig. data'!U24</f>
        <v>0.32644</v>
      </c>
      <c r="T25" s="11">
        <f>'orig. data'!AD24</f>
        <v>0.01017</v>
      </c>
    </row>
    <row r="26" spans="1:23" ht="12.75">
      <c r="A26" s="2" t="str">
        <f ca="1" t="shared" si="2"/>
        <v>River Heights (t)</v>
      </c>
      <c r="B26" t="s">
        <v>145</v>
      </c>
      <c r="C26">
        <f>'orig. data'!AH25</f>
        <v>0</v>
      </c>
      <c r="D26">
        <f>'orig. data'!AI25</f>
        <v>0</v>
      </c>
      <c r="E26" t="str">
        <f ca="1">IF(CELL("contents",F26)="s","s",IF(CELL("contents",G26)="s","s",IF(CELL("contents",'orig. data'!AJ25)="t","t","")))</f>
        <v>t</v>
      </c>
      <c r="F26" t="str">
        <f>'orig. data'!AK25</f>
        <v>t</v>
      </c>
      <c r="G26">
        <f>'orig. data'!AL25</f>
        <v>0</v>
      </c>
      <c r="H26" s="23">
        <f t="shared" si="3"/>
        <v>591.763</v>
      </c>
      <c r="I26" s="3">
        <f>'orig. data'!D25</f>
        <v>612.386</v>
      </c>
      <c r="J26" s="3">
        <f>'orig. data'!R25</f>
        <v>556.12</v>
      </c>
      <c r="K26" s="23">
        <f t="shared" si="4"/>
        <v>550.99</v>
      </c>
      <c r="L26" s="5">
        <f>'orig. data'!B25</f>
        <v>6786</v>
      </c>
      <c r="M26" s="5">
        <f>'orig. data'!C25</f>
        <v>11017</v>
      </c>
      <c r="N26" s="11">
        <f>'orig. data'!G25</f>
        <v>0.24319</v>
      </c>
      <c r="P26" s="5">
        <f>'orig. data'!P25</f>
        <v>5893</v>
      </c>
      <c r="Q26" s="5">
        <f>'orig. data'!Q25</f>
        <v>10578</v>
      </c>
      <c r="R26" s="11">
        <f>'orig. data'!U25</f>
        <v>0.75526</v>
      </c>
      <c r="T26" s="11">
        <f>'orig. data'!AD25</f>
        <v>0.00263</v>
      </c>
      <c r="U26" s="1"/>
      <c r="V26" s="1"/>
      <c r="W26" s="1"/>
    </row>
    <row r="27" spans="1:23" ht="12.75">
      <c r="A27" s="2" t="str">
        <f ca="1" t="shared" si="2"/>
        <v>River East (t)</v>
      </c>
      <c r="B27" t="s">
        <v>147</v>
      </c>
      <c r="C27">
        <f>'orig. data'!AH26</f>
        <v>0</v>
      </c>
      <c r="D27">
        <f>'orig. data'!AI26</f>
        <v>0</v>
      </c>
      <c r="E27" t="str">
        <f ca="1">IF(CELL("contents",F27)="s","s",IF(CELL("contents",G27)="s","s",IF(CELL("contents",'orig. data'!AJ26)="t","t","")))</f>
        <v>t</v>
      </c>
      <c r="F27" t="str">
        <f>'orig. data'!AK26</f>
        <v>t</v>
      </c>
      <c r="G27">
        <f>'orig. data'!AL26</f>
        <v>0</v>
      </c>
      <c r="H27" s="23">
        <f t="shared" si="3"/>
        <v>591.763</v>
      </c>
      <c r="I27" s="3">
        <f>'orig. data'!D26</f>
        <v>613.184</v>
      </c>
      <c r="J27" s="3">
        <f>'orig. data'!R26</f>
        <v>573.42</v>
      </c>
      <c r="K27" s="23">
        <f t="shared" si="4"/>
        <v>550.99</v>
      </c>
      <c r="L27" s="5">
        <f>'orig. data'!B26</f>
        <v>14665</v>
      </c>
      <c r="M27" s="5">
        <f>'orig. data'!C26</f>
        <v>23929</v>
      </c>
      <c r="N27" s="11">
        <f>'orig. data'!G26</f>
        <v>0.2035</v>
      </c>
      <c r="P27" s="5">
        <f>'orig. data'!P26</f>
        <v>13183</v>
      </c>
      <c r="Q27" s="5">
        <f>'orig. data'!Q26</f>
        <v>23065</v>
      </c>
      <c r="R27" s="11">
        <f>'orig. data'!U26</f>
        <v>0.15578</v>
      </c>
      <c r="T27" s="11">
        <f>'orig. data'!AD26</f>
        <v>0.02169</v>
      </c>
      <c r="U27" s="1"/>
      <c r="V27" s="1"/>
      <c r="W27" s="1"/>
    </row>
    <row r="28" spans="1:23" ht="12.75">
      <c r="A28" s="2" t="str">
        <f ca="1" t="shared" si="2"/>
        <v>Seven Oaks (t)</v>
      </c>
      <c r="B28" t="s">
        <v>150</v>
      </c>
      <c r="C28">
        <f>'orig. data'!AH27</f>
        <v>0</v>
      </c>
      <c r="D28">
        <f>'orig. data'!AI27</f>
        <v>0</v>
      </c>
      <c r="E28" t="str">
        <f ca="1">IF(CELL("contents",F28)="s","s",IF(CELL("contents",G28)="s","s",IF(CELL("contents",'orig. data'!AJ27)="t","t","")))</f>
        <v>t</v>
      </c>
      <c r="F28" t="str">
        <f>'orig. data'!AK27</f>
        <v>t</v>
      </c>
      <c r="G28">
        <f>'orig. data'!AL27</f>
        <v>0</v>
      </c>
      <c r="H28" s="23">
        <f t="shared" si="3"/>
        <v>591.763</v>
      </c>
      <c r="I28" s="3">
        <f>'orig. data'!D27</f>
        <v>636.158</v>
      </c>
      <c r="J28" s="3">
        <f>'orig. data'!R27</f>
        <v>564.87</v>
      </c>
      <c r="K28" s="23">
        <f t="shared" si="4"/>
        <v>550.99</v>
      </c>
      <c r="L28" s="5">
        <f>'orig. data'!B27</f>
        <v>9234</v>
      </c>
      <c r="M28" s="5">
        <f>'orig. data'!C27</f>
        <v>14525</v>
      </c>
      <c r="N28" s="11">
        <f>'orig. data'!G27</f>
        <v>0.01165</v>
      </c>
      <c r="P28" s="5">
        <f>'orig. data'!P27</f>
        <v>8210</v>
      </c>
      <c r="Q28" s="5">
        <f>'orig. data'!Q27</f>
        <v>14590</v>
      </c>
      <c r="R28" s="11">
        <f>'orig. data'!U27</f>
        <v>0.38949</v>
      </c>
      <c r="T28" s="11">
        <f>'orig. data'!AD27</f>
        <v>0.00011</v>
      </c>
      <c r="U28" s="1"/>
      <c r="V28" s="1"/>
      <c r="W28" s="1"/>
    </row>
    <row r="29" spans="1:23" ht="12.75">
      <c r="A29" s="2" t="str">
        <f ca="1" t="shared" si="2"/>
        <v>St. James - Assiniboia (t)</v>
      </c>
      <c r="B29" t="s">
        <v>151</v>
      </c>
      <c r="C29">
        <f>'orig. data'!AH28</f>
        <v>0</v>
      </c>
      <c r="D29">
        <f>'orig. data'!AI28</f>
        <v>0</v>
      </c>
      <c r="E29" t="str">
        <f ca="1">IF(CELL("contents",F29)="s","s",IF(CELL("contents",G29)="s","s",IF(CELL("contents",'orig. data'!AJ28)="t","t","")))</f>
        <v>t</v>
      </c>
      <c r="F29" t="str">
        <f>'orig. data'!AK28</f>
        <v>t</v>
      </c>
      <c r="G29">
        <f>'orig. data'!AL28</f>
        <v>0</v>
      </c>
      <c r="H29" s="23">
        <f t="shared" si="3"/>
        <v>591.763</v>
      </c>
      <c r="I29" s="3">
        <f>'orig. data'!D28</f>
        <v>612.454</v>
      </c>
      <c r="J29" s="3">
        <f>'orig. data'!R28</f>
        <v>556.51</v>
      </c>
      <c r="K29" s="23">
        <f t="shared" si="4"/>
        <v>550.99</v>
      </c>
      <c r="L29" s="5">
        <f>'orig. data'!B28</f>
        <v>8203</v>
      </c>
      <c r="M29" s="5">
        <f>'orig. data'!C28</f>
        <v>13368</v>
      </c>
      <c r="N29" s="11">
        <f>'orig. data'!G28</f>
        <v>0.23459</v>
      </c>
      <c r="O29" s="8"/>
      <c r="P29" s="5">
        <f>'orig. data'!P28</f>
        <v>7016</v>
      </c>
      <c r="Q29" s="5">
        <f>'orig. data'!Q28</f>
        <v>12621</v>
      </c>
      <c r="R29" s="11">
        <f>'orig. data'!U28</f>
        <v>0.73341</v>
      </c>
      <c r="T29" s="11">
        <f>'orig. data'!AD28</f>
        <v>0.00215</v>
      </c>
      <c r="U29" s="1"/>
      <c r="V29" s="1"/>
      <c r="W29" s="1"/>
    </row>
    <row r="30" spans="1:23" ht="12.75">
      <c r="A30" s="2" t="str">
        <f ca="1" t="shared" si="2"/>
        <v>Inkster (1,2,t)</v>
      </c>
      <c r="B30" t="s">
        <v>152</v>
      </c>
      <c r="C30">
        <f>'orig. data'!AH29</f>
        <v>1</v>
      </c>
      <c r="D30">
        <f>'orig. data'!AI29</f>
        <v>2</v>
      </c>
      <c r="E30" t="str">
        <f ca="1">IF(CELL("contents",F30)="s","s",IF(CELL("contents",G30)="s","s",IF(CELL("contents",'orig. data'!AJ29)="t","t","")))</f>
        <v>t</v>
      </c>
      <c r="F30" t="str">
        <f>'orig. data'!AK29</f>
        <v>t</v>
      </c>
      <c r="G30">
        <f>'orig. data'!AL29</f>
        <v>0</v>
      </c>
      <c r="H30" s="23">
        <f t="shared" si="3"/>
        <v>591.763</v>
      </c>
      <c r="I30" s="3">
        <f>'orig. data'!D29</f>
        <v>656.858</v>
      </c>
      <c r="J30" s="3">
        <f>'orig. data'!R29</f>
        <v>596.26</v>
      </c>
      <c r="K30" s="23">
        <f t="shared" si="4"/>
        <v>550.99</v>
      </c>
      <c r="L30" s="5">
        <f>'orig. data'!B29</f>
        <v>6472</v>
      </c>
      <c r="M30" s="5">
        <f>'orig. data'!C29</f>
        <v>9814</v>
      </c>
      <c r="N30" s="11">
        <f>'orig. data'!G29</f>
        <v>0.0004</v>
      </c>
      <c r="O30" s="8"/>
      <c r="P30" s="5">
        <f>'orig. data'!P29</f>
        <v>5545</v>
      </c>
      <c r="Q30" s="5">
        <f>'orig. data'!Q29</f>
        <v>9333</v>
      </c>
      <c r="R30" s="11">
        <f>'orig. data'!U29</f>
        <v>0.00831</v>
      </c>
      <c r="T30" s="11">
        <f>'orig. data'!AD29</f>
        <v>0.00276</v>
      </c>
      <c r="U30" s="1"/>
      <c r="V30" s="1"/>
      <c r="W30" s="1"/>
    </row>
    <row r="31" spans="1:23" ht="12.75">
      <c r="A31" s="2" t="str">
        <f ca="1" t="shared" si="2"/>
        <v>Downtown (t)</v>
      </c>
      <c r="B31" t="s">
        <v>153</v>
      </c>
      <c r="C31">
        <f>'orig. data'!AH30</f>
        <v>0</v>
      </c>
      <c r="D31">
        <f>'orig. data'!AI30</f>
        <v>0</v>
      </c>
      <c r="E31" t="str">
        <f ca="1">IF(CELL("contents",F31)="s","s",IF(CELL("contents",G31)="s","s",IF(CELL("contents",'orig. data'!AJ30)="t","t","")))</f>
        <v>t</v>
      </c>
      <c r="F31" t="str">
        <f>'orig. data'!AK30</f>
        <v>t</v>
      </c>
      <c r="G31">
        <f>'orig. data'!AL30</f>
        <v>0</v>
      </c>
      <c r="H31" s="23">
        <f t="shared" si="3"/>
        <v>591.763</v>
      </c>
      <c r="I31" s="3">
        <f>'orig. data'!D30</f>
        <v>624.156</v>
      </c>
      <c r="J31" s="3">
        <f>'orig. data'!R30</f>
        <v>578.05</v>
      </c>
      <c r="K31" s="23">
        <f t="shared" si="4"/>
        <v>550.99</v>
      </c>
      <c r="L31" s="5">
        <f>'orig. data'!B30</f>
        <v>11087</v>
      </c>
      <c r="M31" s="5">
        <f>'orig. data'!C30</f>
        <v>17427</v>
      </c>
      <c r="N31" s="11">
        <f>'orig. data'!G30</f>
        <v>0.06036</v>
      </c>
      <c r="O31" s="8"/>
      <c r="P31" s="5">
        <f>'orig. data'!P30</f>
        <v>10286</v>
      </c>
      <c r="Q31" s="5">
        <f>'orig. data'!Q30</f>
        <v>17603</v>
      </c>
      <c r="R31" s="11">
        <f>'orig. data'!U30</f>
        <v>0.0924</v>
      </c>
      <c r="T31" s="11">
        <f>'orig. data'!AD30</f>
        <v>0.01043</v>
      </c>
      <c r="U31" s="1"/>
      <c r="V31" s="1"/>
      <c r="W31" s="1"/>
    </row>
    <row r="32" spans="1:23" ht="12.75">
      <c r="A32" s="2" t="str">
        <f ca="1" t="shared" si="2"/>
        <v>Point Douglas (1,2,t)</v>
      </c>
      <c r="B32" t="s">
        <v>154</v>
      </c>
      <c r="C32">
        <f>'orig. data'!AH31</f>
        <v>1</v>
      </c>
      <c r="D32">
        <f>'orig. data'!AI31</f>
        <v>2</v>
      </c>
      <c r="E32" t="str">
        <f ca="1">IF(CELL("contents",F32)="s","s",IF(CELL("contents",G32)="s","s",IF(CELL("contents",'orig. data'!AJ31)="t","t","")))</f>
        <v>t</v>
      </c>
      <c r="F32" t="str">
        <f>'orig. data'!AK31</f>
        <v>t</v>
      </c>
      <c r="G32">
        <f>'orig. data'!AL31</f>
        <v>0</v>
      </c>
      <c r="H32" s="23">
        <f t="shared" si="3"/>
        <v>591.763</v>
      </c>
      <c r="I32" s="3">
        <f>'orig. data'!D31</f>
        <v>668.009</v>
      </c>
      <c r="J32" s="3">
        <f>'orig. data'!R31</f>
        <v>622.78</v>
      </c>
      <c r="K32" s="23">
        <f t="shared" si="4"/>
        <v>550.99</v>
      </c>
      <c r="L32" s="5">
        <f>'orig. data'!B31</f>
        <v>8004</v>
      </c>
      <c r="M32" s="5">
        <f>'orig. data'!C31</f>
        <v>11833</v>
      </c>
      <c r="N32" s="11">
        <f>'orig. data'!G31</f>
        <v>3E-05</v>
      </c>
      <c r="O32" s="8"/>
      <c r="P32" s="5">
        <f>'orig. data'!P31</f>
        <v>7948</v>
      </c>
      <c r="Q32" s="5">
        <f>'orig. data'!Q31</f>
        <v>12698</v>
      </c>
      <c r="R32" s="11">
        <f>'orig. data'!U31</f>
        <v>2E-05</v>
      </c>
      <c r="T32" s="11">
        <f>'orig. data'!AD31</f>
        <v>0.02375</v>
      </c>
      <c r="U32" s="1"/>
      <c r="V32" s="1"/>
      <c r="W32" s="1"/>
    </row>
    <row r="33" spans="1:23" ht="12.75">
      <c r="B33"/>
      <c r="C33"/>
      <c r="D33"/>
      <c r="E33"/>
      <c r="F33"/>
      <c r="G33"/>
      <c r="H33" s="23"/>
      <c r="I33" s="3"/>
      <c r="J33" s="3"/>
      <c r="K33" s="23"/>
      <c r="L33" s="5"/>
      <c r="M33" s="5"/>
      <c r="N33" s="11"/>
      <c r="O33" s="8"/>
      <c r="P33" s="5"/>
      <c r="Q33" s="5"/>
      <c r="R33" s="11"/>
      <c r="T33" s="11"/>
      <c r="U33" s="1"/>
      <c r="V33" s="1"/>
      <c r="W33" s="1"/>
    </row>
    <row r="34" spans="2:8" ht="12.75">
      <c r="B34"/>
      <c r="C34"/>
      <c r="D34"/>
      <c r="E34"/>
      <c r="F34"/>
      <c r="G34"/>
      <c r="H34" s="24"/>
    </row>
    <row r="35" spans="2:8" ht="12.75">
      <c r="B35"/>
      <c r="C35"/>
      <c r="D35"/>
      <c r="E35"/>
      <c r="F35"/>
      <c r="G35"/>
      <c r="H35" s="24"/>
    </row>
    <row r="36" spans="2:8" ht="12.75">
      <c r="B36"/>
      <c r="C36"/>
      <c r="D36"/>
      <c r="E36"/>
      <c r="F36"/>
      <c r="G36"/>
      <c r="H36" s="24"/>
    </row>
    <row r="37" spans="2:8" ht="12.75">
      <c r="B37"/>
      <c r="C37"/>
      <c r="D37"/>
      <c r="E37"/>
      <c r="F37"/>
      <c r="G37"/>
      <c r="H37" s="24"/>
    </row>
    <row r="38" spans="2:8" ht="12.75">
      <c r="B38"/>
      <c r="C38"/>
      <c r="D38"/>
      <c r="E38"/>
      <c r="F38"/>
      <c r="G38"/>
      <c r="H38" s="24"/>
    </row>
    <row r="39" spans="2:8" ht="12.75">
      <c r="B39"/>
      <c r="C39"/>
      <c r="D39"/>
      <c r="E39"/>
      <c r="F39"/>
      <c r="G39"/>
      <c r="H39" s="24"/>
    </row>
    <row r="40" spans="2:8" ht="12.75">
      <c r="B40"/>
      <c r="C40"/>
      <c r="D40"/>
      <c r="E40"/>
      <c r="F40"/>
      <c r="G40"/>
      <c r="H40" s="24"/>
    </row>
    <row r="41" ht="12.75">
      <c r="H41" s="24"/>
    </row>
    <row r="42" ht="12.75">
      <c r="H42" s="24"/>
    </row>
    <row r="43" ht="12.75">
      <c r="H43" s="24"/>
    </row>
    <row r="44" ht="12.75">
      <c r="H44" s="24"/>
    </row>
    <row r="45" ht="12.75">
      <c r="H45" s="24"/>
    </row>
    <row r="46" ht="12.75">
      <c r="H46" s="24"/>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108"/>
  <sheetViews>
    <sheetView workbookViewId="0" topLeftCell="A1">
      <pane ySplit="3" topLeftCell="BM85" activePane="bottomLeft" state="frozen"/>
      <selection pane="topLeft" activeCell="A1" sqref="A1"/>
      <selection pane="bottomLeft" activeCell="M3" sqref="M3"/>
    </sheetView>
  </sheetViews>
  <sheetFormatPr defaultColWidth="9.140625" defaultRowHeight="12.75"/>
  <cols>
    <col min="1" max="1" width="26.28125" style="0" customWidth="1"/>
    <col min="2" max="2" width="21.00390625" style="0" customWidth="1"/>
    <col min="3" max="5" width="2.8515625" style="0" customWidth="1"/>
    <col min="6" max="7" width="6.7109375" style="0" customWidth="1"/>
    <col min="15" max="15" width="2.8515625" style="0" customWidth="1"/>
    <col min="19" max="19" width="2.8515625" style="0" customWidth="1"/>
  </cols>
  <sheetData>
    <row r="1" spans="1:20" ht="12.75">
      <c r="A1" s="53" t="s">
        <v>242</v>
      </c>
      <c r="B1" s="4" t="s">
        <v>193</v>
      </c>
      <c r="C1" s="75" t="s">
        <v>118</v>
      </c>
      <c r="D1" s="75"/>
      <c r="E1" s="75"/>
      <c r="F1" s="75" t="s">
        <v>121</v>
      </c>
      <c r="G1" s="75"/>
      <c r="H1" s="5" t="s">
        <v>108</v>
      </c>
      <c r="I1" s="3" t="s">
        <v>110</v>
      </c>
      <c r="J1" s="3" t="s">
        <v>111</v>
      </c>
      <c r="K1" s="5" t="s">
        <v>109</v>
      </c>
      <c r="L1" s="5" t="s">
        <v>112</v>
      </c>
      <c r="M1" s="5" t="s">
        <v>113</v>
      </c>
      <c r="N1" s="5" t="s">
        <v>114</v>
      </c>
      <c r="O1" s="6"/>
      <c r="P1" s="5" t="s">
        <v>115</v>
      </c>
      <c r="Q1" s="5" t="s">
        <v>116</v>
      </c>
      <c r="R1" s="5" t="s">
        <v>117</v>
      </c>
      <c r="S1" s="6"/>
      <c r="T1" s="5" t="s">
        <v>122</v>
      </c>
    </row>
    <row r="2" spans="1:20" ht="12.75">
      <c r="A2" s="47"/>
      <c r="B2" s="2"/>
      <c r="C2" s="12"/>
      <c r="D2" s="12"/>
      <c r="E2" s="12"/>
      <c r="F2" s="13"/>
      <c r="G2" s="13"/>
      <c r="H2" s="5"/>
      <c r="I2" s="76" t="s">
        <v>243</v>
      </c>
      <c r="J2" s="76"/>
      <c r="K2" s="5"/>
      <c r="L2" s="5"/>
      <c r="M2" s="5"/>
      <c r="N2" s="5"/>
      <c r="O2" s="6"/>
      <c r="P2" s="5"/>
      <c r="Q2" s="5"/>
      <c r="R2" s="5"/>
      <c r="S2" s="6"/>
      <c r="T2" s="5"/>
    </row>
    <row r="3" spans="1:20" ht="12.75">
      <c r="A3" s="44" t="s">
        <v>0</v>
      </c>
      <c r="B3" s="4"/>
      <c r="C3" s="12">
        <v>1</v>
      </c>
      <c r="D3" s="12">
        <v>2</v>
      </c>
      <c r="E3" s="12" t="s">
        <v>120</v>
      </c>
      <c r="F3" s="12" t="s">
        <v>218</v>
      </c>
      <c r="G3" s="12" t="s">
        <v>219</v>
      </c>
      <c r="H3" s="2" t="s">
        <v>283</v>
      </c>
      <c r="I3" s="4" t="s">
        <v>281</v>
      </c>
      <c r="J3" s="4" t="s">
        <v>282</v>
      </c>
      <c r="K3" s="2" t="s">
        <v>284</v>
      </c>
      <c r="L3" s="2"/>
      <c r="M3" s="2"/>
      <c r="N3" s="2"/>
      <c r="O3" s="9"/>
      <c r="P3" s="2"/>
      <c r="Q3" s="2"/>
      <c r="R3" s="2"/>
      <c r="S3" s="9"/>
      <c r="T3" s="2"/>
    </row>
    <row r="4" spans="1:20" ht="12.75">
      <c r="A4" s="43"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SE Northern (2,t)</v>
      </c>
      <c r="B4" s="2" t="s">
        <v>201</v>
      </c>
      <c r="C4">
        <f>'orig. data'!AH32</f>
        <v>0</v>
      </c>
      <c r="D4">
        <f>'orig. data'!AI32</f>
        <v>2</v>
      </c>
      <c r="E4" t="str">
        <f ca="1">IF(CELL("contents",F4)="s","s",IF(CELL("contents",G4)="s","s",IF(CELL("contents",'orig. data'!AJ32)="t","t","")))</f>
        <v>t</v>
      </c>
      <c r="F4" t="str">
        <f>'orig. data'!AK32</f>
        <v>t</v>
      </c>
      <c r="G4">
        <f>'orig. data'!AL32</f>
        <v>0</v>
      </c>
      <c r="H4" s="23">
        <f>'orig. data'!D$18</f>
        <v>591.763</v>
      </c>
      <c r="I4" s="3">
        <f>'orig. data'!D32</f>
        <v>549.825</v>
      </c>
      <c r="J4" s="3">
        <f>'orig. data'!R32</f>
        <v>499.26</v>
      </c>
      <c r="K4" s="23">
        <f>'orig. data'!R$18</f>
        <v>550.99</v>
      </c>
      <c r="L4" s="5">
        <f>'orig. data'!B32</f>
        <v>2832</v>
      </c>
      <c r="M4" s="5">
        <f>'orig. data'!C32</f>
        <v>5170</v>
      </c>
      <c r="N4" s="11">
        <f>'orig. data'!G32</f>
        <v>0.01151</v>
      </c>
      <c r="O4" s="8"/>
      <c r="P4" s="5">
        <f>'orig. data'!P32</f>
        <v>2572</v>
      </c>
      <c r="Q4" s="5">
        <f>'orig. data'!Q32</f>
        <v>5165</v>
      </c>
      <c r="R4" s="11">
        <f>'orig. data'!U32</f>
        <v>0.00089</v>
      </c>
      <c r="S4" s="9"/>
      <c r="T4" s="11">
        <f>'orig. data'!AD32</f>
        <v>0.00599</v>
      </c>
    </row>
    <row r="5" spans="1:20" ht="12.75">
      <c r="A5" s="43" t="str">
        <f aca="true" ca="1" t="shared" si="0" ref="A5:A68">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SE Central (1,2)</v>
      </c>
      <c r="B5" s="2" t="s">
        <v>196</v>
      </c>
      <c r="C5">
        <f>'orig. data'!AH33</f>
        <v>1</v>
      </c>
      <c r="D5">
        <f>'orig. data'!AI33</f>
        <v>2</v>
      </c>
      <c r="E5">
        <f ca="1">IF(CELL("contents",F5)="s","s",IF(CELL("contents",G5)="s","s",IF(CELL("contents",'orig. data'!AJ33)="t","t","")))</f>
      </c>
      <c r="F5" t="str">
        <f>'orig. data'!AK33</f>
        <v> </v>
      </c>
      <c r="G5">
        <f>'orig. data'!AL33</f>
        <v>0</v>
      </c>
      <c r="H5" s="23">
        <f>'orig. data'!D$18</f>
        <v>591.763</v>
      </c>
      <c r="I5" s="3">
        <f>'orig. data'!D33</f>
        <v>511.357</v>
      </c>
      <c r="J5" s="3">
        <f>'orig. data'!R33</f>
        <v>495.5</v>
      </c>
      <c r="K5" s="23">
        <f>'orig. data'!R$18</f>
        <v>550.99</v>
      </c>
      <c r="L5" s="5">
        <f>'orig. data'!B33</f>
        <v>3910</v>
      </c>
      <c r="M5" s="5">
        <f>'orig. data'!C33</f>
        <v>7614</v>
      </c>
      <c r="N5" s="11">
        <f>'orig. data'!G33</f>
        <v>0</v>
      </c>
      <c r="O5" s="8"/>
      <c r="P5" s="5">
        <f>'orig. data'!P33</f>
        <v>4507</v>
      </c>
      <c r="Q5" s="5">
        <f>'orig. data'!Q33</f>
        <v>9109</v>
      </c>
      <c r="R5" s="11">
        <f>'orig. data'!U33</f>
        <v>7E-05</v>
      </c>
      <c r="S5" s="9"/>
      <c r="T5" s="11">
        <f>'orig. data'!AD33</f>
        <v>0.31069</v>
      </c>
    </row>
    <row r="6" spans="1:20" ht="12.75">
      <c r="A6" s="43" t="str">
        <f ca="1" t="shared" si="0"/>
        <v>SE Western (1)</v>
      </c>
      <c r="B6" s="2" t="s">
        <v>197</v>
      </c>
      <c r="C6">
        <f>'orig. data'!AH34</f>
        <v>1</v>
      </c>
      <c r="D6">
        <f>'orig. data'!AI34</f>
        <v>0</v>
      </c>
      <c r="E6">
        <f ca="1">IF(CELL("contents",F6)="s","s",IF(CELL("contents",G6)="s","s",IF(CELL("contents",'orig. data'!AJ34)="t","t","")))</f>
      </c>
      <c r="F6" t="str">
        <f>'orig. data'!AK34</f>
        <v> </v>
      </c>
      <c r="G6">
        <f>'orig. data'!AL34</f>
        <v>0</v>
      </c>
      <c r="H6" s="23">
        <f>'orig. data'!D$18</f>
        <v>591.763</v>
      </c>
      <c r="I6" s="3">
        <f>'orig. data'!D34</f>
        <v>524.412</v>
      </c>
      <c r="J6" s="3">
        <f>'orig. data'!R34</f>
        <v>516.86</v>
      </c>
      <c r="K6" s="23">
        <f>'orig. data'!R$18</f>
        <v>550.99</v>
      </c>
      <c r="L6" s="5">
        <f>'orig. data'!B34</f>
        <v>1840</v>
      </c>
      <c r="M6" s="5">
        <f>'orig. data'!C34</f>
        <v>3513</v>
      </c>
      <c r="N6" s="11">
        <f>'orig. data'!G34</f>
        <v>0.00018</v>
      </c>
      <c r="O6" s="8"/>
      <c r="P6" s="5">
        <f>'orig. data'!P34</f>
        <v>1927</v>
      </c>
      <c r="Q6" s="5">
        <f>'orig. data'!Q34</f>
        <v>3727</v>
      </c>
      <c r="R6" s="11">
        <f>'orig. data'!U34</f>
        <v>0.04402</v>
      </c>
      <c r="S6" s="9"/>
      <c r="T6" s="11">
        <f>'orig. data'!AD34</f>
        <v>0.71284</v>
      </c>
    </row>
    <row r="7" spans="1:20" ht="12.75">
      <c r="A7" s="43" t="str">
        <f ca="1" t="shared" si="0"/>
        <v>SE Southern (2,t)</v>
      </c>
      <c r="B7" s="2" t="s">
        <v>163</v>
      </c>
      <c r="C7">
        <f>'orig. data'!AH35</f>
        <v>0</v>
      </c>
      <c r="D7">
        <f>'orig. data'!AI35</f>
        <v>2</v>
      </c>
      <c r="E7" t="str">
        <f ca="1">IF(CELL("contents",F7)="s","s",IF(CELL("contents",G7)="s","s",IF(CELL("contents",'orig. data'!AJ35)="t","t","")))</f>
        <v>t</v>
      </c>
      <c r="F7" t="str">
        <f>'orig. data'!AK35</f>
        <v>t</v>
      </c>
      <c r="G7">
        <f>'orig. data'!AL35</f>
        <v>0</v>
      </c>
      <c r="H7" s="23">
        <f>'orig. data'!D$18</f>
        <v>591.763</v>
      </c>
      <c r="I7" s="3">
        <f>'orig. data'!D35</f>
        <v>530.165</v>
      </c>
      <c r="J7" s="3">
        <f>'orig. data'!R35</f>
        <v>441.65</v>
      </c>
      <c r="K7" s="23">
        <f>'orig. data'!R$18</f>
        <v>550.99</v>
      </c>
      <c r="L7" s="5">
        <f>'orig. data'!B35</f>
        <v>843</v>
      </c>
      <c r="M7" s="5">
        <f>'orig. data'!C35</f>
        <v>1592</v>
      </c>
      <c r="N7" s="11">
        <f>'orig. data'!G35</f>
        <v>0.00736</v>
      </c>
      <c r="O7" s="8"/>
      <c r="P7" s="5">
        <f>'orig. data'!P35</f>
        <v>692</v>
      </c>
      <c r="Q7" s="5">
        <f>'orig. data'!Q35</f>
        <v>1563</v>
      </c>
      <c r="R7" s="11">
        <f>'orig. data'!U35</f>
        <v>0</v>
      </c>
      <c r="S7" s="9"/>
      <c r="T7" s="11">
        <f>'orig. data'!AD35</f>
        <v>0.00109</v>
      </c>
    </row>
    <row r="8" spans="1:20" ht="12.75">
      <c r="A8" s="43"/>
      <c r="B8" s="2"/>
      <c r="H8" s="23"/>
      <c r="I8" s="3"/>
      <c r="J8" s="3"/>
      <c r="K8" s="23"/>
      <c r="L8" s="5"/>
      <c r="M8" s="5"/>
      <c r="N8" s="11"/>
      <c r="O8" s="8"/>
      <c r="P8" s="5"/>
      <c r="Q8" s="5"/>
      <c r="R8" s="11"/>
      <c r="S8" s="9"/>
      <c r="T8" s="11"/>
    </row>
    <row r="9" spans="1:20" ht="12.75">
      <c r="A9" s="43" t="str">
        <f ca="1" t="shared" si="0"/>
        <v>CE Altona (1,2)</v>
      </c>
      <c r="B9" s="2" t="s">
        <v>198</v>
      </c>
      <c r="C9">
        <f>'orig. data'!AH36</f>
        <v>1</v>
      </c>
      <c r="D9">
        <f>'orig. data'!AI36</f>
        <v>2</v>
      </c>
      <c r="E9">
        <f ca="1">IF(CELL("contents",F9)="s","s",IF(CELL("contents",G9)="s","s",IF(CELL("contents",'orig. data'!AJ36)="t","t","")))</f>
      </c>
      <c r="F9" t="str">
        <f>'orig. data'!AK36</f>
        <v> </v>
      </c>
      <c r="G9">
        <f>'orig. data'!AL36</f>
        <v>0</v>
      </c>
      <c r="H9" s="23">
        <f>'orig. data'!D$18</f>
        <v>591.763</v>
      </c>
      <c r="I9" s="3">
        <f>'orig. data'!D36</f>
        <v>456.344</v>
      </c>
      <c r="J9" s="3">
        <f>'orig. data'!R36</f>
        <v>473.22</v>
      </c>
      <c r="K9" s="23">
        <f>'orig. data'!R$18</f>
        <v>550.99</v>
      </c>
      <c r="L9" s="5">
        <f>'orig. data'!B36</f>
        <v>1350</v>
      </c>
      <c r="M9" s="5">
        <f>'orig. data'!C36</f>
        <v>2951</v>
      </c>
      <c r="N9" s="11">
        <f>'orig. data'!G36</f>
        <v>0</v>
      </c>
      <c r="O9" s="8"/>
      <c r="P9" s="5">
        <f>'orig. data'!P36</f>
        <v>1443</v>
      </c>
      <c r="Q9" s="5">
        <f>'orig. data'!Q36</f>
        <v>3043</v>
      </c>
      <c r="R9" s="11">
        <f>'orig. data'!U36</f>
        <v>1E-05</v>
      </c>
      <c r="S9" s="9"/>
      <c r="T9" s="11">
        <f>'orig. data'!AD36</f>
        <v>0.40776</v>
      </c>
    </row>
    <row r="10" spans="1:20" ht="12.75">
      <c r="A10" s="43" t="str">
        <f ca="1" t="shared" si="0"/>
        <v>CE Cartier/SFX</v>
      </c>
      <c r="B10" s="2" t="s">
        <v>220</v>
      </c>
      <c r="C10">
        <f>'orig. data'!AH37</f>
        <v>0</v>
      </c>
      <c r="D10">
        <f>'orig. data'!AI37</f>
        <v>0</v>
      </c>
      <c r="E10">
        <f ca="1">IF(CELL("contents",F10)="s","s",IF(CELL("contents",G10)="s","s",IF(CELL("contents",'orig. data'!AJ37)="t","t","")))</f>
      </c>
      <c r="F10" t="str">
        <f>'orig. data'!AK37</f>
        <v> </v>
      </c>
      <c r="G10">
        <f>'orig. data'!AL37</f>
        <v>0</v>
      </c>
      <c r="H10" s="23">
        <f>'orig. data'!D$18</f>
        <v>591.763</v>
      </c>
      <c r="I10" s="3">
        <f>'orig. data'!D37</f>
        <v>546.349</v>
      </c>
      <c r="J10" s="3">
        <f>'orig. data'!R37</f>
        <v>530.59</v>
      </c>
      <c r="K10" s="23">
        <f>'orig. data'!R$18</f>
        <v>550.99</v>
      </c>
      <c r="L10" s="5">
        <f>'orig. data'!B37</f>
        <v>1009</v>
      </c>
      <c r="M10" s="5">
        <f>'orig. data'!C37</f>
        <v>1855</v>
      </c>
      <c r="N10" s="11">
        <f>'orig. data'!G37</f>
        <v>0.03835</v>
      </c>
      <c r="O10" s="8"/>
      <c r="P10" s="5">
        <f>'orig. data'!P37</f>
        <v>976</v>
      </c>
      <c r="Q10" s="5">
        <f>'orig. data'!Q37</f>
        <v>1844</v>
      </c>
      <c r="R10" s="11">
        <f>'orig. data'!U37</f>
        <v>0.33182</v>
      </c>
      <c r="S10" s="9"/>
      <c r="T10" s="11">
        <f>'orig. data'!AD37</f>
        <v>0.55918</v>
      </c>
    </row>
    <row r="11" spans="1:20" ht="12.75">
      <c r="A11" s="43" t="str">
        <f ca="1" t="shared" si="0"/>
        <v>CE Louise/Pembina (t)</v>
      </c>
      <c r="B11" s="2" t="s">
        <v>199</v>
      </c>
      <c r="C11">
        <f>'orig. data'!AH38</f>
        <v>0</v>
      </c>
      <c r="D11">
        <f>'orig. data'!AI38</f>
        <v>0</v>
      </c>
      <c r="E11" t="str">
        <f ca="1">IF(CELL("contents",F11)="s","s",IF(CELL("contents",G11)="s","s",IF(CELL("contents",'orig. data'!AJ38)="t","t","")))</f>
        <v>t</v>
      </c>
      <c r="F11" t="str">
        <f>'orig. data'!AK38</f>
        <v>t</v>
      </c>
      <c r="G11">
        <f>'orig. data'!AL38</f>
        <v>0</v>
      </c>
      <c r="H11" s="23">
        <f>'orig. data'!D$18</f>
        <v>591.763</v>
      </c>
      <c r="I11" s="3">
        <f>'orig. data'!D38</f>
        <v>572.003</v>
      </c>
      <c r="J11" s="3">
        <f>'orig. data'!R38</f>
        <v>482.29</v>
      </c>
      <c r="K11" s="23">
        <f>'orig. data'!R$18</f>
        <v>550.99</v>
      </c>
      <c r="L11" s="5">
        <f>'orig. data'!B38</f>
        <v>748</v>
      </c>
      <c r="M11" s="5">
        <f>'orig. data'!C38</f>
        <v>1308</v>
      </c>
      <c r="N11" s="11">
        <f>'orig. data'!G38</f>
        <v>0.42766</v>
      </c>
      <c r="O11" s="9"/>
      <c r="P11" s="5">
        <f>'orig. data'!P38</f>
        <v>563</v>
      </c>
      <c r="Q11" s="5">
        <f>'orig. data'!Q38</f>
        <v>1168</v>
      </c>
      <c r="R11" s="11">
        <f>'orig. data'!U38</f>
        <v>0.00517</v>
      </c>
      <c r="S11" s="9"/>
      <c r="T11" s="11">
        <f>'orig. data'!AD38</f>
        <v>0.00452</v>
      </c>
    </row>
    <row r="12" spans="1:20" ht="12.75">
      <c r="A12" s="43" t="str">
        <f ca="1" t="shared" si="0"/>
        <v>CE Morden/Winkler  (1,2,t)</v>
      </c>
      <c r="B12" s="2" t="s">
        <v>200</v>
      </c>
      <c r="C12">
        <f>'orig. data'!AH39</f>
        <v>1</v>
      </c>
      <c r="D12">
        <f>'orig. data'!AI39</f>
        <v>2</v>
      </c>
      <c r="E12" t="str">
        <f ca="1">IF(CELL("contents",F12)="s","s",IF(CELL("contents",G12)="s","s",IF(CELL("contents",'orig. data'!AJ39)="t","t","")))</f>
        <v>t</v>
      </c>
      <c r="F12" t="str">
        <f>'orig. data'!AK39</f>
        <v>t</v>
      </c>
      <c r="G12">
        <f>'orig. data'!AL39</f>
        <v>0</v>
      </c>
      <c r="H12" s="23">
        <f>'orig. data'!D$18</f>
        <v>591.763</v>
      </c>
      <c r="I12" s="3">
        <f>'orig. data'!D39</f>
        <v>461.299</v>
      </c>
      <c r="J12" s="3">
        <f>'orig. data'!R39</f>
        <v>424.64</v>
      </c>
      <c r="K12" s="23">
        <f>'orig. data'!R$18</f>
        <v>550.99</v>
      </c>
      <c r="L12" s="5">
        <f>'orig. data'!B39</f>
        <v>3130</v>
      </c>
      <c r="M12" s="5">
        <f>'orig. data'!C39</f>
        <v>6762</v>
      </c>
      <c r="N12" s="11">
        <f>'orig. data'!G39</f>
        <v>0</v>
      </c>
      <c r="O12" s="9"/>
      <c r="P12" s="5">
        <f>'orig. data'!P39</f>
        <v>3485</v>
      </c>
      <c r="Q12" s="5">
        <f>'orig. data'!Q39</f>
        <v>8194</v>
      </c>
      <c r="R12" s="11">
        <f>'orig. data'!U39</f>
        <v>0</v>
      </c>
      <c r="S12" s="9"/>
      <c r="T12" s="11">
        <f>'orig. data'!AD39</f>
        <v>0.01228</v>
      </c>
    </row>
    <row r="13" spans="1:20" ht="12.75">
      <c r="A13" s="43" t="str">
        <f ca="1" t="shared" si="0"/>
        <v>CE Carman (1,2,t)</v>
      </c>
      <c r="B13" s="2" t="s">
        <v>221</v>
      </c>
      <c r="C13">
        <f>'orig. data'!AH40</f>
        <v>1</v>
      </c>
      <c r="D13">
        <f>'orig. data'!AI40</f>
        <v>2</v>
      </c>
      <c r="E13" t="str">
        <f ca="1">IF(CELL("contents",F13)="s","s",IF(CELL("contents",G13)="s","s",IF(CELL("contents",'orig. data'!AJ40)="t","t","")))</f>
        <v>t</v>
      </c>
      <c r="F13" t="str">
        <f>'orig. data'!AK40</f>
        <v>t</v>
      </c>
      <c r="G13">
        <f>'orig. data'!AL40</f>
        <v>0</v>
      </c>
      <c r="H13" s="23">
        <f>'orig. data'!D$18</f>
        <v>591.763</v>
      </c>
      <c r="I13" s="3">
        <f>'orig. data'!D40</f>
        <v>536.118</v>
      </c>
      <c r="J13" s="3">
        <f>'orig. data'!R40</f>
        <v>487.22</v>
      </c>
      <c r="K13" s="23">
        <f>'orig. data'!R$18</f>
        <v>550.99</v>
      </c>
      <c r="L13" s="5">
        <f>'orig. data'!B40</f>
        <v>1646</v>
      </c>
      <c r="M13" s="5">
        <f>'orig. data'!C40</f>
        <v>3082</v>
      </c>
      <c r="N13" s="11">
        <f>'orig. data'!G40</f>
        <v>0.00294</v>
      </c>
      <c r="O13" s="9"/>
      <c r="P13" s="5">
        <f>'orig. data'!P40</f>
        <v>1368</v>
      </c>
      <c r="Q13" s="5">
        <f>'orig. data'!Q40</f>
        <v>2815</v>
      </c>
      <c r="R13" s="11">
        <f>'orig. data'!U40</f>
        <v>0.00044</v>
      </c>
      <c r="S13" s="9"/>
      <c r="T13" s="11">
        <f>'orig. data'!AD40</f>
        <v>0.02547</v>
      </c>
    </row>
    <row r="14" spans="1:20" ht="12.75">
      <c r="A14" s="43" t="str">
        <f ca="1" t="shared" si="0"/>
        <v>CE Red River (t)</v>
      </c>
      <c r="B14" s="2" t="s">
        <v>164</v>
      </c>
      <c r="C14">
        <f>'orig. data'!AH41</f>
        <v>0</v>
      </c>
      <c r="D14">
        <f>'orig. data'!AI41</f>
        <v>0</v>
      </c>
      <c r="E14" t="str">
        <f ca="1">IF(CELL("contents",F14)="s","s",IF(CELL("contents",G14)="s","s",IF(CELL("contents",'orig. data'!AJ41)="t","t","")))</f>
        <v>t</v>
      </c>
      <c r="F14" t="str">
        <f>'orig. data'!AK41</f>
        <v>t</v>
      </c>
      <c r="G14">
        <f>'orig. data'!AL41</f>
        <v>0</v>
      </c>
      <c r="H14" s="23">
        <f>'orig. data'!D$18</f>
        <v>591.763</v>
      </c>
      <c r="I14" s="3">
        <f>'orig. data'!D41</f>
        <v>558.748</v>
      </c>
      <c r="J14" s="3">
        <f>'orig. data'!R41</f>
        <v>518.39</v>
      </c>
      <c r="K14" s="23">
        <f>'orig. data'!R$18</f>
        <v>550.99</v>
      </c>
      <c r="L14" s="5">
        <f>'orig. data'!B41</f>
        <v>2321</v>
      </c>
      <c r="M14" s="5">
        <f>'orig. data'!C41</f>
        <v>4158</v>
      </c>
      <c r="N14" s="11">
        <f>'orig. data'!G41</f>
        <v>0.05902</v>
      </c>
      <c r="O14" s="9"/>
      <c r="P14" s="5">
        <f>'orig. data'!P41</f>
        <v>2090</v>
      </c>
      <c r="Q14" s="5">
        <f>'orig. data'!Q41</f>
        <v>4038</v>
      </c>
      <c r="R14" s="11">
        <f>'orig. data'!U41</f>
        <v>0.04999</v>
      </c>
      <c r="S14" s="9"/>
      <c r="T14" s="11">
        <f>'orig. data'!AD41</f>
        <v>0.04511</v>
      </c>
    </row>
    <row r="15" spans="1:20" ht="12.75">
      <c r="A15" s="43" t="str">
        <f ca="1" t="shared" si="0"/>
        <v>CE Swan Lake (1)</v>
      </c>
      <c r="B15" s="2" t="s">
        <v>165</v>
      </c>
      <c r="C15">
        <f>'orig. data'!AH42</f>
        <v>1</v>
      </c>
      <c r="D15">
        <f>'orig. data'!AI42</f>
        <v>0</v>
      </c>
      <c r="E15">
        <f ca="1">IF(CELL("contents",F15)="s","s",IF(CELL("contents",G15)="s","s",IF(CELL("contents",'orig. data'!AJ42)="t","t","")))</f>
      </c>
      <c r="F15" t="str">
        <f>'orig. data'!AK42</f>
        <v> </v>
      </c>
      <c r="G15">
        <f>'orig. data'!AL42</f>
        <v>0</v>
      </c>
      <c r="H15" s="23">
        <f>'orig. data'!D$18</f>
        <v>591.763</v>
      </c>
      <c r="I15" s="3">
        <f>'orig. data'!D42</f>
        <v>692.333</v>
      </c>
      <c r="J15" s="3">
        <f>'orig. data'!R42</f>
        <v>621.53</v>
      </c>
      <c r="K15" s="23">
        <f>'orig. data'!R$18</f>
        <v>550.99</v>
      </c>
      <c r="L15" s="5">
        <f>'orig. data'!B42</f>
        <v>825</v>
      </c>
      <c r="M15" s="5">
        <f>'orig. data'!C42</f>
        <v>1193</v>
      </c>
      <c r="N15" s="11">
        <f>'orig. data'!G42</f>
        <v>0.00015</v>
      </c>
      <c r="O15" s="9"/>
      <c r="P15" s="5">
        <f>'orig. data'!P42</f>
        <v>645</v>
      </c>
      <c r="Q15" s="5">
        <f>'orig. data'!Q42</f>
        <v>1044</v>
      </c>
      <c r="R15" s="11">
        <f>'orig. data'!U42</f>
        <v>0.0079</v>
      </c>
      <c r="S15" s="9"/>
      <c r="T15" s="11">
        <f>'orig. data'!AD42</f>
        <v>0.059</v>
      </c>
    </row>
    <row r="16" spans="1:20" ht="12.75">
      <c r="A16" s="43" t="str">
        <f ca="1" t="shared" si="0"/>
        <v>CE Portage</v>
      </c>
      <c r="B16" s="2" t="s">
        <v>166</v>
      </c>
      <c r="C16">
        <f>'orig. data'!AH43</f>
        <v>0</v>
      </c>
      <c r="D16">
        <f>'orig. data'!AI43</f>
        <v>0</v>
      </c>
      <c r="E16">
        <f ca="1">IF(CELL("contents",F16)="s","s",IF(CELL("contents",G16)="s","s",IF(CELL("contents",'orig. data'!AJ43)="t","t","")))</f>
      </c>
      <c r="F16" t="str">
        <f>'orig. data'!AK43</f>
        <v> </v>
      </c>
      <c r="G16">
        <f>'orig. data'!AL43</f>
        <v>0</v>
      </c>
      <c r="H16" s="23">
        <f>'orig. data'!D$18</f>
        <v>591.763</v>
      </c>
      <c r="I16" s="3">
        <f>'orig. data'!D43</f>
        <v>594.106</v>
      </c>
      <c r="J16" s="3">
        <f>'orig. data'!R43</f>
        <v>562.7</v>
      </c>
      <c r="K16" s="23">
        <f>'orig. data'!R$18</f>
        <v>550.99</v>
      </c>
      <c r="L16" s="5">
        <f>'orig. data'!B43</f>
        <v>4607</v>
      </c>
      <c r="M16" s="5">
        <f>'orig. data'!C43</f>
        <v>7747</v>
      </c>
      <c r="N16" s="11">
        <f>'orig. data'!G43</f>
        <v>0.88196</v>
      </c>
      <c r="O16" s="9"/>
      <c r="P16" s="5">
        <f>'orig. data'!P43</f>
        <v>4288</v>
      </c>
      <c r="Q16" s="5">
        <f>'orig. data'!Q43</f>
        <v>7609</v>
      </c>
      <c r="R16" s="11">
        <f>'orig. data'!U43</f>
        <v>0.43733</v>
      </c>
      <c r="S16" s="9"/>
      <c r="T16" s="11">
        <f>'orig. data'!AD43</f>
        <v>0.076</v>
      </c>
    </row>
    <row r="17" spans="1:20" ht="12.75">
      <c r="A17" s="43" t="str">
        <f ca="1" t="shared" si="0"/>
        <v>CE Seven Regions (1,2,t)</v>
      </c>
      <c r="B17" s="2" t="s">
        <v>167</v>
      </c>
      <c r="C17">
        <f>'orig. data'!AH44</f>
        <v>1</v>
      </c>
      <c r="D17">
        <f>'orig. data'!AI44</f>
        <v>2</v>
      </c>
      <c r="E17" t="str">
        <f ca="1">IF(CELL("contents",F17)="s","s",IF(CELL("contents",G17)="s","s",IF(CELL("contents",'orig. data'!AJ44)="t","t","")))</f>
        <v>t</v>
      </c>
      <c r="F17" t="str">
        <f>'orig. data'!AK44</f>
        <v>t</v>
      </c>
      <c r="G17">
        <f>'orig. data'!AL44</f>
        <v>0</v>
      </c>
      <c r="H17" s="23">
        <f>'orig. data'!D$18</f>
        <v>591.763</v>
      </c>
      <c r="I17" s="3">
        <f>'orig. data'!D44</f>
        <v>520.293</v>
      </c>
      <c r="J17" s="3">
        <f>'orig. data'!R44</f>
        <v>455.22</v>
      </c>
      <c r="K17" s="23">
        <f>'orig. data'!R$18</f>
        <v>550.99</v>
      </c>
      <c r="L17" s="5">
        <f>'orig. data'!B44</f>
        <v>1199</v>
      </c>
      <c r="M17" s="5">
        <f>'orig. data'!C44</f>
        <v>2296</v>
      </c>
      <c r="N17" s="11">
        <f>'orig. data'!G44</f>
        <v>0.00042</v>
      </c>
      <c r="O17" s="9"/>
      <c r="P17" s="5">
        <f>'orig. data'!P44</f>
        <v>990</v>
      </c>
      <c r="Q17" s="5">
        <f>'orig. data'!Q44</f>
        <v>2168</v>
      </c>
      <c r="R17" s="11">
        <f>'orig. data'!U44</f>
        <v>0</v>
      </c>
      <c r="S17" s="9"/>
      <c r="T17" s="11">
        <f>'orig. data'!AD44</f>
        <v>0.00576</v>
      </c>
    </row>
    <row r="18" spans="1:20" ht="12.75">
      <c r="A18" s="43"/>
      <c r="B18" s="2"/>
      <c r="H18" s="23"/>
      <c r="I18" s="3"/>
      <c r="J18" s="3"/>
      <c r="K18" s="23"/>
      <c r="L18" s="5"/>
      <c r="M18" s="5"/>
      <c r="N18" s="11"/>
      <c r="O18" s="9"/>
      <c r="P18" s="5"/>
      <c r="Q18" s="5"/>
      <c r="R18" s="11"/>
      <c r="S18" s="9"/>
      <c r="T18" s="11"/>
    </row>
    <row r="19" spans="1:20" ht="12.75">
      <c r="A19" s="43" t="str">
        <f ca="1" t="shared" si="0"/>
        <v>AS East 2 (1)</v>
      </c>
      <c r="B19" s="2" t="s">
        <v>222</v>
      </c>
      <c r="C19">
        <f>'orig. data'!AH45</f>
        <v>1</v>
      </c>
      <c r="D19">
        <f>'orig. data'!AI45</f>
        <v>0</v>
      </c>
      <c r="E19">
        <f ca="1">IF(CELL("contents",F19)="s","s",IF(CELL("contents",G19)="s","s",IF(CELL("contents",'orig. data'!AJ45)="t","t","")))</f>
      </c>
      <c r="F19" t="str">
        <f>'orig. data'!AK45</f>
        <v> </v>
      </c>
      <c r="G19">
        <f>'orig. data'!AL45</f>
        <v>0</v>
      </c>
      <c r="H19" s="23">
        <f>'orig. data'!D$18</f>
        <v>591.763</v>
      </c>
      <c r="I19" s="3">
        <f>'orig. data'!D45</f>
        <v>539.587</v>
      </c>
      <c r="J19" s="3">
        <f>'orig. data'!R45</f>
        <v>552.77</v>
      </c>
      <c r="K19" s="23">
        <f>'orig. data'!R$18</f>
        <v>550.99</v>
      </c>
      <c r="L19" s="5">
        <f>'orig. data'!B45</f>
        <v>1950</v>
      </c>
      <c r="M19" s="5">
        <f>'orig. data'!C45</f>
        <v>3630</v>
      </c>
      <c r="N19" s="11">
        <f>'orig. data'!G45</f>
        <v>0.00363</v>
      </c>
      <c r="O19" s="9"/>
      <c r="P19" s="5">
        <f>'orig. data'!P45</f>
        <v>1805</v>
      </c>
      <c r="Q19" s="5">
        <f>'orig. data'!Q45</f>
        <v>3276</v>
      </c>
      <c r="R19" s="11">
        <f>'orig. data'!U45</f>
        <v>0.92349</v>
      </c>
      <c r="S19" s="9"/>
      <c r="T19" s="11">
        <f>'orig. data'!AD45</f>
        <v>0.54111</v>
      </c>
    </row>
    <row r="20" spans="1:20" ht="12.75">
      <c r="A20" s="43" t="str">
        <f ca="1" t="shared" si="0"/>
        <v>AS West 1 (t)</v>
      </c>
      <c r="B20" s="2" t="s">
        <v>223</v>
      </c>
      <c r="C20">
        <f>'orig. data'!AH46</f>
        <v>0</v>
      </c>
      <c r="D20">
        <f>'orig. data'!AI46</f>
        <v>0</v>
      </c>
      <c r="E20" t="str">
        <f ca="1">IF(CELL("contents",F20)="s","s",IF(CELL("contents",G20)="s","s",IF(CELL("contents",'orig. data'!AJ46)="t","t","")))</f>
        <v>t</v>
      </c>
      <c r="F20" t="str">
        <f>'orig. data'!AK46</f>
        <v>t</v>
      </c>
      <c r="G20">
        <f>'orig. data'!AL46</f>
        <v>0</v>
      </c>
      <c r="H20" s="23">
        <f>'orig. data'!D$18</f>
        <v>591.763</v>
      </c>
      <c r="I20" s="3">
        <f>'orig. data'!D46</f>
        <v>635.734</v>
      </c>
      <c r="J20" s="3">
        <f>'orig. data'!R46</f>
        <v>546.57</v>
      </c>
      <c r="K20" s="23">
        <f>'orig. data'!R$18</f>
        <v>550.99</v>
      </c>
      <c r="L20" s="5">
        <f>'orig. data'!B46</f>
        <v>1555</v>
      </c>
      <c r="M20" s="5">
        <f>'orig. data'!C46</f>
        <v>2449</v>
      </c>
      <c r="N20" s="11">
        <f>'orig. data'!G46</f>
        <v>0.03356</v>
      </c>
      <c r="O20" s="9"/>
      <c r="P20" s="5">
        <f>'orig. data'!P46</f>
        <v>1252</v>
      </c>
      <c r="Q20" s="5">
        <f>'orig. data'!Q46</f>
        <v>2295</v>
      </c>
      <c r="R20" s="11">
        <f>'orig. data'!U46</f>
        <v>0.82041</v>
      </c>
      <c r="S20" s="9"/>
      <c r="T20" s="11">
        <f>'orig. data'!AD46</f>
        <v>0.00059</v>
      </c>
    </row>
    <row r="21" spans="1:20" ht="12.75">
      <c r="A21" s="43" t="str">
        <f ca="1" t="shared" si="0"/>
        <v>AS North 1</v>
      </c>
      <c r="B21" t="s">
        <v>224</v>
      </c>
      <c r="C21">
        <f>'orig. data'!AH47</f>
        <v>0</v>
      </c>
      <c r="D21">
        <f>'orig. data'!AI47</f>
        <v>0</v>
      </c>
      <c r="E21">
        <f ca="1">IF(CELL("contents",F21)="s","s",IF(CELL("contents",G21)="s","s",IF(CELL("contents",'orig. data'!AJ47)="t","t","")))</f>
      </c>
      <c r="F21" t="str">
        <f>'orig. data'!AK47</f>
        <v> </v>
      </c>
      <c r="G21">
        <f>'orig. data'!AL47</f>
        <v>0</v>
      </c>
      <c r="H21" s="23">
        <f>'orig. data'!D$18</f>
        <v>591.763</v>
      </c>
      <c r="I21" s="3">
        <f>'orig. data'!D47</f>
        <v>634.464</v>
      </c>
      <c r="J21" s="3">
        <f>'orig. data'!R47</f>
        <v>601.25</v>
      </c>
      <c r="K21" s="23">
        <f>'orig. data'!R$18</f>
        <v>550.99</v>
      </c>
      <c r="L21" s="5">
        <f>'orig. data'!B47</f>
        <v>2388</v>
      </c>
      <c r="M21" s="5">
        <f>'orig. data'!C47</f>
        <v>3773</v>
      </c>
      <c r="N21" s="11">
        <f>'orig. data'!G47</f>
        <v>0.02099</v>
      </c>
      <c r="O21" s="9"/>
      <c r="P21" s="5">
        <f>'orig. data'!P47</f>
        <v>1977</v>
      </c>
      <c r="Q21" s="5">
        <f>'orig. data'!Q47</f>
        <v>3301</v>
      </c>
      <c r="R21" s="11">
        <f>'orig. data'!U47</f>
        <v>0.00586</v>
      </c>
      <c r="S21" s="9"/>
      <c r="T21" s="11">
        <f>'orig. data'!AD47</f>
        <v>0.15293</v>
      </c>
    </row>
    <row r="22" spans="1:20" ht="12.75">
      <c r="A22" s="43" t="str">
        <f ca="1" t="shared" si="0"/>
        <v>AS West 2 (1,2)</v>
      </c>
      <c r="B22" t="s">
        <v>168</v>
      </c>
      <c r="C22">
        <f>'orig. data'!AH48</f>
        <v>1</v>
      </c>
      <c r="D22">
        <f>'orig. data'!AI48</f>
        <v>2</v>
      </c>
      <c r="E22">
        <f ca="1">IF(CELL("contents",F22)="s","s",IF(CELL("contents",G22)="s","s",IF(CELL("contents",'orig. data'!AJ48)="t","t","")))</f>
      </c>
      <c r="F22" t="str">
        <f>'orig. data'!AK48</f>
        <v> </v>
      </c>
      <c r="G22">
        <f>'orig. data'!AL48</f>
        <v>0</v>
      </c>
      <c r="H22" s="23">
        <f>'orig. data'!D$18</f>
        <v>591.763</v>
      </c>
      <c r="I22" s="3">
        <f>'orig. data'!D48</f>
        <v>670.906</v>
      </c>
      <c r="J22" s="3">
        <f>'orig. data'!R48</f>
        <v>641.71</v>
      </c>
      <c r="K22" s="23">
        <f>'orig. data'!R$18</f>
        <v>550.99</v>
      </c>
      <c r="L22" s="5">
        <f>'orig. data'!B48</f>
        <v>2782</v>
      </c>
      <c r="M22" s="5">
        <f>'orig. data'!C48</f>
        <v>4159</v>
      </c>
      <c r="N22" s="11">
        <f>'orig. data'!G48</f>
        <v>2E-05</v>
      </c>
      <c r="O22" s="9"/>
      <c r="P22" s="5">
        <f>'orig. data'!P48</f>
        <v>2325</v>
      </c>
      <c r="Q22" s="5">
        <f>'orig. data'!Q48</f>
        <v>3632</v>
      </c>
      <c r="R22" s="11">
        <f>'orig. data'!U48</f>
        <v>0</v>
      </c>
      <c r="S22" s="9"/>
      <c r="T22" s="11">
        <f>'orig. data'!AD48</f>
        <v>0.21405</v>
      </c>
    </row>
    <row r="23" spans="1:20" ht="12.75">
      <c r="A23" s="43" t="str">
        <f ca="1" t="shared" si="0"/>
        <v>AS East 1</v>
      </c>
      <c r="B23" t="s">
        <v>169</v>
      </c>
      <c r="C23">
        <f>'orig. data'!AH49</f>
        <v>0</v>
      </c>
      <c r="D23">
        <f>'orig. data'!AI49</f>
        <v>0</v>
      </c>
      <c r="E23">
        <f ca="1">IF(CELL("contents",F23)="s","s",IF(CELL("contents",G23)="s","s",IF(CELL("contents",'orig. data'!AJ49)="t","t","")))</f>
      </c>
      <c r="F23" t="str">
        <f>'orig. data'!AK49</f>
        <v> </v>
      </c>
      <c r="G23">
        <f>'orig. data'!AL49</f>
        <v>0</v>
      </c>
      <c r="H23" s="23">
        <f>'orig. data'!D$18</f>
        <v>591.763</v>
      </c>
      <c r="I23" s="3">
        <f>'orig. data'!D49</f>
        <v>595.25</v>
      </c>
      <c r="J23" s="3">
        <f>'orig. data'!R49</f>
        <v>561.43</v>
      </c>
      <c r="K23" s="23">
        <f>'orig. data'!R$18</f>
        <v>550.99</v>
      </c>
      <c r="L23" s="5">
        <f>'orig. data'!B49</f>
        <v>1685</v>
      </c>
      <c r="M23" s="5">
        <f>'orig. data'!C49</f>
        <v>2838</v>
      </c>
      <c r="N23" s="11">
        <f>'orig. data'!G49</f>
        <v>0.85855</v>
      </c>
      <c r="O23" s="9"/>
      <c r="P23" s="5">
        <f>'orig. data'!P49</f>
        <v>1478</v>
      </c>
      <c r="Q23" s="5">
        <f>'orig. data'!Q49</f>
        <v>2635</v>
      </c>
      <c r="R23" s="11">
        <f>'orig. data'!U49</f>
        <v>0.58561</v>
      </c>
      <c r="S23" s="9"/>
      <c r="T23" s="11">
        <f>'orig. data'!AD49</f>
        <v>0.16331</v>
      </c>
    </row>
    <row r="24" spans="1:20" ht="12.75">
      <c r="A24" s="43" t="str">
        <f ca="1" t="shared" si="0"/>
        <v>AS North 2</v>
      </c>
      <c r="B24" t="s">
        <v>170</v>
      </c>
      <c r="C24">
        <f>'orig. data'!AH50</f>
        <v>0</v>
      </c>
      <c r="D24">
        <f>'orig. data'!AI50</f>
        <v>0</v>
      </c>
      <c r="E24">
        <f ca="1">IF(CELL("contents",F24)="s","s",IF(CELL("contents",G24)="s","s",IF(CELL("contents",'orig. data'!AJ50)="t","t","")))</f>
      </c>
      <c r="F24" t="str">
        <f>'orig. data'!AK50</f>
        <v> </v>
      </c>
      <c r="G24">
        <f>'orig. data'!AL50</f>
        <v>0</v>
      </c>
      <c r="H24" s="23">
        <f>'orig. data'!D$18</f>
        <v>591.763</v>
      </c>
      <c r="I24" s="3">
        <f>'orig. data'!D50</f>
        <v>569.265</v>
      </c>
      <c r="J24" s="3">
        <f>'orig. data'!R50</f>
        <v>533.4</v>
      </c>
      <c r="K24" s="23">
        <f>'orig. data'!R$18</f>
        <v>550.99</v>
      </c>
      <c r="L24" s="5">
        <f>'orig. data'!B50</f>
        <v>1505</v>
      </c>
      <c r="M24" s="5">
        <f>'orig. data'!C50</f>
        <v>2654</v>
      </c>
      <c r="N24" s="11">
        <f>'orig. data'!G50</f>
        <v>0.25545</v>
      </c>
      <c r="O24" s="9"/>
      <c r="P24" s="5">
        <f>'orig. data'!P50</f>
        <v>1356</v>
      </c>
      <c r="Q24" s="5">
        <f>'orig. data'!Q50</f>
        <v>2549</v>
      </c>
      <c r="R24" s="11">
        <f>'orig. data'!U50</f>
        <v>0.354</v>
      </c>
      <c r="S24" s="9"/>
      <c r="T24" s="11">
        <f>'orig. data'!AD50</f>
        <v>0.13542</v>
      </c>
    </row>
    <row r="25" spans="1:20" ht="12.75">
      <c r="A25" s="43"/>
      <c r="H25" s="23"/>
      <c r="I25" s="3"/>
      <c r="J25" s="3"/>
      <c r="K25" s="23"/>
      <c r="L25" s="5"/>
      <c r="M25" s="5"/>
      <c r="N25" s="11"/>
      <c r="O25" s="9"/>
      <c r="P25" s="5"/>
      <c r="Q25" s="5"/>
      <c r="R25" s="11"/>
      <c r="S25" s="9"/>
      <c r="T25" s="11"/>
    </row>
    <row r="26" spans="1:20" ht="12.75">
      <c r="A26" s="43" t="str">
        <f ca="1" t="shared" si="0"/>
        <v>BDN Rural</v>
      </c>
      <c r="B26" t="s">
        <v>225</v>
      </c>
      <c r="C26">
        <f>'orig. data'!AH51</f>
        <v>0</v>
      </c>
      <c r="D26">
        <f>'orig. data'!AI51</f>
        <v>0</v>
      </c>
      <c r="E26">
        <f ca="1">IF(CELL("contents",F26)="s","s",IF(CELL("contents",G26)="s","s",IF(CELL("contents",'orig. data'!AJ51)="t","t","")))</f>
      </c>
      <c r="F26" t="str">
        <f>'orig. data'!AK51</f>
        <v> </v>
      </c>
      <c r="G26">
        <f>'orig. data'!AL51</f>
        <v>0</v>
      </c>
      <c r="H26" s="23">
        <f>'orig. data'!D$18</f>
        <v>591.763</v>
      </c>
      <c r="I26" s="3">
        <f>'orig. data'!D51</f>
        <v>579.544</v>
      </c>
      <c r="J26" s="3">
        <f>'orig. data'!R51</f>
        <v>604.56</v>
      </c>
      <c r="K26" s="23">
        <f>'orig. data'!R$18</f>
        <v>550.99</v>
      </c>
      <c r="L26" s="5">
        <f>'orig. data'!B51</f>
        <v>1002</v>
      </c>
      <c r="M26" s="5">
        <f>'orig. data'!C51</f>
        <v>1726</v>
      </c>
      <c r="N26" s="11">
        <f>'orig. data'!G51</f>
        <v>0.58953</v>
      </c>
      <c r="O26" s="9"/>
      <c r="P26" s="5">
        <f>'orig. data'!P51</f>
        <v>920</v>
      </c>
      <c r="Q26" s="5">
        <f>'orig. data'!Q51</f>
        <v>1517</v>
      </c>
      <c r="R26" s="11">
        <f>'orig. data'!U51</f>
        <v>0.01984</v>
      </c>
      <c r="S26" s="9"/>
      <c r="T26" s="11">
        <f>'orig. data'!AD51</f>
        <v>0.40552</v>
      </c>
    </row>
    <row r="27" spans="1:20" ht="12.75">
      <c r="A27" s="43" t="str">
        <f ca="1" t="shared" si="0"/>
        <v>BDN Southeast (2)</v>
      </c>
      <c r="B27" t="s">
        <v>119</v>
      </c>
      <c r="C27">
        <f>'orig. data'!AH52</f>
        <v>0</v>
      </c>
      <c r="D27">
        <f>'orig. data'!AI52</f>
        <v>2</v>
      </c>
      <c r="E27">
        <f ca="1">IF(CELL("contents",F27)="s","s",IF(CELL("contents",G27)="s","s",IF(CELL("contents",'orig. data'!AJ52)="t","t","")))</f>
      </c>
      <c r="F27" t="str">
        <f>'orig. data'!AK52</f>
        <v> </v>
      </c>
      <c r="G27">
        <f>'orig. data'!AL52</f>
        <v>0</v>
      </c>
      <c r="H27" s="23">
        <f>'orig. data'!D$18</f>
        <v>591.763</v>
      </c>
      <c r="I27" s="3">
        <f>'orig. data'!D52</f>
        <v>639.082</v>
      </c>
      <c r="J27" s="3">
        <f>'orig. data'!R52</f>
        <v>638.74</v>
      </c>
      <c r="K27" s="23">
        <f>'orig. data'!R$18</f>
        <v>550.99</v>
      </c>
      <c r="L27" s="5">
        <f>'orig. data'!B52</f>
        <v>794</v>
      </c>
      <c r="M27" s="5">
        <f>'orig. data'!C52</f>
        <v>1245</v>
      </c>
      <c r="N27" s="11">
        <f>'orig. data'!G52</f>
        <v>0.06644</v>
      </c>
      <c r="O27" s="9"/>
      <c r="P27" s="5">
        <f>'orig. data'!P52</f>
        <v>737</v>
      </c>
      <c r="Q27" s="5">
        <f>'orig. data'!Q52</f>
        <v>1154</v>
      </c>
      <c r="R27" s="11">
        <f>'orig. data'!U52</f>
        <v>0.00061</v>
      </c>
      <c r="S27" s="9"/>
      <c r="T27" s="11">
        <f>'orig. data'!AD52</f>
        <v>0.99241</v>
      </c>
    </row>
    <row r="28" spans="1:20" ht="12.75">
      <c r="A28" s="43" t="str">
        <f ca="1" t="shared" si="0"/>
        <v>BDN West (2)</v>
      </c>
      <c r="B28" t="s">
        <v>202</v>
      </c>
      <c r="C28">
        <f>'orig. data'!AH53</f>
        <v>0</v>
      </c>
      <c r="D28">
        <f>'orig. data'!AI53</f>
        <v>2</v>
      </c>
      <c r="E28">
        <f ca="1">IF(CELL("contents",F28)="s","s",IF(CELL("contents",G28)="s","s",IF(CELL("contents",'orig. data'!AJ53)="t","t","")))</f>
      </c>
      <c r="F28" t="str">
        <f>'orig. data'!AK53</f>
        <v> </v>
      </c>
      <c r="G28">
        <f>'orig. data'!AL53</f>
        <v>0</v>
      </c>
      <c r="H28" s="23">
        <f>'orig. data'!D$18</f>
        <v>591.763</v>
      </c>
      <c r="I28" s="3">
        <f>'orig. data'!D53</f>
        <v>643.733</v>
      </c>
      <c r="J28" s="3">
        <f>'orig. data'!R53</f>
        <v>636.84</v>
      </c>
      <c r="K28" s="23">
        <f>'orig. data'!R$18</f>
        <v>550.99</v>
      </c>
      <c r="L28" s="5">
        <f>'orig. data'!B53</f>
        <v>1928</v>
      </c>
      <c r="M28" s="5">
        <f>'orig. data'!C53</f>
        <v>2997</v>
      </c>
      <c r="N28" s="11">
        <f>'orig. data'!G53</f>
        <v>0.00816</v>
      </c>
      <c r="O28" s="9"/>
      <c r="P28" s="5">
        <f>'orig. data'!P53</f>
        <v>1782</v>
      </c>
      <c r="Q28" s="5">
        <f>'orig. data'!Q53</f>
        <v>2796</v>
      </c>
      <c r="R28" s="11">
        <f>'orig. data'!U53</f>
        <v>1E-05</v>
      </c>
      <c r="S28" s="9"/>
      <c r="T28" s="11">
        <f>'orig. data'!AD53</f>
        <v>0.78586</v>
      </c>
    </row>
    <row r="29" spans="1:20" ht="12.75">
      <c r="A29" s="43" t="str">
        <f ca="1" t="shared" si="0"/>
        <v>BDN Southwest (2)</v>
      </c>
      <c r="B29" t="s">
        <v>171</v>
      </c>
      <c r="C29">
        <f>'orig. data'!AH54</f>
        <v>0</v>
      </c>
      <c r="D29">
        <f>'orig. data'!AI54</f>
        <v>2</v>
      </c>
      <c r="E29">
        <f ca="1">IF(CELL("contents",F29)="s","s",IF(CELL("contents",G29)="s","s",IF(CELL("contents",'orig. data'!AJ54)="t","t","")))</f>
      </c>
      <c r="F29" t="str">
        <f>'orig. data'!AK54</f>
        <v> </v>
      </c>
      <c r="G29">
        <f>'orig. data'!AL54</f>
        <v>0</v>
      </c>
      <c r="H29" s="23">
        <f>'orig. data'!D$18</f>
        <v>591.763</v>
      </c>
      <c r="I29" s="3">
        <f>'orig. data'!D54</f>
        <v>606.502</v>
      </c>
      <c r="J29" s="3">
        <f>'orig. data'!R54</f>
        <v>615.7</v>
      </c>
      <c r="K29" s="23">
        <f>'orig. data'!R$18</f>
        <v>550.99</v>
      </c>
      <c r="L29" s="5">
        <f>'orig. data'!B54</f>
        <v>1012</v>
      </c>
      <c r="M29" s="5">
        <f>'orig. data'!C54</f>
        <v>1669</v>
      </c>
      <c r="N29" s="11">
        <f>'orig. data'!G54</f>
        <v>0.52327</v>
      </c>
      <c r="O29" s="9"/>
      <c r="P29" s="5">
        <f>'orig. data'!P54</f>
        <v>1182</v>
      </c>
      <c r="Q29" s="5">
        <f>'orig. data'!Q54</f>
        <v>1923</v>
      </c>
      <c r="R29" s="11">
        <f>'orig. data'!U54</f>
        <v>0.00247</v>
      </c>
      <c r="S29" s="9"/>
      <c r="T29" s="11">
        <f>'orig. data'!AD54</f>
        <v>0.75523</v>
      </c>
    </row>
    <row r="30" spans="1:20" ht="12.75">
      <c r="A30" s="43" t="str">
        <f ca="1" t="shared" si="0"/>
        <v>BDN North End (2)</v>
      </c>
      <c r="B30" t="s">
        <v>172</v>
      </c>
      <c r="C30">
        <f>'orig. data'!AH55</f>
        <v>0</v>
      </c>
      <c r="D30">
        <f>'orig. data'!AI55</f>
        <v>2</v>
      </c>
      <c r="E30">
        <f ca="1">IF(CELL("contents",F30)="s","s",IF(CELL("contents",G30)="s","s",IF(CELL("contents",'orig. data'!AJ55)="t","t","")))</f>
      </c>
      <c r="F30" t="str">
        <f>'orig. data'!AK55</f>
        <v> </v>
      </c>
      <c r="G30">
        <f>'orig. data'!AL55</f>
        <v>0</v>
      </c>
      <c r="H30" s="23">
        <f>'orig. data'!D$18</f>
        <v>591.763</v>
      </c>
      <c r="I30" s="3">
        <f>'orig. data'!D55</f>
        <v>623.119</v>
      </c>
      <c r="J30" s="3">
        <f>'orig. data'!R55</f>
        <v>633.3</v>
      </c>
      <c r="K30" s="23">
        <f>'orig. data'!R$18</f>
        <v>550.99</v>
      </c>
      <c r="L30" s="5">
        <f>'orig. data'!B55</f>
        <v>955</v>
      </c>
      <c r="M30" s="5">
        <f>'orig. data'!C55</f>
        <v>1532</v>
      </c>
      <c r="N30" s="11">
        <f>'orig. data'!G55</f>
        <v>0.18881</v>
      </c>
      <c r="O30" s="9"/>
      <c r="P30" s="5">
        <f>'orig. data'!P55</f>
        <v>972</v>
      </c>
      <c r="Q30" s="5">
        <f>'orig. data'!Q55</f>
        <v>1529</v>
      </c>
      <c r="R30" s="11">
        <f>'orig. data'!U55</f>
        <v>0.00037</v>
      </c>
      <c r="S30" s="9"/>
      <c r="T30" s="11">
        <f>'orig. data'!AD55</f>
        <v>0.7493</v>
      </c>
    </row>
    <row r="31" spans="1:20" ht="12.75">
      <c r="A31" s="43" t="str">
        <f ca="1" t="shared" si="0"/>
        <v>BDN East (1,t)</v>
      </c>
      <c r="B31" t="s">
        <v>155</v>
      </c>
      <c r="C31">
        <f>'orig. data'!AH56</f>
        <v>1</v>
      </c>
      <c r="D31">
        <f>'orig. data'!AI56</f>
        <v>0</v>
      </c>
      <c r="E31" t="str">
        <f ca="1">IF(CELL("contents",F31)="s","s",IF(CELL("contents",G31)="s","s",IF(CELL("contents",'orig. data'!AJ56)="t","t","")))</f>
        <v>t</v>
      </c>
      <c r="F31" t="str">
        <f>'orig. data'!AK56</f>
        <v>t</v>
      </c>
      <c r="G31">
        <f>'orig. data'!AL56</f>
        <v>0</v>
      </c>
      <c r="H31" s="23">
        <f>'orig. data'!D$18</f>
        <v>591.763</v>
      </c>
      <c r="I31" s="3">
        <f>'orig. data'!D56</f>
        <v>659.275</v>
      </c>
      <c r="J31" s="3">
        <f>'orig. data'!R56</f>
        <v>574.46</v>
      </c>
      <c r="K31" s="23">
        <f>'orig. data'!R$18</f>
        <v>550.99</v>
      </c>
      <c r="L31" s="5">
        <f>'orig. data'!B56</f>
        <v>1097</v>
      </c>
      <c r="M31" s="5">
        <f>'orig. data'!C56</f>
        <v>1660</v>
      </c>
      <c r="N31" s="11">
        <f>'orig. data'!G56</f>
        <v>0.00398</v>
      </c>
      <c r="O31" s="9"/>
      <c r="P31" s="5">
        <f>'orig. data'!P56</f>
        <v>1074</v>
      </c>
      <c r="Q31" s="5">
        <f>'orig. data'!Q56</f>
        <v>1866</v>
      </c>
      <c r="R31" s="11">
        <f>'orig. data'!U56</f>
        <v>0.27051</v>
      </c>
      <c r="S31" s="9"/>
      <c r="T31" s="11">
        <f>'orig. data'!AD56</f>
        <v>0.00439</v>
      </c>
    </row>
    <row r="32" spans="1:20" ht="12.75">
      <c r="A32" s="43" t="str">
        <f ca="1" t="shared" si="0"/>
        <v>BDN Central (2)</v>
      </c>
      <c r="B32" t="s">
        <v>189</v>
      </c>
      <c r="C32">
        <f>'orig. data'!AH57</f>
        <v>0</v>
      </c>
      <c r="D32">
        <f>'orig. data'!AI57</f>
        <v>2</v>
      </c>
      <c r="E32">
        <f ca="1">IF(CELL("contents",F32)="s","s",IF(CELL("contents",G32)="s","s",IF(CELL("contents",'orig. data'!AJ57)="t","t","")))</f>
      </c>
      <c r="F32" t="str">
        <f>'orig. data'!AK57</f>
        <v> </v>
      </c>
      <c r="G32">
        <f>'orig. data'!AL57</f>
        <v>0</v>
      </c>
      <c r="H32" s="23">
        <f>'orig. data'!D$18</f>
        <v>591.763</v>
      </c>
      <c r="I32" s="3">
        <f>'orig. data'!D57</f>
        <v>644.152</v>
      </c>
      <c r="J32" s="3">
        <f>'orig. data'!R57</f>
        <v>673.73</v>
      </c>
      <c r="K32" s="23">
        <f>'orig. data'!R$18</f>
        <v>550.99</v>
      </c>
      <c r="L32" s="5">
        <f>'orig. data'!B57</f>
        <v>1542</v>
      </c>
      <c r="M32" s="5">
        <f>'orig. data'!C57</f>
        <v>2385</v>
      </c>
      <c r="N32" s="11">
        <f>'orig. data'!G57</f>
        <v>0.01208</v>
      </c>
      <c r="O32" s="9"/>
      <c r="P32" s="5">
        <f>'orig. data'!P57</f>
        <v>1459</v>
      </c>
      <c r="Q32" s="5">
        <f>'orig. data'!Q57</f>
        <v>2153</v>
      </c>
      <c r="R32" s="11">
        <f>'orig. data'!U57</f>
        <v>0</v>
      </c>
      <c r="S32" s="9"/>
      <c r="T32" s="11">
        <f>'orig. data'!AD57</f>
        <v>0.29384</v>
      </c>
    </row>
    <row r="33" spans="1:20" ht="12.75">
      <c r="A33" s="43"/>
      <c r="H33" s="23"/>
      <c r="I33" s="3"/>
      <c r="J33" s="3"/>
      <c r="K33" s="23"/>
      <c r="L33" s="5"/>
      <c r="M33" s="5"/>
      <c r="N33" s="11"/>
      <c r="O33" s="9"/>
      <c r="P33" s="5"/>
      <c r="Q33" s="5"/>
      <c r="R33" s="11"/>
      <c r="S33" s="9"/>
      <c r="T33" s="11"/>
    </row>
    <row r="34" spans="1:20" ht="12.75">
      <c r="A34" s="43" t="str">
        <f ca="1" t="shared" si="0"/>
        <v>IL Southwest (1)</v>
      </c>
      <c r="B34" t="s">
        <v>190</v>
      </c>
      <c r="C34">
        <f>'orig. data'!AH58</f>
        <v>1</v>
      </c>
      <c r="D34">
        <f>'orig. data'!AI58</f>
        <v>0</v>
      </c>
      <c r="E34">
        <f ca="1">IF(CELL("contents",F34)="s","s",IF(CELL("contents",G34)="s","s",IF(CELL("contents",'orig. data'!AJ58)="t","t","")))</f>
      </c>
      <c r="F34" t="str">
        <f>'orig. data'!AK58</f>
        <v> </v>
      </c>
      <c r="G34">
        <f>'orig. data'!AL58</f>
        <v>0</v>
      </c>
      <c r="H34" s="23">
        <f>'orig. data'!D$18</f>
        <v>591.763</v>
      </c>
      <c r="I34" s="3">
        <f>'orig. data'!D58</f>
        <v>541.445</v>
      </c>
      <c r="J34" s="3">
        <f>'orig. data'!R58</f>
        <v>517.28</v>
      </c>
      <c r="K34" s="23">
        <f>'orig. data'!R$18</f>
        <v>550.99</v>
      </c>
      <c r="L34" s="5">
        <f>'orig. data'!B58</f>
        <v>2883</v>
      </c>
      <c r="M34" s="5">
        <f>'orig. data'!C58</f>
        <v>5366</v>
      </c>
      <c r="N34" s="11">
        <f>'orig. data'!G58</f>
        <v>0.00219</v>
      </c>
      <c r="O34" s="9"/>
      <c r="P34" s="5">
        <f>'orig. data'!P58</f>
        <v>2709</v>
      </c>
      <c r="Q34" s="5">
        <f>'orig. data'!Q58</f>
        <v>5263</v>
      </c>
      <c r="R34" s="11">
        <f>'orig. data'!U58</f>
        <v>0.03152</v>
      </c>
      <c r="S34" s="9"/>
      <c r="T34" s="11">
        <f>'orig. data'!AD58</f>
        <v>0.18941</v>
      </c>
    </row>
    <row r="35" spans="1:20" ht="12.75">
      <c r="A35" s="43" t="str">
        <f ca="1" t="shared" si="0"/>
        <v>IL Northeast (t)</v>
      </c>
      <c r="B35" t="s">
        <v>173</v>
      </c>
      <c r="C35">
        <f>'orig. data'!AH59</f>
        <v>0</v>
      </c>
      <c r="D35">
        <f>'orig. data'!AI59</f>
        <v>0</v>
      </c>
      <c r="E35" t="str">
        <f ca="1">IF(CELL("contents",F35)="s","s",IF(CELL("contents",G35)="s","s",IF(CELL("contents",'orig. data'!AJ59)="t","t","")))</f>
        <v>t</v>
      </c>
      <c r="F35" t="str">
        <f>'orig. data'!AK59</f>
        <v>t</v>
      </c>
      <c r="G35">
        <f>'orig. data'!AL59</f>
        <v>0</v>
      </c>
      <c r="H35" s="23">
        <f>'orig. data'!D$18</f>
        <v>591.763</v>
      </c>
      <c r="I35" s="3">
        <f>'orig. data'!D59</f>
        <v>560.921</v>
      </c>
      <c r="J35" s="3">
        <f>'orig. data'!R59</f>
        <v>511.72</v>
      </c>
      <c r="K35" s="23">
        <f>'orig. data'!R$18</f>
        <v>550.99</v>
      </c>
      <c r="L35" s="5">
        <f>'orig. data'!B59</f>
        <v>2894</v>
      </c>
      <c r="M35" s="5">
        <f>'orig. data'!C59</f>
        <v>5154</v>
      </c>
      <c r="N35" s="11">
        <f>'orig. data'!G59</f>
        <v>0.06439</v>
      </c>
      <c r="O35" s="9"/>
      <c r="P35" s="5">
        <f>'orig. data'!P59</f>
        <v>2543</v>
      </c>
      <c r="Q35" s="5">
        <f>'orig. data'!Q59</f>
        <v>4976</v>
      </c>
      <c r="R35" s="11">
        <f>'orig. data'!U59</f>
        <v>0.01285</v>
      </c>
      <c r="S35" s="9"/>
      <c r="T35" s="11">
        <f>'orig. data'!AD59</f>
        <v>0.00878</v>
      </c>
    </row>
    <row r="36" spans="1:20" ht="12.75">
      <c r="A36" s="43" t="str">
        <f ca="1" t="shared" si="0"/>
        <v>IL Southeast (1,2,t)</v>
      </c>
      <c r="B36" t="s">
        <v>174</v>
      </c>
      <c r="C36">
        <f>'orig. data'!AH60</f>
        <v>1</v>
      </c>
      <c r="D36">
        <f>'orig. data'!AI60</f>
        <v>2</v>
      </c>
      <c r="E36" t="str">
        <f ca="1">IF(CELL("contents",F36)="s","s",IF(CELL("contents",G36)="s","s",IF(CELL("contents",'orig. data'!AJ60)="t","t","")))</f>
        <v>t</v>
      </c>
      <c r="F36" t="str">
        <f>'orig. data'!AK60</f>
        <v>t</v>
      </c>
      <c r="G36">
        <f>'orig. data'!AL60</f>
        <v>0</v>
      </c>
      <c r="H36" s="23">
        <f>'orig. data'!D$18</f>
        <v>591.763</v>
      </c>
      <c r="I36" s="3">
        <f>'orig. data'!D60</f>
        <v>658.368</v>
      </c>
      <c r="J36" s="3">
        <f>'orig. data'!R60</f>
        <v>615.76</v>
      </c>
      <c r="K36" s="23">
        <f>'orig. data'!R$18</f>
        <v>550.99</v>
      </c>
      <c r="L36" s="5">
        <f>'orig. data'!B60</f>
        <v>4984</v>
      </c>
      <c r="M36" s="5">
        <f>'orig. data'!C60</f>
        <v>7584</v>
      </c>
      <c r="N36" s="11">
        <f>'orig. data'!G60</f>
        <v>5E-05</v>
      </c>
      <c r="O36" s="9"/>
      <c r="P36" s="5">
        <f>'orig. data'!P60</f>
        <v>4540</v>
      </c>
      <c r="Q36" s="5">
        <f>'orig. data'!Q60</f>
        <v>7411</v>
      </c>
      <c r="R36" s="11">
        <f>'orig. data'!U60</f>
        <v>3E-05</v>
      </c>
      <c r="S36" s="9"/>
      <c r="T36" s="11">
        <f>'orig. data'!AD60</f>
        <v>0.02657</v>
      </c>
    </row>
    <row r="37" spans="1:20" ht="12.75">
      <c r="A37" s="43" t="str">
        <f ca="1" t="shared" si="0"/>
        <v>IL Northwest (1,t)</v>
      </c>
      <c r="B37" t="s">
        <v>175</v>
      </c>
      <c r="C37">
        <f>'orig. data'!AH61</f>
        <v>1</v>
      </c>
      <c r="D37">
        <f>'orig. data'!AI61</f>
        <v>0</v>
      </c>
      <c r="E37" t="str">
        <f ca="1">IF(CELL("contents",F37)="s","s",IF(CELL("contents",G37)="s","s",IF(CELL("contents",'orig. data'!AJ61)="t","t","")))</f>
        <v>t</v>
      </c>
      <c r="F37" t="str">
        <f>'orig. data'!AK61</f>
        <v>t</v>
      </c>
      <c r="G37">
        <f>'orig. data'!AL61</f>
        <v>0</v>
      </c>
      <c r="H37" s="23">
        <f>'orig. data'!D$18</f>
        <v>591.763</v>
      </c>
      <c r="I37" s="3">
        <f>'orig. data'!D61</f>
        <v>690.89</v>
      </c>
      <c r="J37" s="3">
        <f>'orig. data'!R61</f>
        <v>602.39</v>
      </c>
      <c r="K37" s="23">
        <f>'orig. data'!R$18</f>
        <v>550.99</v>
      </c>
      <c r="L37" s="5">
        <f>'orig. data'!B61</f>
        <v>2168</v>
      </c>
      <c r="M37" s="5">
        <f>'orig. data'!C61</f>
        <v>3134</v>
      </c>
      <c r="N37" s="11">
        <f>'orig. data'!G61</f>
        <v>0</v>
      </c>
      <c r="O37" s="9"/>
      <c r="P37" s="5">
        <f>'orig. data'!P61</f>
        <v>1804</v>
      </c>
      <c r="Q37" s="5">
        <f>'orig. data'!Q61</f>
        <v>3001</v>
      </c>
      <c r="R37" s="11">
        <f>'orig. data'!U61</f>
        <v>0.00598</v>
      </c>
      <c r="S37" s="9"/>
      <c r="T37" s="11">
        <f>'orig. data'!AD61</f>
        <v>0.00042</v>
      </c>
    </row>
    <row r="38" spans="1:20" ht="12.75">
      <c r="A38" s="43"/>
      <c r="H38" s="23"/>
      <c r="I38" s="3"/>
      <c r="J38" s="3"/>
      <c r="K38" s="23"/>
      <c r="L38" s="5"/>
      <c r="M38" s="5"/>
      <c r="N38" s="11"/>
      <c r="O38" s="9"/>
      <c r="P38" s="5"/>
      <c r="Q38" s="5"/>
      <c r="R38" s="11"/>
      <c r="S38" s="9"/>
      <c r="T38" s="11"/>
    </row>
    <row r="39" spans="1:20" ht="12.75">
      <c r="A39" s="43" t="str">
        <f ca="1" t="shared" si="0"/>
        <v>NE Iron Rose</v>
      </c>
      <c r="B39" t="s">
        <v>157</v>
      </c>
      <c r="C39">
        <f>'orig. data'!AH62</f>
        <v>0</v>
      </c>
      <c r="D39">
        <f>'orig. data'!AI62</f>
        <v>0</v>
      </c>
      <c r="E39">
        <f ca="1">IF(CELL("contents",F39)="s","s",IF(CELL("contents",G39)="s","s",IF(CELL("contents",'orig. data'!AJ62)="t","t","")))</f>
      </c>
      <c r="F39" t="str">
        <f>'orig. data'!AK62</f>
        <v> </v>
      </c>
      <c r="G39">
        <f>'orig. data'!AL62</f>
        <v>0</v>
      </c>
      <c r="H39" s="23">
        <f>'orig. data'!D$18</f>
        <v>591.763</v>
      </c>
      <c r="I39" s="3">
        <f>'orig. data'!D62</f>
        <v>593.217</v>
      </c>
      <c r="J39" s="3">
        <f>'orig. data'!R62</f>
        <v>578.4</v>
      </c>
      <c r="K39" s="23">
        <f>'orig. data'!R$18</f>
        <v>550.99</v>
      </c>
      <c r="L39" s="5">
        <f>'orig. data'!B62</f>
        <v>497</v>
      </c>
      <c r="M39" s="5">
        <f>'orig. data'!C62</f>
        <v>837</v>
      </c>
      <c r="N39" s="11">
        <f>'orig. data'!G62</f>
        <v>0.96094</v>
      </c>
      <c r="O39" s="9"/>
      <c r="P39" s="5">
        <f>'orig. data'!P62</f>
        <v>416</v>
      </c>
      <c r="Q39" s="5">
        <f>'orig. data'!Q62</f>
        <v>721</v>
      </c>
      <c r="R39" s="11">
        <f>'orig. data'!U62</f>
        <v>0.3697</v>
      </c>
      <c r="S39" s="9"/>
      <c r="T39" s="11">
        <f>'orig. data'!AD62</f>
        <v>0.71867</v>
      </c>
    </row>
    <row r="40" spans="1:20" ht="12.75">
      <c r="A40" s="43" t="str">
        <f ca="1" t="shared" si="0"/>
        <v>NE Springfield (t)</v>
      </c>
      <c r="B40" t="s">
        <v>203</v>
      </c>
      <c r="C40">
        <f>'orig. data'!AH63</f>
        <v>0</v>
      </c>
      <c r="D40">
        <f>'orig. data'!AI63</f>
        <v>0</v>
      </c>
      <c r="E40" t="str">
        <f ca="1">IF(CELL("contents",F40)="s","s",IF(CELL("contents",G40)="s","s",IF(CELL("contents",'orig. data'!AJ63)="t","t","")))</f>
        <v>t</v>
      </c>
      <c r="F40" t="str">
        <f>'orig. data'!AK63</f>
        <v>t</v>
      </c>
      <c r="G40">
        <f>'orig. data'!AL63</f>
        <v>0</v>
      </c>
      <c r="H40" s="23">
        <f>'orig. data'!D$18</f>
        <v>591.763</v>
      </c>
      <c r="I40" s="3">
        <f>'orig. data'!D63</f>
        <v>555.374</v>
      </c>
      <c r="J40" s="3">
        <f>'orig. data'!R63</f>
        <v>511.2</v>
      </c>
      <c r="K40" s="23">
        <f>'orig. data'!R$18</f>
        <v>550.99</v>
      </c>
      <c r="L40" s="5">
        <f>'orig. data'!B63</f>
        <v>1972</v>
      </c>
      <c r="M40" s="5">
        <f>'orig. data'!C63</f>
        <v>3572</v>
      </c>
      <c r="N40" s="11">
        <f>'orig. data'!G63</f>
        <v>0.04513</v>
      </c>
      <c r="O40" s="9"/>
      <c r="P40" s="5">
        <f>'orig. data'!P63</f>
        <v>1677</v>
      </c>
      <c r="Q40" s="5">
        <f>'orig. data'!Q63</f>
        <v>3293</v>
      </c>
      <c r="R40" s="11">
        <f>'orig. data'!U63</f>
        <v>0.02335</v>
      </c>
      <c r="S40" s="9"/>
      <c r="T40" s="11">
        <f>'orig. data'!AD63</f>
        <v>0.03845</v>
      </c>
    </row>
    <row r="41" spans="1:20" ht="12.75">
      <c r="A41" s="43" t="str">
        <f ca="1" t="shared" si="0"/>
        <v>NE Winnipeg River</v>
      </c>
      <c r="B41" t="s">
        <v>158</v>
      </c>
      <c r="C41">
        <f>'orig. data'!AH64</f>
        <v>0</v>
      </c>
      <c r="D41">
        <f>'orig. data'!AI64</f>
        <v>0</v>
      </c>
      <c r="E41">
        <f ca="1">IF(CELL("contents",F41)="s","s",IF(CELL("contents",G41)="s","s",IF(CELL("contents",'orig. data'!AJ64)="t","t","")))</f>
      </c>
      <c r="F41" t="str">
        <f>'orig. data'!AK64</f>
        <v> </v>
      </c>
      <c r="G41">
        <f>'orig. data'!AL64</f>
        <v>0</v>
      </c>
      <c r="H41" s="23">
        <f>'orig. data'!D$18</f>
        <v>591.763</v>
      </c>
      <c r="I41" s="3">
        <f>'orig. data'!D64</f>
        <v>611.959</v>
      </c>
      <c r="J41" s="3">
        <f>'orig. data'!R64</f>
        <v>623.57</v>
      </c>
      <c r="K41" s="23">
        <f>'orig. data'!R$18</f>
        <v>550.99</v>
      </c>
      <c r="L41" s="5">
        <f>'orig. data'!B64</f>
        <v>735</v>
      </c>
      <c r="M41" s="5">
        <f>'orig. data'!C64</f>
        <v>1207</v>
      </c>
      <c r="N41" s="11">
        <f>'orig. data'!G64</f>
        <v>0.43691</v>
      </c>
      <c r="O41" s="9"/>
      <c r="P41" s="5">
        <f>'orig. data'!P64</f>
        <v>683</v>
      </c>
      <c r="Q41" s="5">
        <f>'orig. data'!Q64</f>
        <v>1102</v>
      </c>
      <c r="R41" s="11">
        <f>'orig. data'!U64</f>
        <v>0.00534</v>
      </c>
      <c r="S41" s="9"/>
      <c r="T41" s="11">
        <f>'orig. data'!AD64</f>
        <v>0.74491</v>
      </c>
    </row>
    <row r="42" spans="1:20" ht="12.75">
      <c r="A42" s="43" t="str">
        <f ca="1" t="shared" si="0"/>
        <v>NE Brokenhead</v>
      </c>
      <c r="B42" t="s">
        <v>159</v>
      </c>
      <c r="C42">
        <f>'orig. data'!AH65</f>
        <v>0</v>
      </c>
      <c r="D42">
        <f>'orig. data'!AI65</f>
        <v>0</v>
      </c>
      <c r="E42">
        <f ca="1">IF(CELL("contents",F42)="s","s",IF(CELL("contents",G42)="s","s",IF(CELL("contents",'orig. data'!AJ65)="t","t","")))</f>
      </c>
      <c r="F42" t="str">
        <f>'orig. data'!AK65</f>
        <v> </v>
      </c>
      <c r="G42">
        <f>'orig. data'!AL65</f>
        <v>0</v>
      </c>
      <c r="H42" s="23">
        <f>'orig. data'!D$18</f>
        <v>591.763</v>
      </c>
      <c r="I42" s="3">
        <f>'orig. data'!D65</f>
        <v>614.956</v>
      </c>
      <c r="J42" s="3">
        <f>'orig. data'!R65</f>
        <v>565.21</v>
      </c>
      <c r="K42" s="23">
        <f>'orig. data'!R$18</f>
        <v>550.99</v>
      </c>
      <c r="L42" s="5">
        <f>'orig. data'!B65</f>
        <v>1152</v>
      </c>
      <c r="M42" s="5">
        <f>'orig. data'!C65</f>
        <v>1874</v>
      </c>
      <c r="N42" s="11">
        <f>'orig. data'!G65</f>
        <v>0.29809</v>
      </c>
      <c r="O42" s="9"/>
      <c r="P42" s="5">
        <f>'orig. data'!P65</f>
        <v>1029</v>
      </c>
      <c r="Q42" s="5">
        <f>'orig. data'!Q65</f>
        <v>1827</v>
      </c>
      <c r="R42" s="11">
        <f>'orig. data'!U65</f>
        <v>0.50808</v>
      </c>
      <c r="S42" s="9"/>
      <c r="T42" s="11">
        <f>'orig. data'!AD65</f>
        <v>0.08108</v>
      </c>
    </row>
    <row r="43" spans="1:20" ht="12.75">
      <c r="A43" s="43" t="str">
        <f ca="1" t="shared" si="0"/>
        <v>NE Blue Water (2,t)</v>
      </c>
      <c r="B43" t="s">
        <v>204</v>
      </c>
      <c r="C43">
        <f>'orig. data'!AH66</f>
        <v>0</v>
      </c>
      <c r="D43">
        <f>'orig. data'!AI66</f>
        <v>2</v>
      </c>
      <c r="E43" t="str">
        <f ca="1">IF(CELL("contents",F43)="s","s",IF(CELL("contents",G43)="s","s",IF(CELL("contents",'orig. data'!AJ66)="t","t","")))</f>
        <v>t</v>
      </c>
      <c r="F43" t="str">
        <f>'orig. data'!AK66</f>
        <v>t</v>
      </c>
      <c r="G43">
        <f>'orig. data'!AL66</f>
        <v>0</v>
      </c>
      <c r="H43" s="23">
        <f>'orig. data'!D$18</f>
        <v>591.763</v>
      </c>
      <c r="I43" s="3">
        <f>'orig. data'!D66</f>
        <v>537.871</v>
      </c>
      <c r="J43" s="3">
        <f>'orig. data'!R66</f>
        <v>489.61</v>
      </c>
      <c r="K43" s="23">
        <f>'orig. data'!R$18</f>
        <v>550.99</v>
      </c>
      <c r="L43" s="5">
        <f>'orig. data'!B66</f>
        <v>1458</v>
      </c>
      <c r="M43" s="5">
        <f>'orig. data'!C66</f>
        <v>2702</v>
      </c>
      <c r="N43" s="11">
        <f>'orig. data'!G66</f>
        <v>0.00544</v>
      </c>
      <c r="O43" s="9"/>
      <c r="P43" s="5">
        <f>'orig. data'!P66</f>
        <v>1317</v>
      </c>
      <c r="Q43" s="5">
        <f>'orig. data'!Q66</f>
        <v>2679</v>
      </c>
      <c r="R43" s="11">
        <f>'orig. data'!U66</f>
        <v>0.00084</v>
      </c>
      <c r="S43" s="9"/>
      <c r="T43" s="11">
        <f>'orig. data'!AD66</f>
        <v>0.03268</v>
      </c>
    </row>
    <row r="44" spans="1:20" ht="12.75">
      <c r="A44" s="43" t="str">
        <f ca="1" t="shared" si="0"/>
        <v>NE Northern Remote (1,2,t)</v>
      </c>
      <c r="B44" t="s">
        <v>205</v>
      </c>
      <c r="C44">
        <f>'orig. data'!AH67</f>
        <v>1</v>
      </c>
      <c r="D44">
        <f>'orig. data'!AI67</f>
        <v>2</v>
      </c>
      <c r="E44" t="str">
        <f ca="1">IF(CELL("contents",F44)="s","s",IF(CELL("contents",G44)="s","s",IF(CELL("contents",'orig. data'!AJ67)="t","t","")))</f>
        <v>t</v>
      </c>
      <c r="F44" t="str">
        <f>'orig. data'!AK67</f>
        <v>t</v>
      </c>
      <c r="G44">
        <f>'orig. data'!AL67</f>
        <v>0</v>
      </c>
      <c r="H44" s="23">
        <f>'orig. data'!D$18</f>
        <v>591.763</v>
      </c>
      <c r="I44" s="3">
        <f>'orig. data'!D67</f>
        <v>232.083</v>
      </c>
      <c r="J44" s="3">
        <f>'orig. data'!R67</f>
        <v>278.83</v>
      </c>
      <c r="K44" s="23">
        <f>'orig. data'!R$18</f>
        <v>550.99</v>
      </c>
      <c r="L44" s="5">
        <f>'orig. data'!B67</f>
        <v>413</v>
      </c>
      <c r="M44" s="5">
        <f>'orig. data'!C67</f>
        <v>1766</v>
      </c>
      <c r="N44" s="11">
        <f>'orig. data'!G67</f>
        <v>0</v>
      </c>
      <c r="O44" s="9"/>
      <c r="P44" s="5">
        <f>'orig. data'!P67</f>
        <v>491</v>
      </c>
      <c r="Q44" s="5">
        <f>'orig. data'!Q67</f>
        <v>1755</v>
      </c>
      <c r="R44" s="11">
        <f>'orig. data'!U67</f>
        <v>0</v>
      </c>
      <c r="S44" s="9"/>
      <c r="T44" s="11">
        <f>'orig. data'!AD67</f>
        <v>0.00922</v>
      </c>
    </row>
    <row r="45" spans="1:20" ht="12.75">
      <c r="A45" s="43"/>
      <c r="H45" s="23"/>
      <c r="I45" s="3"/>
      <c r="J45" s="3"/>
      <c r="K45" s="23"/>
      <c r="L45" s="5"/>
      <c r="M45" s="5"/>
      <c r="N45" s="11"/>
      <c r="O45" s="9"/>
      <c r="P45" s="5"/>
      <c r="Q45" s="5"/>
      <c r="R45" s="11"/>
      <c r="S45" s="9"/>
      <c r="T45" s="11"/>
    </row>
    <row r="46" spans="1:20" ht="12.75">
      <c r="A46" s="43" t="str">
        <f ca="1" t="shared" si="0"/>
        <v>PL West (t)</v>
      </c>
      <c r="B46" t="s">
        <v>176</v>
      </c>
      <c r="C46">
        <f>'orig. data'!AH68</f>
        <v>0</v>
      </c>
      <c r="D46">
        <f>'orig. data'!AI68</f>
        <v>0</v>
      </c>
      <c r="E46" t="str">
        <f ca="1">IF(CELL("contents",F46)="s","s",IF(CELL("contents",G46)="s","s",IF(CELL("contents",'orig. data'!AJ68)="t","t","")))</f>
        <v>t</v>
      </c>
      <c r="F46" t="str">
        <f>'orig. data'!AK68</f>
        <v>t</v>
      </c>
      <c r="G46">
        <f>'orig. data'!AL68</f>
        <v>0</v>
      </c>
      <c r="H46" s="23">
        <f>'orig. data'!D$18</f>
        <v>591.763</v>
      </c>
      <c r="I46" s="3">
        <f>'orig. data'!D68</f>
        <v>609.557</v>
      </c>
      <c r="J46" s="3">
        <f>'orig. data'!R68</f>
        <v>521.57</v>
      </c>
      <c r="K46" s="23">
        <f>'orig. data'!R$18</f>
        <v>550.99</v>
      </c>
      <c r="L46" s="5">
        <f>'orig. data'!B68</f>
        <v>961</v>
      </c>
      <c r="M46" s="5">
        <f>'orig. data'!C68</f>
        <v>1583</v>
      </c>
      <c r="N46" s="11">
        <f>'orig. data'!G68</f>
        <v>0.44993</v>
      </c>
      <c r="O46" s="9"/>
      <c r="P46" s="5">
        <f>'orig. data'!P68</f>
        <v>676</v>
      </c>
      <c r="Q46" s="5">
        <f>'orig. data'!Q68</f>
        <v>1298</v>
      </c>
      <c r="R46" s="11">
        <f>'orig. data'!U68</f>
        <v>0.21632</v>
      </c>
      <c r="S46" s="9"/>
      <c r="T46" s="11">
        <f>'orig. data'!AD68</f>
        <v>0.00455</v>
      </c>
    </row>
    <row r="47" spans="1:20" ht="12.75">
      <c r="A47" s="43" t="str">
        <f ca="1" t="shared" si="0"/>
        <v>PL East (1,2,t)</v>
      </c>
      <c r="B47" t="s">
        <v>177</v>
      </c>
      <c r="C47">
        <f>'orig. data'!AH69</f>
        <v>1</v>
      </c>
      <c r="D47">
        <f>'orig. data'!AI69</f>
        <v>2</v>
      </c>
      <c r="E47" t="str">
        <f ca="1">IF(CELL("contents",F47)="s","s",IF(CELL("contents",G47)="s","s",IF(CELL("contents",'orig. data'!AJ69)="t","t","")))</f>
        <v>t</v>
      </c>
      <c r="F47" t="str">
        <f>'orig. data'!AK69</f>
        <v>t</v>
      </c>
      <c r="G47">
        <f>'orig. data'!AL69</f>
        <v>0</v>
      </c>
      <c r="H47" s="23">
        <f>'orig. data'!D$18</f>
        <v>591.763</v>
      </c>
      <c r="I47" s="3">
        <f>'orig. data'!D69</f>
        <v>684.595</v>
      </c>
      <c r="J47" s="3">
        <f>'orig. data'!R69</f>
        <v>617.88</v>
      </c>
      <c r="K47" s="23">
        <f>'orig. data'!R$18</f>
        <v>550.99</v>
      </c>
      <c r="L47" s="5">
        <f>'orig. data'!B69</f>
        <v>1639</v>
      </c>
      <c r="M47" s="5">
        <f>'orig. data'!C69</f>
        <v>2384</v>
      </c>
      <c r="N47" s="11">
        <f>'orig. data'!G69</f>
        <v>1E-05</v>
      </c>
      <c r="O47" s="9"/>
      <c r="P47" s="5">
        <f>'orig. data'!P69</f>
        <v>1366</v>
      </c>
      <c r="Q47" s="5">
        <f>'orig. data'!Q69</f>
        <v>2206</v>
      </c>
      <c r="R47" s="11">
        <f>'orig. data'!U69</f>
        <v>0.00108</v>
      </c>
      <c r="S47" s="9"/>
      <c r="T47" s="11">
        <f>'orig. data'!AD69</f>
        <v>0.01665</v>
      </c>
    </row>
    <row r="48" spans="1:20" ht="12.75">
      <c r="A48" s="43" t="str">
        <f ca="1" t="shared" si="0"/>
        <v>PL Central (2)</v>
      </c>
      <c r="B48" t="s">
        <v>156</v>
      </c>
      <c r="C48">
        <f>'orig. data'!AH70</f>
        <v>0</v>
      </c>
      <c r="D48">
        <f>'orig. data'!AI70</f>
        <v>2</v>
      </c>
      <c r="E48">
        <f ca="1">IF(CELL("contents",F48)="s","s",IF(CELL("contents",G48)="s","s",IF(CELL("contents",'orig. data'!AJ70)="t","t","")))</f>
      </c>
      <c r="F48" t="str">
        <f>'orig. data'!AK70</f>
        <v> </v>
      </c>
      <c r="G48">
        <f>'orig. data'!AL70</f>
        <v>0</v>
      </c>
      <c r="H48" s="23">
        <f>'orig. data'!D$18</f>
        <v>591.763</v>
      </c>
      <c r="I48" s="3">
        <f>'orig. data'!D70</f>
        <v>625.929</v>
      </c>
      <c r="J48" s="3">
        <f>'orig. data'!R70</f>
        <v>629.59</v>
      </c>
      <c r="K48" s="23">
        <f>'orig. data'!R$18</f>
        <v>550.99</v>
      </c>
      <c r="L48" s="5">
        <f>'orig. data'!B70</f>
        <v>2132</v>
      </c>
      <c r="M48" s="5">
        <f>'orig. data'!C70</f>
        <v>3414</v>
      </c>
      <c r="N48" s="11">
        <f>'orig. data'!G70</f>
        <v>0.07047</v>
      </c>
      <c r="O48" s="9"/>
      <c r="P48" s="5">
        <f>'orig. data'!P70</f>
        <v>2069</v>
      </c>
      <c r="Q48" s="5">
        <f>'orig. data'!Q70</f>
        <v>3295</v>
      </c>
      <c r="R48" s="11">
        <f>'orig. data'!U70</f>
        <v>2E-05</v>
      </c>
      <c r="S48" s="9"/>
      <c r="T48" s="11">
        <f>'orig. data'!AD70</f>
        <v>0.87812</v>
      </c>
    </row>
    <row r="49" spans="1:20" ht="12.75">
      <c r="A49" s="43" t="str">
        <f ca="1" t="shared" si="0"/>
        <v>PL North (1,2,t)</v>
      </c>
      <c r="B49" t="s">
        <v>213</v>
      </c>
      <c r="C49">
        <f>'orig. data'!AH71</f>
        <v>1</v>
      </c>
      <c r="D49">
        <f>'orig. data'!AI71</f>
        <v>2</v>
      </c>
      <c r="E49" t="str">
        <f ca="1">IF(CELL("contents",F49)="s","s",IF(CELL("contents",G49)="s","s",IF(CELL("contents",'orig. data'!AJ71)="t","t","")))</f>
        <v>t</v>
      </c>
      <c r="F49" t="str">
        <f>'orig. data'!AK71</f>
        <v>t</v>
      </c>
      <c r="G49">
        <f>'orig. data'!AL71</f>
        <v>0</v>
      </c>
      <c r="H49" s="23">
        <f>'orig. data'!D$18</f>
        <v>591.763</v>
      </c>
      <c r="I49" s="3">
        <f>'orig. data'!D71</f>
        <v>712.235</v>
      </c>
      <c r="J49" s="3">
        <f>'orig. data'!R71</f>
        <v>653.66</v>
      </c>
      <c r="K49" s="23">
        <f>'orig. data'!R$18</f>
        <v>550.99</v>
      </c>
      <c r="L49" s="5">
        <f>'orig. data'!B71</f>
        <v>3472</v>
      </c>
      <c r="M49" s="5">
        <f>'orig. data'!C71</f>
        <v>4877</v>
      </c>
      <c r="N49" s="11">
        <f>'orig. data'!G71</f>
        <v>0</v>
      </c>
      <c r="O49" s="9"/>
      <c r="P49" s="5">
        <f>'orig. data'!P71</f>
        <v>2972</v>
      </c>
      <c r="Q49" s="5">
        <f>'orig. data'!Q71</f>
        <v>4551</v>
      </c>
      <c r="R49" s="11">
        <f>'orig. data'!U71</f>
        <v>0</v>
      </c>
      <c r="S49" s="9"/>
      <c r="T49" s="11">
        <f>'orig. data'!AD71</f>
        <v>0.0101</v>
      </c>
    </row>
    <row r="50" spans="1:20" ht="12.75">
      <c r="A50" s="43"/>
      <c r="H50" s="23"/>
      <c r="I50" s="3"/>
      <c r="J50" s="3"/>
      <c r="K50" s="23"/>
      <c r="L50" s="5"/>
      <c r="M50" s="5"/>
      <c r="N50" s="11"/>
      <c r="O50" s="9"/>
      <c r="P50" s="5"/>
      <c r="Q50" s="5"/>
      <c r="R50" s="11"/>
      <c r="S50" s="9"/>
      <c r="T50" s="11"/>
    </row>
    <row r="51" spans="1:20" ht="12.75">
      <c r="A51" s="43" t="str">
        <f ca="1" t="shared" si="0"/>
        <v>NM F Flon/Snow L/Cran</v>
      </c>
      <c r="B51" t="s">
        <v>178</v>
      </c>
      <c r="C51">
        <f>'orig. data'!AH72</f>
        <v>0</v>
      </c>
      <c r="D51">
        <f>'orig. data'!AI72</f>
        <v>0</v>
      </c>
      <c r="E51">
        <f ca="1">IF(CELL("contents",F51)="s","s",IF(CELL("contents",G51)="s","s",IF(CELL("contents",'orig. data'!AJ72)="t","t","")))</f>
      </c>
      <c r="F51" t="str">
        <f>'orig. data'!AK72</f>
        <v> </v>
      </c>
      <c r="G51">
        <f>'orig. data'!AL72</f>
        <v>0</v>
      </c>
      <c r="H51" s="23">
        <f>'orig. data'!D$18</f>
        <v>591.763</v>
      </c>
      <c r="I51" s="3">
        <f>'orig. data'!D72</f>
        <v>572.139</v>
      </c>
      <c r="J51" s="3">
        <f>'orig. data'!R72</f>
        <v>542.63</v>
      </c>
      <c r="K51" s="23">
        <f>'orig. data'!R$18</f>
        <v>550.99</v>
      </c>
      <c r="L51" s="5">
        <f>'orig. data'!B72</f>
        <v>1385</v>
      </c>
      <c r="M51" s="5">
        <f>'orig. data'!C72</f>
        <v>2422</v>
      </c>
      <c r="N51" s="11">
        <f>'orig. data'!G72</f>
        <v>0.33383</v>
      </c>
      <c r="O51" s="9"/>
      <c r="P51" s="5">
        <f>'orig. data'!P72</f>
        <v>1085</v>
      </c>
      <c r="Q51" s="5">
        <f>'orig. data'!Q72</f>
        <v>1999</v>
      </c>
      <c r="R51" s="11">
        <f>'orig. data'!U72</f>
        <v>0.68266</v>
      </c>
      <c r="S51" s="9"/>
      <c r="T51" s="11">
        <f>'orig. data'!AD72</f>
        <v>0.25246</v>
      </c>
    </row>
    <row r="52" spans="1:20" ht="12.75">
      <c r="A52" s="43" t="str">
        <f ca="1" t="shared" si="0"/>
        <v>NM The Pas/OCN/Kelsey (2)</v>
      </c>
      <c r="B52" t="s">
        <v>212</v>
      </c>
      <c r="C52">
        <f>'orig. data'!AH73</f>
        <v>0</v>
      </c>
      <c r="D52">
        <f>'orig. data'!AI73</f>
        <v>2</v>
      </c>
      <c r="E52">
        <f ca="1">IF(CELL("contents",F52)="s","s",IF(CELL("contents",G52)="s","s",IF(CELL("contents",'orig. data'!AJ73)="t","t","")))</f>
      </c>
      <c r="F52" t="str">
        <f>'orig. data'!AK73</f>
        <v> </v>
      </c>
      <c r="G52">
        <f>'orig. data'!AL73</f>
        <v>0</v>
      </c>
      <c r="H52" s="23">
        <f>'orig. data'!D$18</f>
        <v>591.763</v>
      </c>
      <c r="I52" s="3">
        <f>'orig. data'!D73</f>
        <v>626.587</v>
      </c>
      <c r="J52" s="3">
        <f>'orig. data'!R73</f>
        <v>615.83</v>
      </c>
      <c r="K52" s="23">
        <f>'orig. data'!R$18</f>
        <v>550.99</v>
      </c>
      <c r="L52" s="5">
        <f>'orig. data'!B73</f>
        <v>2443</v>
      </c>
      <c r="M52" s="5">
        <f>'orig. data'!C73</f>
        <v>3872</v>
      </c>
      <c r="N52" s="11">
        <f>'orig. data'!G73</f>
        <v>0.05695</v>
      </c>
      <c r="O52" s="9"/>
      <c r="P52" s="5">
        <f>'orig. data'!P73</f>
        <v>2266</v>
      </c>
      <c r="Q52" s="5">
        <f>'orig. data'!Q73</f>
        <v>3665</v>
      </c>
      <c r="R52" s="11">
        <f>'orig. data'!U73</f>
        <v>0.00028</v>
      </c>
      <c r="S52" s="9"/>
      <c r="T52" s="11">
        <f>'orig. data'!AD73</f>
        <v>0.63625</v>
      </c>
    </row>
    <row r="53" spans="1:20" ht="12.75">
      <c r="A53" s="43" t="str">
        <f ca="1" t="shared" si="0"/>
        <v>NM Nor-Man Other (1,2)</v>
      </c>
      <c r="B53" t="s">
        <v>211</v>
      </c>
      <c r="C53">
        <f>'orig. data'!AH74</f>
        <v>1</v>
      </c>
      <c r="D53">
        <f>'orig. data'!AI74</f>
        <v>2</v>
      </c>
      <c r="E53">
        <f ca="1">IF(CELL("contents",F53)="s","s",IF(CELL("contents",G53)="s","s",IF(CELL("contents",'orig. data'!AJ74)="t","t","")))</f>
      </c>
      <c r="F53" t="str">
        <f>'orig. data'!AK74</f>
        <v> </v>
      </c>
      <c r="G53">
        <f>'orig. data'!AL74</f>
        <v>0</v>
      </c>
      <c r="H53" s="23">
        <f>'orig. data'!D$18</f>
        <v>591.763</v>
      </c>
      <c r="I53" s="3">
        <f>'orig. data'!D74</f>
        <v>368.517</v>
      </c>
      <c r="J53" s="3">
        <f>'orig. data'!R74</f>
        <v>378.61</v>
      </c>
      <c r="K53" s="23">
        <f>'orig. data'!R$18</f>
        <v>550.99</v>
      </c>
      <c r="L53" s="5">
        <f>'orig. data'!B74</f>
        <v>969</v>
      </c>
      <c r="M53" s="5">
        <f>'orig. data'!C74</f>
        <v>2606</v>
      </c>
      <c r="N53" s="11">
        <f>'orig. data'!G74</f>
        <v>0</v>
      </c>
      <c r="O53" s="9"/>
      <c r="P53" s="5">
        <f>'orig. data'!P74</f>
        <v>1044</v>
      </c>
      <c r="Q53" s="5">
        <f>'orig. data'!Q74</f>
        <v>2739</v>
      </c>
      <c r="R53" s="11">
        <f>'orig. data'!U74</f>
        <v>0</v>
      </c>
      <c r="S53" s="9"/>
      <c r="T53" s="11">
        <f>'orig. data'!AD74</f>
        <v>0.58839</v>
      </c>
    </row>
    <row r="54" spans="1:20" ht="12.75">
      <c r="A54" s="43"/>
      <c r="H54" s="23"/>
      <c r="I54" s="3"/>
      <c r="J54" s="3"/>
      <c r="K54" s="23"/>
      <c r="L54" s="5"/>
      <c r="M54" s="5"/>
      <c r="N54" s="11"/>
      <c r="O54" s="9"/>
      <c r="P54" s="5"/>
      <c r="Q54" s="5"/>
      <c r="R54" s="11"/>
      <c r="S54" s="9"/>
      <c r="T54" s="11"/>
    </row>
    <row r="55" spans="1:20" ht="12.75">
      <c r="A55" s="43" t="str">
        <f ca="1" t="shared" si="0"/>
        <v>BW Thompson</v>
      </c>
      <c r="B55" t="s">
        <v>179</v>
      </c>
      <c r="C55">
        <f>'orig. data'!AH75</f>
        <v>0</v>
      </c>
      <c r="D55">
        <f>'orig. data'!AI75</f>
        <v>0</v>
      </c>
      <c r="E55">
        <f ca="1">IF(CELL("contents",F55)="s","s",IF(CELL("contents",G55)="s","s",IF(CELL("contents",'orig. data'!AJ75)="t","t","")))</f>
      </c>
      <c r="F55" t="str">
        <f>'orig. data'!AK75</f>
        <v> </v>
      </c>
      <c r="G55">
        <f>'orig. data'!AL75</f>
        <v>0</v>
      </c>
      <c r="H55" s="23">
        <f>'orig. data'!D$18</f>
        <v>591.763</v>
      </c>
      <c r="I55" s="3" t="str">
        <f>'orig. data'!D75</f>
        <v>.</v>
      </c>
      <c r="J55" s="3" t="str">
        <f>'orig. data'!R75</f>
        <v>.</v>
      </c>
      <c r="K55" s="23">
        <f>'orig. data'!R$18</f>
        <v>550.99</v>
      </c>
      <c r="L55" s="5">
        <f>'orig. data'!B75</f>
        <v>3422</v>
      </c>
      <c r="M55" s="5">
        <f>'orig. data'!C75</f>
        <v>5131</v>
      </c>
      <c r="N55" s="11" t="str">
        <f>'orig. data'!G75</f>
        <v>.</v>
      </c>
      <c r="O55" s="9"/>
      <c r="P55" s="5">
        <f>'orig. data'!P75</f>
        <v>2939</v>
      </c>
      <c r="Q55" s="5">
        <f>'orig. data'!Q75</f>
        <v>5092</v>
      </c>
      <c r="R55" s="11" t="str">
        <f>'orig. data'!U75</f>
        <v>.</v>
      </c>
      <c r="S55" s="9"/>
      <c r="T55" s="11" t="str">
        <f>'orig. data'!AD75</f>
        <v>.</v>
      </c>
    </row>
    <row r="56" spans="1:20" ht="12.75">
      <c r="A56" s="43" t="str">
        <f ca="1" t="shared" si="0"/>
        <v>BW Gillam/Fox Lake</v>
      </c>
      <c r="B56" t="s">
        <v>160</v>
      </c>
      <c r="C56">
        <f>'orig. data'!AH76</f>
        <v>0</v>
      </c>
      <c r="D56">
        <f>'orig. data'!AI76</f>
        <v>0</v>
      </c>
      <c r="E56">
        <f ca="1">IF(CELL("contents",F56)="s","s",IF(CELL("contents",G56)="s","s",IF(CELL("contents",'orig. data'!AJ76)="t","t","")))</f>
      </c>
      <c r="F56" t="str">
        <f>'orig. data'!AK76</f>
        <v> </v>
      </c>
      <c r="G56">
        <f>'orig. data'!AL76</f>
        <v>0</v>
      </c>
      <c r="H56" s="23">
        <f>'orig. data'!D$18</f>
        <v>591.763</v>
      </c>
      <c r="I56" s="3" t="str">
        <f>'orig. data'!D76</f>
        <v>.</v>
      </c>
      <c r="J56" s="3" t="str">
        <f>'orig. data'!R76</f>
        <v>.</v>
      </c>
      <c r="K56" s="23">
        <f>'orig. data'!R$18</f>
        <v>550.99</v>
      </c>
      <c r="L56" s="5">
        <f>'orig. data'!B76</f>
        <v>440</v>
      </c>
      <c r="M56" s="5">
        <f>'orig. data'!C76</f>
        <v>589</v>
      </c>
      <c r="N56" s="11" t="str">
        <f>'orig. data'!G76</f>
        <v>.</v>
      </c>
      <c r="O56" s="9"/>
      <c r="P56" s="5">
        <f>'orig. data'!P76</f>
        <v>333</v>
      </c>
      <c r="Q56" s="5">
        <f>'orig. data'!Q76</f>
        <v>479</v>
      </c>
      <c r="R56" s="11" t="str">
        <f>'orig. data'!U76</f>
        <v>.</v>
      </c>
      <c r="S56" s="9"/>
      <c r="T56" s="11" t="str">
        <f>'orig. data'!AD76</f>
        <v>.</v>
      </c>
    </row>
    <row r="57" spans="1:20" ht="12.75">
      <c r="A57" s="43" t="str">
        <f ca="1" t="shared" si="0"/>
        <v>BW Lynn/Leaf/SIL</v>
      </c>
      <c r="B57" t="s">
        <v>226</v>
      </c>
      <c r="C57">
        <f>'orig. data'!AH77</f>
        <v>0</v>
      </c>
      <c r="D57">
        <f>'orig. data'!AI77</f>
        <v>0</v>
      </c>
      <c r="E57">
        <f ca="1">IF(CELL("contents",F57)="s","s",IF(CELL("contents",G57)="s","s",IF(CELL("contents",'orig. data'!AJ77)="t","t","")))</f>
      </c>
      <c r="F57" t="str">
        <f>'orig. data'!AK77</f>
        <v> </v>
      </c>
      <c r="G57">
        <f>'orig. data'!AL77</f>
        <v>0</v>
      </c>
      <c r="H57" s="23">
        <f>'orig. data'!D$18</f>
        <v>591.763</v>
      </c>
      <c r="I57" s="3" t="str">
        <f>'orig. data'!D77</f>
        <v>.</v>
      </c>
      <c r="J57" s="3" t="str">
        <f>'orig. data'!R77</f>
        <v>.</v>
      </c>
      <c r="K57" s="23">
        <f>'orig. data'!R$18</f>
        <v>550.99</v>
      </c>
      <c r="L57" s="5">
        <f>'orig. data'!B77</f>
        <v>648</v>
      </c>
      <c r="M57" s="5">
        <f>'orig. data'!C77</f>
        <v>1247</v>
      </c>
      <c r="N57" s="11" t="str">
        <f>'orig. data'!G77</f>
        <v>.</v>
      </c>
      <c r="O57" s="9"/>
      <c r="P57" s="5">
        <f>'orig. data'!P77</f>
        <v>451</v>
      </c>
      <c r="Q57" s="5">
        <f>'orig. data'!Q77</f>
        <v>941</v>
      </c>
      <c r="R57" s="11" t="str">
        <f>'orig. data'!U77</f>
        <v>.</v>
      </c>
      <c r="S57" s="9"/>
      <c r="T57" s="11" t="str">
        <f>'orig. data'!AD77</f>
        <v>.</v>
      </c>
    </row>
    <row r="58" spans="1:20" ht="12.75">
      <c r="A58" s="43" t="str">
        <f ca="1" t="shared" si="0"/>
        <v>BW Thick Por/Pik/Wab</v>
      </c>
      <c r="B58" t="s">
        <v>191</v>
      </c>
      <c r="C58">
        <f>'orig. data'!AH78</f>
        <v>0</v>
      </c>
      <c r="D58">
        <f>'orig. data'!AI78</f>
        <v>0</v>
      </c>
      <c r="E58">
        <f ca="1">IF(CELL("contents",F58)="s","s",IF(CELL("contents",G58)="s","s",IF(CELL("contents",'orig. data'!AJ78)="t","t","")))</f>
      </c>
      <c r="F58" t="str">
        <f>'orig. data'!AK78</f>
        <v> </v>
      </c>
      <c r="G58">
        <f>'orig. data'!AL78</f>
        <v>0</v>
      </c>
      <c r="H58" s="23">
        <f>'orig. data'!D$18</f>
        <v>591.763</v>
      </c>
      <c r="I58" s="3" t="str">
        <f>'orig. data'!D78</f>
        <v>.</v>
      </c>
      <c r="J58" s="3" t="str">
        <f>'orig. data'!R78</f>
        <v>.</v>
      </c>
      <c r="K58" s="23">
        <f>'orig. data'!R$18</f>
        <v>550.99</v>
      </c>
      <c r="L58" s="5">
        <f>'orig. data'!B78</f>
        <v>189</v>
      </c>
      <c r="M58" s="5">
        <f>'orig. data'!C78</f>
        <v>414</v>
      </c>
      <c r="N58" s="11" t="str">
        <f>'orig. data'!G78</f>
        <v>.</v>
      </c>
      <c r="O58" s="9"/>
      <c r="P58" s="5">
        <f>'orig. data'!P78</f>
        <v>127</v>
      </c>
      <c r="Q58" s="5">
        <f>'orig. data'!Q78</f>
        <v>320</v>
      </c>
      <c r="R58" s="11" t="str">
        <f>'orig. data'!U78</f>
        <v>.</v>
      </c>
      <c r="S58" s="9"/>
      <c r="T58" s="11" t="str">
        <f>'orig. data'!AD78</f>
        <v>.</v>
      </c>
    </row>
    <row r="59" spans="1:20" ht="12.75">
      <c r="A59" s="43" t="str">
        <f ca="1" t="shared" si="0"/>
        <v>BW Oxford H &amp; Gods</v>
      </c>
      <c r="B59" t="s">
        <v>227</v>
      </c>
      <c r="C59">
        <f>'orig. data'!AH79</f>
        <v>0</v>
      </c>
      <c r="D59">
        <f>'orig. data'!AI79</f>
        <v>0</v>
      </c>
      <c r="E59">
        <f ca="1">IF(CELL("contents",F59)="s","s",IF(CELL("contents",G59)="s","s",IF(CELL("contents",'orig. data'!AJ79)="t","t","")))</f>
      </c>
      <c r="F59" t="str">
        <f>'orig. data'!AK79</f>
        <v> </v>
      </c>
      <c r="G59">
        <f>'orig. data'!AL79</f>
        <v>0</v>
      </c>
      <c r="H59" s="23">
        <f>'orig. data'!D$18</f>
        <v>591.763</v>
      </c>
      <c r="I59" s="3" t="str">
        <f>'orig. data'!D79</f>
        <v>.</v>
      </c>
      <c r="J59" s="3" t="str">
        <f>'orig. data'!R79</f>
        <v>.</v>
      </c>
      <c r="K59" s="23">
        <f>'orig. data'!R$18</f>
        <v>550.99</v>
      </c>
      <c r="L59" s="5">
        <f>'orig. data'!B79</f>
        <v>409</v>
      </c>
      <c r="M59" s="5">
        <f>'orig. data'!C79</f>
        <v>1720</v>
      </c>
      <c r="N59" s="11" t="str">
        <f>'orig. data'!G79</f>
        <v>.</v>
      </c>
      <c r="O59" s="9"/>
      <c r="P59" s="5">
        <f>'orig. data'!P79</f>
        <v>521</v>
      </c>
      <c r="Q59" s="5">
        <f>'orig. data'!Q79</f>
        <v>1805</v>
      </c>
      <c r="R59" s="11" t="str">
        <f>'orig. data'!U79</f>
        <v>.</v>
      </c>
      <c r="S59" s="9"/>
      <c r="T59" s="11" t="str">
        <f>'orig. data'!AD79</f>
        <v>.</v>
      </c>
    </row>
    <row r="60" spans="1:20" ht="12.75">
      <c r="A60" s="43" t="str">
        <f ca="1" t="shared" si="0"/>
        <v>BW Cross Lake</v>
      </c>
      <c r="B60" t="s">
        <v>228</v>
      </c>
      <c r="C60">
        <f>'orig. data'!AH80</f>
        <v>0</v>
      </c>
      <c r="D60">
        <f>'orig. data'!AI80</f>
        <v>0</v>
      </c>
      <c r="E60">
        <f ca="1">IF(CELL("contents",F60)="s","s",IF(CELL("contents",G60)="s","s",IF(CELL("contents",'orig. data'!AJ80)="t","t","")))</f>
      </c>
      <c r="F60" t="str">
        <f>'orig. data'!AK80</f>
        <v> </v>
      </c>
      <c r="G60">
        <f>'orig. data'!AL80</f>
        <v>0</v>
      </c>
      <c r="H60" s="23">
        <f>'orig. data'!D$18</f>
        <v>591.763</v>
      </c>
      <c r="I60" s="3" t="str">
        <f>'orig. data'!D80</f>
        <v>.</v>
      </c>
      <c r="J60" s="3" t="str">
        <f>'orig. data'!R80</f>
        <v>.</v>
      </c>
      <c r="K60" s="23">
        <f>'orig. data'!R$18</f>
        <v>550.99</v>
      </c>
      <c r="L60" s="5">
        <f>'orig. data'!B80</f>
        <v>378</v>
      </c>
      <c r="M60" s="5">
        <f>'orig. data'!C80</f>
        <v>1920</v>
      </c>
      <c r="N60" s="11" t="str">
        <f>'orig. data'!G80</f>
        <v>.</v>
      </c>
      <c r="O60" s="9"/>
      <c r="P60" s="5">
        <f>'orig. data'!P80</f>
        <v>487</v>
      </c>
      <c r="Q60" s="5">
        <f>'orig. data'!Q80</f>
        <v>2016</v>
      </c>
      <c r="R60" s="11" t="str">
        <f>'orig. data'!U80</f>
        <v>.</v>
      </c>
      <c r="S60" s="9"/>
      <c r="T60" s="11" t="str">
        <f>'orig. data'!AD80</f>
        <v>.</v>
      </c>
    </row>
    <row r="61" spans="1:20" ht="12.75">
      <c r="A61" s="43" t="str">
        <f ca="1" t="shared" si="0"/>
        <v>BW Tad/Broch/Lac Br</v>
      </c>
      <c r="B61" t="s">
        <v>210</v>
      </c>
      <c r="C61">
        <f>'orig. data'!AH81</f>
        <v>0</v>
      </c>
      <c r="D61">
        <f>'orig. data'!AI81</f>
        <v>0</v>
      </c>
      <c r="E61">
        <f ca="1">IF(CELL("contents",F61)="s","s",IF(CELL("contents",G61)="s","s",IF(CELL("contents",'orig. data'!AJ81)="t","t","")))</f>
      </c>
      <c r="F61" t="str">
        <f>'orig. data'!AK81</f>
        <v> </v>
      </c>
      <c r="G61">
        <f>'orig. data'!AL81</f>
        <v>0</v>
      </c>
      <c r="H61" s="23">
        <f>'orig. data'!D$18</f>
        <v>591.763</v>
      </c>
      <c r="I61" s="3" t="str">
        <f>'orig. data'!D81</f>
        <v>.</v>
      </c>
      <c r="J61" s="3" t="str">
        <f>'orig. data'!R81</f>
        <v>.</v>
      </c>
      <c r="K61" s="23">
        <f>'orig. data'!R$18</f>
        <v>550.99</v>
      </c>
      <c r="L61" s="5">
        <f>'orig. data'!B81</f>
        <v>202</v>
      </c>
      <c r="M61" s="5">
        <f>'orig. data'!C81</f>
        <v>750</v>
      </c>
      <c r="N61" s="11" t="str">
        <f>'orig. data'!G81</f>
        <v>.</v>
      </c>
      <c r="O61" s="9"/>
      <c r="P61" s="5">
        <f>'orig. data'!P81</f>
        <v>238</v>
      </c>
      <c r="Q61" s="5">
        <f>'orig. data'!Q81</f>
        <v>687</v>
      </c>
      <c r="R61" s="11" t="str">
        <f>'orig. data'!U81</f>
        <v>.</v>
      </c>
      <c r="S61" s="9"/>
      <c r="T61" s="11" t="str">
        <f>'orig. data'!AD81</f>
        <v>.</v>
      </c>
    </row>
    <row r="62" spans="1:20" ht="12.75">
      <c r="A62" s="43" t="str">
        <f ca="1" t="shared" si="0"/>
        <v>BW Norway House</v>
      </c>
      <c r="B62" t="s">
        <v>209</v>
      </c>
      <c r="C62">
        <f>'orig. data'!AH82</f>
        <v>0</v>
      </c>
      <c r="D62">
        <f>'orig. data'!AI82</f>
        <v>0</v>
      </c>
      <c r="E62">
        <f ca="1">IF(CELL("contents",F62)="s","s",IF(CELL("contents",G62)="s","s",IF(CELL("contents",'orig. data'!AJ82)="t","t","")))</f>
      </c>
      <c r="F62" t="str">
        <f>'orig. data'!AK82</f>
        <v> </v>
      </c>
      <c r="G62">
        <f>'orig. data'!AL82</f>
        <v>0</v>
      </c>
      <c r="H62" s="23">
        <f>'orig. data'!D$18</f>
        <v>591.763</v>
      </c>
      <c r="I62" s="3" t="str">
        <f>'orig. data'!D82</f>
        <v>.</v>
      </c>
      <c r="J62" s="3" t="str">
        <f>'orig. data'!R82</f>
        <v>.</v>
      </c>
      <c r="K62" s="23">
        <f>'orig. data'!R$18</f>
        <v>550.99</v>
      </c>
      <c r="L62" s="5">
        <f>'orig. data'!B82</f>
        <v>1281</v>
      </c>
      <c r="M62" s="5">
        <f>'orig. data'!C82</f>
        <v>1960</v>
      </c>
      <c r="N62" s="11" t="str">
        <f>'orig. data'!G82</f>
        <v>.</v>
      </c>
      <c r="O62" s="9"/>
      <c r="P62" s="5">
        <f>'orig. data'!P82</f>
        <v>1344</v>
      </c>
      <c r="Q62" s="5">
        <f>'orig. data'!Q82</f>
        <v>2228</v>
      </c>
      <c r="R62" s="11" t="str">
        <f>'orig. data'!U82</f>
        <v>.</v>
      </c>
      <c r="S62" s="9"/>
      <c r="T62" s="11" t="str">
        <f>'orig. data'!AD82</f>
        <v>.</v>
      </c>
    </row>
    <row r="63" spans="1:20" ht="12.75">
      <c r="A63" s="43" t="str">
        <f ca="1" t="shared" si="0"/>
        <v>BW Island Lake</v>
      </c>
      <c r="B63" t="s">
        <v>229</v>
      </c>
      <c r="C63">
        <f>'orig. data'!AH83</f>
        <v>0</v>
      </c>
      <c r="D63">
        <f>'orig. data'!AI83</f>
        <v>0</v>
      </c>
      <c r="E63">
        <f ca="1">IF(CELL("contents",F63)="s","s",IF(CELL("contents",G63)="s","s",IF(CELL("contents",'orig. data'!AJ83)="t","t","")))</f>
      </c>
      <c r="F63" t="str">
        <f>'orig. data'!AK83</f>
        <v> </v>
      </c>
      <c r="G63">
        <f>'orig. data'!AL83</f>
        <v>0</v>
      </c>
      <c r="H63" s="23">
        <f>'orig. data'!D$18</f>
        <v>591.763</v>
      </c>
      <c r="I63" s="3" t="str">
        <f>'orig. data'!D83</f>
        <v>.</v>
      </c>
      <c r="J63" s="3" t="str">
        <f>'orig. data'!R83</f>
        <v>.</v>
      </c>
      <c r="K63" s="23">
        <f>'orig. data'!R$18</f>
        <v>550.99</v>
      </c>
      <c r="L63" s="5">
        <f>'orig. data'!B83</f>
        <v>735</v>
      </c>
      <c r="M63" s="5">
        <f>'orig. data'!C83</f>
        <v>3531</v>
      </c>
      <c r="N63" s="11" t="str">
        <f>'orig. data'!G83</f>
        <v>.</v>
      </c>
      <c r="O63" s="9"/>
      <c r="P63" s="5">
        <f>'orig. data'!P83</f>
        <v>973</v>
      </c>
      <c r="Q63" s="5">
        <f>'orig. data'!Q83</f>
        <v>3746</v>
      </c>
      <c r="R63" s="11" t="str">
        <f>'orig. data'!U83</f>
        <v>.</v>
      </c>
      <c r="S63" s="9"/>
      <c r="T63" s="11" t="str">
        <f>'orig. data'!AD83</f>
        <v>.</v>
      </c>
    </row>
    <row r="64" spans="1:20" ht="12.75">
      <c r="A64" s="43" t="str">
        <f ca="1" t="shared" si="0"/>
        <v>BW Sha/York/Split/War</v>
      </c>
      <c r="B64" t="s">
        <v>208</v>
      </c>
      <c r="C64">
        <f>'orig. data'!AH84</f>
        <v>0</v>
      </c>
      <c r="D64">
        <f>'orig. data'!AI84</f>
        <v>0</v>
      </c>
      <c r="E64">
        <f ca="1">IF(CELL("contents",F64)="s","s",IF(CELL("contents",G64)="s","s",IF(CELL("contents",'orig. data'!AJ84)="t","t","")))</f>
      </c>
      <c r="F64" t="str">
        <f>'orig. data'!AK84</f>
        <v> </v>
      </c>
      <c r="G64">
        <f>'orig. data'!AL84</f>
        <v>0</v>
      </c>
      <c r="H64" s="23">
        <f>'orig. data'!D$18</f>
        <v>591.763</v>
      </c>
      <c r="I64" s="3" t="str">
        <f>'orig. data'!D84</f>
        <v>.</v>
      </c>
      <c r="J64" s="3" t="str">
        <f>'orig. data'!R84</f>
        <v>.</v>
      </c>
      <c r="K64" s="23">
        <f>'orig. data'!R$18</f>
        <v>550.99</v>
      </c>
      <c r="L64" s="5">
        <f>'orig. data'!B84</f>
        <v>386</v>
      </c>
      <c r="M64" s="5">
        <f>'orig. data'!C84</f>
        <v>1440</v>
      </c>
      <c r="N64" s="11" t="str">
        <f>'orig. data'!G84</f>
        <v>.</v>
      </c>
      <c r="O64" s="9"/>
      <c r="P64" s="5">
        <f>'orig. data'!P84</f>
        <v>525</v>
      </c>
      <c r="Q64" s="5">
        <f>'orig. data'!Q84</f>
        <v>1620</v>
      </c>
      <c r="R64" s="11" t="str">
        <f>'orig. data'!U84</f>
        <v>.</v>
      </c>
      <c r="S64" s="9"/>
      <c r="T64" s="11" t="str">
        <f>'orig. data'!AD84</f>
        <v>.</v>
      </c>
    </row>
    <row r="65" spans="1:20" ht="12.75">
      <c r="A65" s="43" t="str">
        <f ca="1" t="shared" si="0"/>
        <v>BW Nelson House </v>
      </c>
      <c r="B65" t="s">
        <v>207</v>
      </c>
      <c r="C65">
        <f>'orig. data'!AH85</f>
        <v>0</v>
      </c>
      <c r="D65">
        <f>'orig. data'!AI85</f>
        <v>0</v>
      </c>
      <c r="E65">
        <f ca="1">IF(CELL("contents",F65)="s","s",IF(CELL("contents",G65)="s","s",IF(CELL("contents",'orig. data'!AJ85)="t","t","")))</f>
      </c>
      <c r="F65" t="str">
        <f>'orig. data'!AK85</f>
        <v> </v>
      </c>
      <c r="G65">
        <f>'orig. data'!AL85</f>
        <v>0</v>
      </c>
      <c r="H65" s="23">
        <f>'orig. data'!D$18</f>
        <v>591.763</v>
      </c>
      <c r="I65" s="3" t="str">
        <f>'orig. data'!D85</f>
        <v>.</v>
      </c>
      <c r="J65" s="3" t="str">
        <f>'orig. data'!R85</f>
        <v>.</v>
      </c>
      <c r="K65" s="23">
        <f>'orig. data'!R$18</f>
        <v>550.99</v>
      </c>
      <c r="L65" s="5">
        <f>'orig. data'!B85</f>
        <v>260</v>
      </c>
      <c r="M65" s="5">
        <f>'orig. data'!C85</f>
        <v>1018</v>
      </c>
      <c r="N65" s="11" t="str">
        <f>'orig. data'!G85</f>
        <v>.</v>
      </c>
      <c r="O65" s="9"/>
      <c r="P65" s="5">
        <f>'orig. data'!P85</f>
        <v>305</v>
      </c>
      <c r="Q65" s="5">
        <f>'orig. data'!Q85</f>
        <v>1252</v>
      </c>
      <c r="R65" s="11" t="str">
        <f>'orig. data'!U85</f>
        <v>.</v>
      </c>
      <c r="S65" s="9"/>
      <c r="T65" s="11" t="str">
        <f>'orig. data'!AD85</f>
        <v>.</v>
      </c>
    </row>
    <row r="66" spans="1:20" ht="12.75">
      <c r="A66" s="43"/>
      <c r="H66" s="23"/>
      <c r="I66" s="3"/>
      <c r="J66" s="3"/>
      <c r="K66" s="23"/>
      <c r="L66" s="5"/>
      <c r="M66" s="5"/>
      <c r="N66" s="11"/>
      <c r="O66" s="9"/>
      <c r="P66" s="5"/>
      <c r="Q66" s="5"/>
      <c r="R66" s="11"/>
      <c r="S66" s="9"/>
      <c r="T66" s="11"/>
    </row>
    <row r="67" spans="1:20" ht="12.75">
      <c r="A67" s="43" t="str">
        <f ca="1" t="shared" si="0"/>
        <v>Fort Garry S</v>
      </c>
      <c r="B67" t="s">
        <v>230</v>
      </c>
      <c r="C67">
        <f>'orig. data'!AH86</f>
        <v>0</v>
      </c>
      <c r="D67">
        <f>'orig. data'!AI86</f>
        <v>0</v>
      </c>
      <c r="E67">
        <f ca="1">IF(CELL("contents",F67)="s","s",IF(CELL("contents",G67)="s","s",IF(CELL("contents",'orig. data'!AJ86)="t","t","")))</f>
      </c>
      <c r="F67" t="str">
        <f>'orig. data'!AK86</f>
        <v> </v>
      </c>
      <c r="G67">
        <f>'orig. data'!AL86</f>
        <v>0</v>
      </c>
      <c r="H67" s="23">
        <f>'orig. data'!D$18</f>
        <v>591.763</v>
      </c>
      <c r="I67" s="3">
        <f>'orig. data'!D86</f>
        <v>589.014</v>
      </c>
      <c r="J67" s="3">
        <f>'orig. data'!R86</f>
        <v>571.79</v>
      </c>
      <c r="K67" s="23">
        <f>'orig. data'!R$18</f>
        <v>550.99</v>
      </c>
      <c r="L67" s="5">
        <f>'orig. data'!B86</f>
        <v>5468</v>
      </c>
      <c r="M67" s="5">
        <f>'orig. data'!C86</f>
        <v>9279</v>
      </c>
      <c r="N67" s="11">
        <f>'orig. data'!G86</f>
        <v>0.85765</v>
      </c>
      <c r="O67" s="9"/>
      <c r="P67" s="5">
        <f>'orig. data'!P86</f>
        <v>5007</v>
      </c>
      <c r="Q67" s="5">
        <f>'orig. data'!Q86</f>
        <v>8756</v>
      </c>
      <c r="R67" s="11">
        <f>'orig. data'!U86</f>
        <v>0.16016</v>
      </c>
      <c r="S67" s="9"/>
      <c r="T67" s="11">
        <f>'orig. data'!AD86</f>
        <v>0.31433</v>
      </c>
    </row>
    <row r="68" spans="1:20" ht="12.75">
      <c r="A68" s="43" t="str">
        <f ca="1" t="shared" si="0"/>
        <v>Fort Garry N (t)</v>
      </c>
      <c r="B68" t="s">
        <v>231</v>
      </c>
      <c r="C68">
        <f>'orig. data'!AH87</f>
        <v>0</v>
      </c>
      <c r="D68">
        <f>'orig. data'!AI87</f>
        <v>0</v>
      </c>
      <c r="E68" t="str">
        <f ca="1">IF(CELL("contents",F68)="s","s",IF(CELL("contents",G68)="s","s",IF(CELL("contents",'orig. data'!AJ87)="t","t","")))</f>
        <v>t</v>
      </c>
      <c r="F68" t="str">
        <f>'orig. data'!AK87</f>
        <v>t</v>
      </c>
      <c r="G68">
        <f>'orig. data'!AL87</f>
        <v>0</v>
      </c>
      <c r="H68" s="23">
        <f>'orig. data'!D$18</f>
        <v>591.763</v>
      </c>
      <c r="I68" s="3">
        <f>'orig. data'!D87</f>
        <v>607.25</v>
      </c>
      <c r="J68" s="3">
        <f>'orig. data'!R87</f>
        <v>536.61</v>
      </c>
      <c r="K68" s="23">
        <f>'orig. data'!R$18</f>
        <v>550.99</v>
      </c>
      <c r="L68" s="5">
        <f>'orig. data'!B87</f>
        <v>4368</v>
      </c>
      <c r="M68" s="5">
        <f>'orig. data'!C87</f>
        <v>7190</v>
      </c>
      <c r="N68" s="11">
        <f>'orig. data'!G87</f>
        <v>0.33614</v>
      </c>
      <c r="O68" s="9"/>
      <c r="P68" s="5">
        <f>'orig. data'!P87</f>
        <v>4205</v>
      </c>
      <c r="Q68" s="5">
        <f>'orig. data'!Q87</f>
        <v>7857</v>
      </c>
      <c r="R68" s="11">
        <f>'orig. data'!U87</f>
        <v>0.32579</v>
      </c>
      <c r="S68" s="9"/>
      <c r="T68" s="11">
        <f>'orig. data'!AD87</f>
        <v>6E-05</v>
      </c>
    </row>
    <row r="69" spans="1:20" ht="12.75">
      <c r="A69" s="43"/>
      <c r="H69" s="23"/>
      <c r="I69" s="3"/>
      <c r="J69" s="3"/>
      <c r="K69" s="23"/>
      <c r="L69" s="5"/>
      <c r="M69" s="5"/>
      <c r="N69" s="11"/>
      <c r="O69" s="9"/>
      <c r="P69" s="5"/>
      <c r="Q69" s="5"/>
      <c r="R69" s="11"/>
      <c r="S69" s="9"/>
      <c r="T69" s="11"/>
    </row>
    <row r="70" spans="1:20" ht="12.75">
      <c r="A70" s="43" t="str">
        <f aca="true" ca="1" t="shared" si="1" ref="A70:A105">CONCATENATE(B70)&amp;(IF((CELL("contents",C70)=1)*AND((CELL("contents",D70))=2)*AND((CELL("contents",E70))&lt;&gt;"")," (1,2,"&amp;CELL("contents",E70)&amp;")",(IF((CELL("contents",C70)=1)*OR((CELL("contents",D70))=2)," (1,2)",(IF((CELL("contents",C70)=1)*OR((CELL("contents",E70))&lt;&gt;"")," (1,"&amp;CELL("contents",E70)&amp;")",(IF((CELL("contents",D70)=2)*OR((CELL("contents",E70))&lt;&gt;"")," (2,"&amp;CELL("contents",E70)&amp;")",(IF((CELL("contents",C70))=1," (1)",(IF((CELL("contents",D70)=2)," (2)",(IF((CELL("contents",E70)&lt;&gt;"")," ("&amp;CELL("contents",E70)&amp;")",""))))))))))))))</f>
        <v>Assiniboine South (t)</v>
      </c>
      <c r="B70" t="s">
        <v>144</v>
      </c>
      <c r="C70">
        <f>'orig. data'!AH88</f>
        <v>0</v>
      </c>
      <c r="D70">
        <f>'orig. data'!AI88</f>
        <v>0</v>
      </c>
      <c r="E70" t="str">
        <f ca="1">IF(CELL("contents",F70)="s","s",IF(CELL("contents",G70)="s","s",IF(CELL("contents",'orig. data'!AJ88)="t","t","")))</f>
        <v>t</v>
      </c>
      <c r="F70" t="str">
        <f>'orig. data'!AK88</f>
        <v>t</v>
      </c>
      <c r="G70">
        <f>'orig. data'!AL88</f>
        <v>0</v>
      </c>
      <c r="H70" s="23">
        <f>'orig. data'!D$18</f>
        <v>591.763</v>
      </c>
      <c r="I70" s="3">
        <f>'orig. data'!D88</f>
        <v>606.378</v>
      </c>
      <c r="J70" s="3">
        <f>'orig. data'!R88</f>
        <v>568.39</v>
      </c>
      <c r="K70" s="23">
        <f>'orig. data'!R$18</f>
        <v>550.99</v>
      </c>
      <c r="L70" s="5">
        <f>'orig. data'!B88</f>
        <v>5877</v>
      </c>
      <c r="M70" s="5">
        <f>'orig. data'!C88</f>
        <v>9722</v>
      </c>
      <c r="N70" s="11">
        <f>'orig. data'!G88</f>
        <v>0.34372</v>
      </c>
      <c r="O70" s="9"/>
      <c r="P70" s="5">
        <f>'orig. data'!P88</f>
        <v>5103</v>
      </c>
      <c r="Q70" s="5">
        <f>'orig. data'!Q88</f>
        <v>8972</v>
      </c>
      <c r="R70" s="11">
        <f>'orig. data'!U88</f>
        <v>0.23909</v>
      </c>
      <c r="S70" s="9"/>
      <c r="T70" s="11">
        <f>'orig. data'!AD88</f>
        <v>0.02731</v>
      </c>
    </row>
    <row r="71" spans="1:20" ht="12.75">
      <c r="A71" s="43"/>
      <c r="H71" s="23"/>
      <c r="I71" s="3"/>
      <c r="J71" s="3"/>
      <c r="K71" s="23"/>
      <c r="L71" s="5"/>
      <c r="M71" s="5"/>
      <c r="N71" s="11"/>
      <c r="O71" s="9"/>
      <c r="P71" s="5"/>
      <c r="Q71" s="5"/>
      <c r="R71" s="11"/>
      <c r="S71" s="9"/>
      <c r="T71" s="11"/>
    </row>
    <row r="72" spans="1:20" ht="12.75">
      <c r="A72" s="43" t="str">
        <f ca="1" t="shared" si="1"/>
        <v>St. Boniface E (t)</v>
      </c>
      <c r="B72" t="s">
        <v>232</v>
      </c>
      <c r="C72">
        <f>'orig. data'!AH89</f>
        <v>0</v>
      </c>
      <c r="D72">
        <f>'orig. data'!AI89</f>
        <v>0</v>
      </c>
      <c r="E72" t="str">
        <f ca="1">IF(CELL("contents",F72)="s","s",IF(CELL("contents",G72)="s","s",IF(CELL("contents",'orig. data'!AJ89)="t","t","")))</f>
        <v>t</v>
      </c>
      <c r="F72" t="str">
        <f>'orig. data'!AK89</f>
        <v>t</v>
      </c>
      <c r="G72">
        <f>'orig. data'!AL89</f>
        <v>0</v>
      </c>
      <c r="H72" s="23">
        <f>'orig. data'!D$18</f>
        <v>591.763</v>
      </c>
      <c r="I72" s="3">
        <f>'orig. data'!D89</f>
        <v>610.47</v>
      </c>
      <c r="J72" s="3">
        <f>'orig. data'!R89</f>
        <v>554.99</v>
      </c>
      <c r="K72" s="23">
        <f>'orig. data'!R$18</f>
        <v>550.99</v>
      </c>
      <c r="L72" s="5">
        <f>'orig. data'!B89</f>
        <v>5047</v>
      </c>
      <c r="M72" s="5">
        <f>'orig. data'!C89</f>
        <v>8249</v>
      </c>
      <c r="N72" s="11">
        <f>'orig. data'!G89</f>
        <v>0.23604</v>
      </c>
      <c r="O72" s="9"/>
      <c r="P72" s="5">
        <f>'orig. data'!P89</f>
        <v>5195</v>
      </c>
      <c r="Q72" s="5">
        <f>'orig. data'!Q89</f>
        <v>9369</v>
      </c>
      <c r="R72" s="11">
        <f>'orig. data'!U89</f>
        <v>0.78561</v>
      </c>
      <c r="S72" s="9"/>
      <c r="T72" s="11">
        <f>'orig. data'!AD89</f>
        <v>0.0013</v>
      </c>
    </row>
    <row r="73" spans="1:20" ht="12.75">
      <c r="A73" s="43" t="str">
        <f ca="1" t="shared" si="1"/>
        <v>St. Boniface W (t)</v>
      </c>
      <c r="B73" t="s">
        <v>180</v>
      </c>
      <c r="C73">
        <f>'orig. data'!AH90</f>
        <v>0</v>
      </c>
      <c r="D73">
        <f>'orig. data'!AI90</f>
        <v>0</v>
      </c>
      <c r="E73" t="str">
        <f ca="1">IF(CELL("contents",F73)="s","s",IF(CELL("contents",G73)="s","s",IF(CELL("contents",'orig. data'!AJ90)="t","t","")))</f>
        <v>t</v>
      </c>
      <c r="F73" t="str">
        <f>'orig. data'!AK90</f>
        <v>t</v>
      </c>
      <c r="G73">
        <f>'orig. data'!AL90</f>
        <v>0</v>
      </c>
      <c r="H73" s="23">
        <f>'orig. data'!D$18</f>
        <v>591.763</v>
      </c>
      <c r="I73" s="3">
        <f>'orig. data'!D90</f>
        <v>599.883</v>
      </c>
      <c r="J73" s="3">
        <f>'orig. data'!R90</f>
        <v>530.07</v>
      </c>
      <c r="K73" s="23">
        <f>'orig. data'!R$18</f>
        <v>550.99</v>
      </c>
      <c r="L73" s="5">
        <f>'orig. data'!B90</f>
        <v>1992</v>
      </c>
      <c r="M73" s="5">
        <f>'orig. data'!C90</f>
        <v>3313</v>
      </c>
      <c r="N73" s="11">
        <f>'orig. data'!G90</f>
        <v>0.6656</v>
      </c>
      <c r="O73" s="9"/>
      <c r="P73" s="5">
        <f>'orig. data'!P90</f>
        <v>1610</v>
      </c>
      <c r="Q73" s="5">
        <f>'orig. data'!Q90</f>
        <v>3034</v>
      </c>
      <c r="R73" s="11">
        <f>'orig. data'!U90</f>
        <v>0.24472</v>
      </c>
      <c r="S73" s="9"/>
      <c r="T73" s="11">
        <f>'orig. data'!AD90</f>
        <v>0.00206</v>
      </c>
    </row>
    <row r="74" spans="1:20" ht="12.75">
      <c r="A74" s="43"/>
      <c r="H74" s="23"/>
      <c r="I74" s="3"/>
      <c r="J74" s="3"/>
      <c r="K74" s="23"/>
      <c r="L74" s="5"/>
      <c r="M74" s="5"/>
      <c r="N74" s="11"/>
      <c r="O74" s="9"/>
      <c r="P74" s="5"/>
      <c r="Q74" s="5"/>
      <c r="R74" s="11"/>
      <c r="S74" s="9"/>
      <c r="T74" s="11"/>
    </row>
    <row r="75" spans="1:20" ht="12.75">
      <c r="A75" s="43" t="str">
        <f ca="1" t="shared" si="1"/>
        <v>St. Vital S (t)</v>
      </c>
      <c r="B75" t="s">
        <v>240</v>
      </c>
      <c r="C75">
        <f>'orig. data'!AH91</f>
        <v>0</v>
      </c>
      <c r="D75">
        <f>'orig. data'!AI91</f>
        <v>0</v>
      </c>
      <c r="E75" t="str">
        <f ca="1">IF(CELL("contents",F75)="s","s",IF(CELL("contents",G75)="s","s",IF(CELL("contents",'orig. data'!AJ91)="t","t","")))</f>
        <v>t</v>
      </c>
      <c r="F75" t="str">
        <f>'orig. data'!AK91</f>
        <v>t</v>
      </c>
      <c r="G75">
        <f>'orig. data'!AL91</f>
        <v>0</v>
      </c>
      <c r="H75" s="23">
        <f>'orig. data'!D$18</f>
        <v>591.763</v>
      </c>
      <c r="I75" s="3">
        <f>'orig. data'!D91</f>
        <v>632.412</v>
      </c>
      <c r="J75" s="3">
        <f>'orig. data'!R91</f>
        <v>571.56</v>
      </c>
      <c r="K75" s="23">
        <f>'orig. data'!R$18</f>
        <v>550.99</v>
      </c>
      <c r="L75" s="5">
        <f>'orig. data'!B91</f>
        <v>6253</v>
      </c>
      <c r="M75" s="5">
        <f>'orig. data'!C91</f>
        <v>9920</v>
      </c>
      <c r="N75" s="11">
        <f>'orig. data'!G91</f>
        <v>0.00928</v>
      </c>
      <c r="O75" s="9"/>
      <c r="P75" s="5">
        <f>'orig. data'!P91</f>
        <v>5230</v>
      </c>
      <c r="Q75" s="5">
        <f>'orig. data'!Q91</f>
        <v>9168</v>
      </c>
      <c r="R75" s="11">
        <f>'orig. data'!U91</f>
        <v>0.16296</v>
      </c>
      <c r="S75" s="9"/>
      <c r="T75" s="11">
        <f>'orig. data'!AD91</f>
        <v>0.00049</v>
      </c>
    </row>
    <row r="76" spans="1:20" ht="12.75">
      <c r="A76" s="43" t="str">
        <f ca="1" t="shared" si="1"/>
        <v>St. Vital N (t)</v>
      </c>
      <c r="B76" t="s">
        <v>239</v>
      </c>
      <c r="C76">
        <f>'orig. data'!AH92</f>
        <v>0</v>
      </c>
      <c r="D76">
        <f>'orig. data'!AI92</f>
        <v>0</v>
      </c>
      <c r="E76" t="str">
        <f ca="1">IF(CELL("contents",F76)="s","s",IF(CELL("contents",G76)="s","s",IF(CELL("contents",'orig. data'!AJ92)="t","t","")))</f>
        <v>t</v>
      </c>
      <c r="F76" t="str">
        <f>'orig. data'!AK92</f>
        <v>t</v>
      </c>
      <c r="G76">
        <f>'orig. data'!AL92</f>
        <v>0</v>
      </c>
      <c r="H76" s="23">
        <f>'orig. data'!D$18</f>
        <v>591.763</v>
      </c>
      <c r="I76" s="3">
        <f>'orig. data'!D92</f>
        <v>618.929</v>
      </c>
      <c r="J76" s="3">
        <f>'orig. data'!R92</f>
        <v>575.83</v>
      </c>
      <c r="K76" s="23">
        <f>'orig. data'!R$18</f>
        <v>550.99</v>
      </c>
      <c r="L76" s="5">
        <f>'orig. data'!B92</f>
        <v>3689</v>
      </c>
      <c r="M76" s="5">
        <f>'orig. data'!C92</f>
        <v>5919</v>
      </c>
      <c r="N76" s="11">
        <f>'orig. data'!G92</f>
        <v>0.10442</v>
      </c>
      <c r="O76" s="9"/>
      <c r="P76" s="5">
        <f>'orig. data'!P92</f>
        <v>3287</v>
      </c>
      <c r="Q76" s="5">
        <f>'orig. data'!Q92</f>
        <v>5700</v>
      </c>
      <c r="R76" s="11">
        <f>'orig. data'!U92</f>
        <v>0.11912</v>
      </c>
      <c r="S76" s="9"/>
      <c r="T76" s="11">
        <f>'orig. data'!AD92</f>
        <v>0.02695</v>
      </c>
    </row>
    <row r="77" spans="1:20" ht="12.75">
      <c r="A77" s="43"/>
      <c r="H77" s="23"/>
      <c r="I77" s="3"/>
      <c r="J77" s="3"/>
      <c r="K77" s="23"/>
      <c r="L77" s="5"/>
      <c r="M77" s="5"/>
      <c r="N77" s="11"/>
      <c r="O77" s="9"/>
      <c r="P77" s="5"/>
      <c r="Q77" s="5"/>
      <c r="R77" s="11"/>
      <c r="S77" s="9"/>
      <c r="T77" s="11"/>
    </row>
    <row r="78" spans="1:20" ht="12.75">
      <c r="A78" s="43" t="str">
        <f ca="1" t="shared" si="1"/>
        <v>Transcona (t)</v>
      </c>
      <c r="B78" t="s">
        <v>149</v>
      </c>
      <c r="C78">
        <f>'orig. data'!AH93</f>
        <v>0</v>
      </c>
      <c r="D78">
        <f>'orig. data'!AI93</f>
        <v>0</v>
      </c>
      <c r="E78" t="str">
        <f ca="1">IF(CELL("contents",F78)="s","s",IF(CELL("contents",G78)="s","s",IF(CELL("contents",'orig. data'!AJ93)="t","t","")))</f>
        <v>t</v>
      </c>
      <c r="F78" t="str">
        <f>'orig. data'!AK93</f>
        <v>t</v>
      </c>
      <c r="G78">
        <f>'orig. data'!AL93</f>
        <v>0</v>
      </c>
      <c r="H78" s="23">
        <f>'orig. data'!D$18</f>
        <v>591.763</v>
      </c>
      <c r="I78" s="3">
        <f>'orig. data'!D93</f>
        <v>617.623</v>
      </c>
      <c r="J78" s="3">
        <f>'orig. data'!R93</f>
        <v>567.56</v>
      </c>
      <c r="K78" s="23">
        <f>'orig. data'!R$18</f>
        <v>550.99</v>
      </c>
      <c r="L78" s="5">
        <f>'orig. data'!B93</f>
        <v>5771</v>
      </c>
      <c r="M78" s="5">
        <f>'orig. data'!C93</f>
        <v>9332</v>
      </c>
      <c r="N78" s="11">
        <f>'orig. data'!G93</f>
        <v>0.09715</v>
      </c>
      <c r="O78" s="9"/>
      <c r="P78" s="5">
        <f>'orig. data'!P93</f>
        <v>5028</v>
      </c>
      <c r="Q78" s="5">
        <f>'orig. data'!Q93</f>
        <v>8882</v>
      </c>
      <c r="R78" s="11">
        <f>'orig. data'!U93</f>
        <v>0.26163</v>
      </c>
      <c r="S78" s="9"/>
      <c r="T78" s="11">
        <f>'orig. data'!AD93</f>
        <v>0.00394</v>
      </c>
    </row>
    <row r="79" spans="1:20" ht="12.75">
      <c r="A79" s="43"/>
      <c r="H79" s="23"/>
      <c r="I79" s="3"/>
      <c r="J79" s="3"/>
      <c r="K79" s="23"/>
      <c r="L79" s="5"/>
      <c r="M79" s="5"/>
      <c r="N79" s="11"/>
      <c r="O79" s="9"/>
      <c r="P79" s="5"/>
      <c r="Q79" s="5"/>
      <c r="R79" s="11"/>
      <c r="S79" s="9"/>
      <c r="T79" s="11"/>
    </row>
    <row r="80" spans="1:20" ht="12.75">
      <c r="A80" s="43" t="str">
        <f ca="1" t="shared" si="1"/>
        <v>River Heights W (t)</v>
      </c>
      <c r="B80" t="s">
        <v>206</v>
      </c>
      <c r="C80">
        <f>'orig. data'!AH94</f>
        <v>0</v>
      </c>
      <c r="D80">
        <f>'orig. data'!AI94</f>
        <v>0</v>
      </c>
      <c r="E80" t="str">
        <f ca="1">IF(CELL("contents",F80)="s","s",IF(CELL("contents",G80)="s","s",IF(CELL("contents",'orig. data'!AJ94)="t","t","")))</f>
        <v>t</v>
      </c>
      <c r="F80" t="str">
        <f>'orig. data'!AK94</f>
        <v>t</v>
      </c>
      <c r="G80">
        <f>'orig. data'!AL94</f>
        <v>0</v>
      </c>
      <c r="H80" s="23">
        <f>'orig. data'!D$18</f>
        <v>591.763</v>
      </c>
      <c r="I80" s="3">
        <f>'orig. data'!D94</f>
        <v>614.401</v>
      </c>
      <c r="J80" s="3">
        <f>'orig. data'!R94</f>
        <v>547.91</v>
      </c>
      <c r="K80" s="23">
        <f>'orig. data'!R$18</f>
        <v>550.99</v>
      </c>
      <c r="L80" s="5">
        <f>'orig. data'!B94</f>
        <v>4630</v>
      </c>
      <c r="M80" s="5">
        <f>'orig. data'!C94</f>
        <v>7512</v>
      </c>
      <c r="N80" s="11">
        <f>'orig. data'!G94</f>
        <v>0.15811</v>
      </c>
      <c r="O80" s="9"/>
      <c r="P80" s="5">
        <f>'orig. data'!P94</f>
        <v>4069</v>
      </c>
      <c r="Q80" s="5">
        <f>'orig. data'!Q94</f>
        <v>7412</v>
      </c>
      <c r="R80" s="11">
        <f>'orig. data'!U94</f>
        <v>0.83288</v>
      </c>
      <c r="S80" s="9"/>
      <c r="T80" s="11">
        <f>'orig. data'!AD94</f>
        <v>0.0002</v>
      </c>
    </row>
    <row r="81" spans="1:20" ht="12.75">
      <c r="A81" s="43" t="str">
        <f ca="1" t="shared" si="1"/>
        <v>River Heights E</v>
      </c>
      <c r="B81" t="s">
        <v>181</v>
      </c>
      <c r="C81">
        <f>'orig. data'!AH95</f>
        <v>0</v>
      </c>
      <c r="D81">
        <f>'orig. data'!AI95</f>
        <v>0</v>
      </c>
      <c r="E81">
        <f ca="1">IF(CELL("contents",F81)="s","s",IF(CELL("contents",G81)="s","s",IF(CELL("contents",'orig. data'!AJ95)="t","t","")))</f>
      </c>
      <c r="F81" t="str">
        <f>'orig. data'!AK95</f>
        <v> </v>
      </c>
      <c r="G81">
        <f>'orig. data'!AL95</f>
        <v>0</v>
      </c>
      <c r="H81" s="23">
        <f>'orig. data'!D$18</f>
        <v>591.763</v>
      </c>
      <c r="I81" s="3">
        <f>'orig. data'!D95</f>
        <v>608.8</v>
      </c>
      <c r="J81" s="3">
        <f>'orig. data'!R95</f>
        <v>573.52</v>
      </c>
      <c r="K81" s="23">
        <f>'orig. data'!R$18</f>
        <v>550.99</v>
      </c>
      <c r="L81" s="5">
        <f>'orig. data'!B95</f>
        <v>2156</v>
      </c>
      <c r="M81" s="5">
        <f>'orig. data'!C95</f>
        <v>3505</v>
      </c>
      <c r="N81" s="11">
        <f>'orig. data'!G95</f>
        <v>0.3595</v>
      </c>
      <c r="O81" s="9"/>
      <c r="P81" s="5">
        <f>'orig. data'!P95</f>
        <v>1824</v>
      </c>
      <c r="Q81" s="5">
        <f>'orig. data'!Q95</f>
        <v>3166</v>
      </c>
      <c r="R81" s="11">
        <f>'orig. data'!U95</f>
        <v>0.21621</v>
      </c>
      <c r="S81" s="9"/>
      <c r="T81" s="11">
        <f>'orig. data'!AD95</f>
        <v>0.12406</v>
      </c>
    </row>
    <row r="82" spans="1:20" ht="12.75">
      <c r="A82" s="43"/>
      <c r="H82" s="23"/>
      <c r="I82" s="3"/>
      <c r="J82" s="3"/>
      <c r="K82" s="23"/>
      <c r="L82" s="5"/>
      <c r="M82" s="5"/>
      <c r="N82" s="11"/>
      <c r="O82" s="9"/>
      <c r="P82" s="5"/>
      <c r="Q82" s="5"/>
      <c r="R82" s="11"/>
      <c r="S82" s="9"/>
      <c r="T82" s="11"/>
    </row>
    <row r="83" spans="1:20" ht="12.75">
      <c r="A83" s="43" t="str">
        <f ca="1" t="shared" si="1"/>
        <v>River East N (t)</v>
      </c>
      <c r="B83" t="s">
        <v>215</v>
      </c>
      <c r="C83">
        <f>'orig. data'!AH96</f>
        <v>0</v>
      </c>
      <c r="D83">
        <f>'orig. data'!AI96</f>
        <v>0</v>
      </c>
      <c r="E83" t="str">
        <f ca="1">IF(CELL("contents",F83)="s","s",IF(CELL("contents",G83)="s","s",IF(CELL("contents",'orig. data'!AJ96)="t","t","")))</f>
        <v>t</v>
      </c>
      <c r="F83" t="str">
        <f>'orig. data'!AK96</f>
        <v>t</v>
      </c>
      <c r="G83">
        <f>'orig. data'!AL96</f>
        <v>0</v>
      </c>
      <c r="H83" s="23">
        <f>'orig. data'!D$18</f>
        <v>591.763</v>
      </c>
      <c r="I83" s="3">
        <f>'orig. data'!D96</f>
        <v>583.372</v>
      </c>
      <c r="J83" s="3">
        <f>'orig. data'!R96</f>
        <v>525.64</v>
      </c>
      <c r="K83" s="23">
        <f>'orig. data'!R$18</f>
        <v>550.99</v>
      </c>
      <c r="L83" s="5">
        <f>'orig. data'!B96</f>
        <v>1416</v>
      </c>
      <c r="M83" s="5">
        <f>'orig. data'!C96</f>
        <v>2436</v>
      </c>
      <c r="N83" s="11">
        <f>'orig. data'!G96</f>
        <v>0.68088</v>
      </c>
      <c r="O83" s="9"/>
      <c r="P83" s="5">
        <f>'orig. data'!P96</f>
        <v>1475</v>
      </c>
      <c r="Q83" s="5">
        <f>'orig. data'!Q96</f>
        <v>2818</v>
      </c>
      <c r="R83" s="11">
        <f>'orig. data'!U96</f>
        <v>0.16937</v>
      </c>
      <c r="S83" s="9"/>
      <c r="T83" s="11">
        <f>'orig. data'!AD96</f>
        <v>0.01652</v>
      </c>
    </row>
    <row r="84" spans="1:20" ht="12.75">
      <c r="A84" s="43" t="str">
        <f ca="1" t="shared" si="1"/>
        <v>River East E (t)</v>
      </c>
      <c r="B84" t="s">
        <v>214</v>
      </c>
      <c r="C84">
        <f>'orig. data'!AH97</f>
        <v>0</v>
      </c>
      <c r="D84">
        <f>'orig. data'!AI97</f>
        <v>0</v>
      </c>
      <c r="E84" t="str">
        <f ca="1">IF(CELL("contents",F84)="s","s",IF(CELL("contents",G84)="s","s",IF(CELL("contents",'orig. data'!AJ97)="t","t","")))</f>
        <v>t</v>
      </c>
      <c r="F84" t="str">
        <f>'orig. data'!AK97</f>
        <v>t</v>
      </c>
      <c r="G84">
        <f>'orig. data'!AL97</f>
        <v>0</v>
      </c>
      <c r="H84" s="23">
        <f>'orig. data'!D$18</f>
        <v>591.763</v>
      </c>
      <c r="I84" s="3">
        <f>'orig. data'!D97</f>
        <v>632.557</v>
      </c>
      <c r="J84" s="3" t="str">
        <f>'orig. data'!R97</f>
        <v>.</v>
      </c>
      <c r="K84" s="23">
        <f>'orig. data'!R$18</f>
        <v>550.99</v>
      </c>
      <c r="L84" s="5">
        <f>'orig. data'!B97</f>
        <v>5034</v>
      </c>
      <c r="M84" s="5">
        <f>'orig. data'!C97</f>
        <v>7965</v>
      </c>
      <c r="N84" s="11">
        <f>'orig. data'!G97</f>
        <v>0.01115</v>
      </c>
      <c r="O84" s="9"/>
      <c r="P84" s="5">
        <f>'orig. data'!P97</f>
        <v>4451</v>
      </c>
      <c r="Q84" s="5">
        <f>'orig. data'!Q97</f>
        <v>7545</v>
      </c>
      <c r="R84" s="11" t="str">
        <f>'orig. data'!U97</f>
        <v>.</v>
      </c>
      <c r="S84" s="9"/>
      <c r="T84" s="11">
        <f>'orig. data'!AD97</f>
        <v>0.02935</v>
      </c>
    </row>
    <row r="85" spans="1:20" ht="12.75">
      <c r="A85" s="43" t="str">
        <f ca="1" t="shared" si="1"/>
        <v>River East W</v>
      </c>
      <c r="B85" t="s">
        <v>216</v>
      </c>
      <c r="C85">
        <f>'orig. data'!AH98</f>
        <v>0</v>
      </c>
      <c r="D85">
        <f>'orig. data'!AI98</f>
        <v>0</v>
      </c>
      <c r="E85">
        <f ca="1">IF(CELL("contents",F85)="s","s",IF(CELL("contents",G85)="s","s",IF(CELL("contents",'orig. data'!AJ98)="t","t","")))</f>
      </c>
      <c r="F85" t="str">
        <f>'orig. data'!AK98</f>
        <v> </v>
      </c>
      <c r="G85">
        <f>'orig. data'!AL98</f>
        <v>0</v>
      </c>
      <c r="H85" s="23">
        <f>'orig. data'!D$18</f>
        <v>591.763</v>
      </c>
      <c r="I85" s="3">
        <f>'orig. data'!D98</f>
        <v>592.303</v>
      </c>
      <c r="J85" s="3">
        <f>'orig. data'!R98</f>
        <v>561.15</v>
      </c>
      <c r="K85" s="23">
        <f>'orig. data'!R$18</f>
        <v>550.99</v>
      </c>
      <c r="L85" s="5">
        <f>'orig. data'!B98</f>
        <v>5074</v>
      </c>
      <c r="M85" s="5">
        <f>'orig. data'!C98</f>
        <v>8582</v>
      </c>
      <c r="N85" s="11">
        <f>'orig. data'!G98</f>
        <v>0.97226</v>
      </c>
      <c r="O85" s="9"/>
      <c r="P85" s="5">
        <f>'orig. data'!P98</f>
        <v>4474</v>
      </c>
      <c r="Q85" s="5">
        <f>'orig. data'!Q98</f>
        <v>7999</v>
      </c>
      <c r="R85" s="11">
        <f>'orig. data'!U98</f>
        <v>0.49751</v>
      </c>
      <c r="S85" s="9"/>
      <c r="T85" s="11">
        <f>'orig. data'!AD98</f>
        <v>0.07308</v>
      </c>
    </row>
    <row r="86" spans="1:20" ht="12.75">
      <c r="A86" s="43" t="str">
        <f ca="1" t="shared" si="1"/>
        <v>River East S</v>
      </c>
      <c r="B86" t="s">
        <v>217</v>
      </c>
      <c r="C86">
        <f>'orig. data'!AH99</f>
        <v>0</v>
      </c>
      <c r="D86">
        <f>'orig. data'!AI99</f>
        <v>0</v>
      </c>
      <c r="E86">
        <f ca="1">IF(CELL("contents",F86)="s","s",IF(CELL("contents",G86)="s","s",IF(CELL("contents",'orig. data'!AJ99)="t","t","")))</f>
      </c>
      <c r="F86" t="str">
        <f>'orig. data'!AK99</f>
        <v> </v>
      </c>
      <c r="G86">
        <f>'orig. data'!AL99</f>
        <v>0</v>
      </c>
      <c r="H86" s="23">
        <f>'orig. data'!D$18</f>
        <v>591.763</v>
      </c>
      <c r="I86" s="3">
        <f>'orig. data'!D99</f>
        <v>628.742</v>
      </c>
      <c r="J86" s="3">
        <f>'orig. data'!R99</f>
        <v>588.4</v>
      </c>
      <c r="K86" s="23">
        <f>'orig. data'!R$18</f>
        <v>550.99</v>
      </c>
      <c r="L86" s="5">
        <f>'orig. data'!B99</f>
        <v>3141</v>
      </c>
      <c r="M86" s="5">
        <f>'orig. data'!C99</f>
        <v>4946</v>
      </c>
      <c r="N86" s="11">
        <f>'orig. data'!G99</f>
        <v>0.03345</v>
      </c>
      <c r="O86" s="9"/>
      <c r="P86" s="5">
        <f>'orig. data'!P99</f>
        <v>2783</v>
      </c>
      <c r="Q86" s="5">
        <f>'orig. data'!Q99</f>
        <v>4703</v>
      </c>
      <c r="R86" s="11">
        <f>'orig. data'!U99</f>
        <v>0.02468</v>
      </c>
      <c r="S86" s="9"/>
      <c r="T86" s="11">
        <f>'orig. data'!AD99</f>
        <v>0.05235</v>
      </c>
    </row>
    <row r="87" spans="1:20" ht="12.75">
      <c r="A87" s="43"/>
      <c r="H87" s="23"/>
      <c r="I87" s="3"/>
      <c r="J87" s="3"/>
      <c r="K87" s="23"/>
      <c r="L87" s="5"/>
      <c r="M87" s="5"/>
      <c r="N87" s="11"/>
      <c r="O87" s="9"/>
      <c r="P87" s="5"/>
      <c r="Q87" s="5"/>
      <c r="R87" s="11"/>
      <c r="S87" s="9"/>
      <c r="T87" s="11"/>
    </row>
    <row r="88" spans="1:20" ht="12.75">
      <c r="A88" s="43" t="str">
        <f ca="1" t="shared" si="1"/>
        <v>Seven Oaks N (t)</v>
      </c>
      <c r="B88" t="s">
        <v>161</v>
      </c>
      <c r="C88">
        <f>'orig. data'!AH100</f>
        <v>0</v>
      </c>
      <c r="D88">
        <f>'orig. data'!AI100</f>
        <v>0</v>
      </c>
      <c r="E88" t="str">
        <f ca="1">IF(CELL("contents",F88)="s","s",IF(CELL("contents",G88)="s","s",IF(CELL("contents",'orig. data'!AJ100)="t","t","")))</f>
        <v>t</v>
      </c>
      <c r="F88" t="str">
        <f>'orig. data'!AK100</f>
        <v>t</v>
      </c>
      <c r="G88">
        <f>'orig. data'!AL100</f>
        <v>0</v>
      </c>
      <c r="H88" s="23">
        <f>'orig. data'!D$18</f>
        <v>591.763</v>
      </c>
      <c r="I88" s="3">
        <f>'orig. data'!D100</f>
        <v>614.16</v>
      </c>
      <c r="J88" s="3">
        <f>'orig. data'!R100</f>
        <v>540.31</v>
      </c>
      <c r="K88" s="23">
        <f>'orig. data'!R$18</f>
        <v>550.99</v>
      </c>
      <c r="L88" s="5">
        <f>'orig. data'!B100</f>
        <v>613</v>
      </c>
      <c r="M88" s="5">
        <f>'orig. data'!C100</f>
        <v>998</v>
      </c>
      <c r="N88" s="11">
        <f>'orig. data'!G100</f>
        <v>0.42117</v>
      </c>
      <c r="O88" s="9"/>
      <c r="P88" s="5">
        <f>'orig. data'!P100</f>
        <v>570</v>
      </c>
      <c r="Q88" s="5">
        <f>'orig. data'!Q100</f>
        <v>1059</v>
      </c>
      <c r="R88" s="11">
        <f>'orig. data'!U100</f>
        <v>0.67832</v>
      </c>
      <c r="S88" s="9"/>
      <c r="T88" s="11">
        <f>'orig. data'!AD100</f>
        <v>0.04</v>
      </c>
    </row>
    <row r="89" spans="1:20" ht="12.75">
      <c r="A89" s="43" t="str">
        <f ca="1" t="shared" si="1"/>
        <v>Seven Oaks W (t)</v>
      </c>
      <c r="B89" t="s">
        <v>182</v>
      </c>
      <c r="C89">
        <f>'orig. data'!AH101</f>
        <v>0</v>
      </c>
      <c r="D89">
        <f>'orig. data'!AI101</f>
        <v>0</v>
      </c>
      <c r="E89" t="str">
        <f ca="1">IF(CELL("contents",F89)="s","s",IF(CELL("contents",G89)="s","s",IF(CELL("contents",'orig. data'!AJ101)="t","t","")))</f>
        <v>t</v>
      </c>
      <c r="F89" t="str">
        <f>'orig. data'!AK101</f>
        <v>t</v>
      </c>
      <c r="G89">
        <f>'orig. data'!AL101</f>
        <v>0</v>
      </c>
      <c r="H89" s="23">
        <f>'orig. data'!D$18</f>
        <v>591.763</v>
      </c>
      <c r="I89" s="3">
        <f>'orig. data'!D101</f>
        <v>637.599</v>
      </c>
      <c r="J89" s="3">
        <f>'orig. data'!R101</f>
        <v>564.82</v>
      </c>
      <c r="K89" s="23">
        <f>'orig. data'!R$18</f>
        <v>550.99</v>
      </c>
      <c r="L89" s="5">
        <f>'orig. data'!B101</f>
        <v>3852</v>
      </c>
      <c r="M89" s="5">
        <f>'orig. data'!C101</f>
        <v>6056</v>
      </c>
      <c r="N89" s="11">
        <f>'orig. data'!G101</f>
        <v>0.00651</v>
      </c>
      <c r="O89" s="9"/>
      <c r="P89" s="5">
        <f>'orig. data'!P101</f>
        <v>3373</v>
      </c>
      <c r="Q89" s="5">
        <f>'orig. data'!Q101</f>
        <v>5993</v>
      </c>
      <c r="R89" s="11">
        <f>'orig. data'!U101</f>
        <v>0.37961</v>
      </c>
      <c r="S89" s="9"/>
      <c r="T89" s="11">
        <f>'orig. data'!AD101</f>
        <v>0.00018</v>
      </c>
    </row>
    <row r="90" spans="1:20" ht="12.75">
      <c r="A90" s="43" t="str">
        <f ca="1" t="shared" si="1"/>
        <v>Seven Oaks E (t)</v>
      </c>
      <c r="B90" t="s">
        <v>183</v>
      </c>
      <c r="C90">
        <f>'orig. data'!AH102</f>
        <v>0</v>
      </c>
      <c r="D90">
        <f>'orig. data'!AI102</f>
        <v>0</v>
      </c>
      <c r="E90" t="str">
        <f ca="1">IF(CELL("contents",F90)="s","s",IF(CELL("contents",G90)="s","s",IF(CELL("contents",'orig. data'!AJ102)="t","t","")))</f>
        <v>t</v>
      </c>
      <c r="F90" t="str">
        <f>'orig. data'!AK102</f>
        <v>t</v>
      </c>
      <c r="G90">
        <f>'orig. data'!AL102</f>
        <v>0</v>
      </c>
      <c r="H90" s="23">
        <f>'orig. data'!D$18</f>
        <v>591.763</v>
      </c>
      <c r="I90" s="3">
        <f>'orig. data'!D102</f>
        <v>637.36</v>
      </c>
      <c r="J90" s="3">
        <f>'orig. data'!R102</f>
        <v>567.65</v>
      </c>
      <c r="K90" s="23">
        <f>'orig. data'!R$18</f>
        <v>550.99</v>
      </c>
      <c r="L90" s="5">
        <f>'orig. data'!B102</f>
        <v>4769</v>
      </c>
      <c r="M90" s="5">
        <f>'orig. data'!C102</f>
        <v>7471</v>
      </c>
      <c r="N90" s="11">
        <f>'orig. data'!G102</f>
        <v>0.00506</v>
      </c>
      <c r="O90" s="9"/>
      <c r="P90" s="5">
        <f>'orig. data'!P102</f>
        <v>4267</v>
      </c>
      <c r="Q90" s="5">
        <f>'orig. data'!Q102</f>
        <v>7538</v>
      </c>
      <c r="R90" s="11">
        <f>'orig. data'!U102</f>
        <v>0.27115</v>
      </c>
      <c r="S90" s="9"/>
      <c r="T90" s="11">
        <f>'orig. data'!AD102</f>
        <v>0.00015</v>
      </c>
    </row>
    <row r="91" spans="1:20" ht="12.75">
      <c r="A91" s="43"/>
      <c r="H91" s="23"/>
      <c r="I91" s="3"/>
      <c r="J91" s="3"/>
      <c r="K91" s="23"/>
      <c r="L91" s="5"/>
      <c r="M91" s="5"/>
      <c r="N91" s="11"/>
      <c r="O91" s="9"/>
      <c r="P91" s="5"/>
      <c r="Q91" s="5"/>
      <c r="R91" s="11"/>
      <c r="S91" s="9"/>
      <c r="T91" s="11"/>
    </row>
    <row r="92" spans="1:20" ht="12.75">
      <c r="A92" s="43" t="str">
        <f ca="1" t="shared" si="1"/>
        <v>St. James - Assiniboia W (t)</v>
      </c>
      <c r="B92" t="s">
        <v>233</v>
      </c>
      <c r="C92">
        <f>'orig. data'!AH103</f>
        <v>0</v>
      </c>
      <c r="D92">
        <f>'orig. data'!AI103</f>
        <v>0</v>
      </c>
      <c r="E92" t="str">
        <f ca="1">IF(CELL("contents",F92)="s","s",IF(CELL("contents",G92)="s","s",IF(CELL("contents",'orig. data'!AJ103)="t","t","")))</f>
        <v>t</v>
      </c>
      <c r="F92" t="str">
        <f>'orig. data'!AK103</f>
        <v>t</v>
      </c>
      <c r="G92">
        <f>'orig. data'!AL103</f>
        <v>0</v>
      </c>
      <c r="H92" s="23">
        <f>'orig. data'!D$18</f>
        <v>591.763</v>
      </c>
      <c r="I92" s="3">
        <f>'orig. data'!D103</f>
        <v>621.941</v>
      </c>
      <c r="J92" s="3">
        <f>'orig. data'!R103</f>
        <v>573.25</v>
      </c>
      <c r="K92" s="23">
        <f>'orig. data'!R$18</f>
        <v>550.99</v>
      </c>
      <c r="L92" s="5">
        <f>'orig. data'!B103</f>
        <v>4659</v>
      </c>
      <c r="M92" s="5">
        <f>'orig. data'!C103</f>
        <v>7492</v>
      </c>
      <c r="N92" s="11">
        <f>'orig. data'!G103</f>
        <v>0.06134</v>
      </c>
      <c r="O92" s="9"/>
      <c r="P92" s="5">
        <f>'orig. data'!P103</f>
        <v>4088</v>
      </c>
      <c r="Q92" s="5">
        <f>'orig. data'!Q103</f>
        <v>7143</v>
      </c>
      <c r="R92" s="11">
        <f>'orig. data'!U103</f>
        <v>0.14596</v>
      </c>
      <c r="S92" s="9"/>
      <c r="T92" s="11">
        <f>'orig. data'!AD103</f>
        <v>0.00811</v>
      </c>
    </row>
    <row r="93" spans="1:20" ht="12.75">
      <c r="A93" s="43" t="str">
        <f ca="1" t="shared" si="1"/>
        <v>St. James - Assiniboia E (t)</v>
      </c>
      <c r="B93" t="s">
        <v>184</v>
      </c>
      <c r="C93">
        <f>'orig. data'!AH104</f>
        <v>0</v>
      </c>
      <c r="D93">
        <f>'orig. data'!AI104</f>
        <v>0</v>
      </c>
      <c r="E93" t="str">
        <f ca="1">IF(CELL("contents",F93)="s","s",IF(CELL("contents",G93)="s","s",IF(CELL("contents",'orig. data'!AJ104)="t","t","")))</f>
        <v>t</v>
      </c>
      <c r="F93" t="str">
        <f>'orig. data'!AK104</f>
        <v>t</v>
      </c>
      <c r="G93">
        <f>'orig. data'!AL104</f>
        <v>0</v>
      </c>
      <c r="H93" s="23">
        <f>'orig. data'!D$18</f>
        <v>591.763</v>
      </c>
      <c r="I93" s="3">
        <f>'orig. data'!D104</f>
        <v>600.145</v>
      </c>
      <c r="J93" s="3">
        <f>'orig. data'!R104</f>
        <v>534.55</v>
      </c>
      <c r="K93" s="23">
        <f>'orig. data'!R$18</f>
        <v>550.99</v>
      </c>
      <c r="L93" s="5">
        <f>'orig. data'!B104</f>
        <v>3544</v>
      </c>
      <c r="M93" s="5">
        <f>'orig. data'!C104</f>
        <v>5876</v>
      </c>
      <c r="N93" s="11">
        <f>'orig. data'!G104</f>
        <v>0.61332</v>
      </c>
      <c r="O93" s="9"/>
      <c r="P93" s="5">
        <f>'orig. data'!P104</f>
        <v>2928</v>
      </c>
      <c r="Q93" s="5">
        <f>'orig. data'!Q104</f>
        <v>5478</v>
      </c>
      <c r="R93" s="11">
        <f>'orig. data'!U104</f>
        <v>0.29232</v>
      </c>
      <c r="S93" s="9"/>
      <c r="T93" s="11">
        <f>'orig. data'!AD104</f>
        <v>0.00052</v>
      </c>
    </row>
    <row r="94" spans="1:20" ht="12.75">
      <c r="A94" s="43"/>
      <c r="H94" s="23"/>
      <c r="I94" s="3"/>
      <c r="J94" s="3"/>
      <c r="K94" s="23"/>
      <c r="L94" s="5"/>
      <c r="M94" s="5"/>
      <c r="N94" s="11"/>
      <c r="O94" s="9"/>
      <c r="P94" s="5"/>
      <c r="Q94" s="5"/>
      <c r="R94" s="11"/>
      <c r="S94" s="9"/>
      <c r="T94" s="11"/>
    </row>
    <row r="95" spans="1:20" ht="12.75">
      <c r="A95" s="43" t="str">
        <f ca="1" t="shared" si="1"/>
        <v>Inkster West (1,t)</v>
      </c>
      <c r="B95" t="s">
        <v>234</v>
      </c>
      <c r="C95">
        <f>'orig. data'!AH105</f>
        <v>1</v>
      </c>
      <c r="D95">
        <f>'orig. data'!AI105</f>
        <v>0</v>
      </c>
      <c r="E95" t="str">
        <f ca="1">IF(CELL("contents",F95)="s","s",IF(CELL("contents",G95)="s","s",IF(CELL("contents",'orig. data'!AJ105)="t","t","")))</f>
        <v>t</v>
      </c>
      <c r="F95" t="str">
        <f>'orig. data'!AK105</f>
        <v>t</v>
      </c>
      <c r="G95">
        <f>'orig. data'!AL105</f>
        <v>0</v>
      </c>
      <c r="H95" s="23">
        <f>'orig. data'!D$18</f>
        <v>591.763</v>
      </c>
      <c r="I95" s="3">
        <f>'orig. data'!D105</f>
        <v>655.3</v>
      </c>
      <c r="J95" s="3">
        <f>'orig. data'!R105</f>
        <v>592.77</v>
      </c>
      <c r="K95" s="23">
        <f>'orig. data'!R$18</f>
        <v>550.99</v>
      </c>
      <c r="L95" s="5">
        <f>'orig. data'!B105</f>
        <v>3745</v>
      </c>
      <c r="M95" s="5">
        <f>'orig. data'!C105</f>
        <v>5725</v>
      </c>
      <c r="N95" s="11">
        <f>'orig. data'!G105</f>
        <v>0.00021</v>
      </c>
      <c r="O95" s="9"/>
      <c r="P95" s="5">
        <f>'orig. data'!P105</f>
        <v>2997</v>
      </c>
      <c r="Q95" s="5">
        <f>'orig. data'!Q105</f>
        <v>5092</v>
      </c>
      <c r="R95" s="11">
        <f>'orig. data'!U105</f>
        <v>0.01122</v>
      </c>
      <c r="S95" s="9"/>
      <c r="T95" s="11">
        <f>'orig. data'!AD105</f>
        <v>0.0024</v>
      </c>
    </row>
    <row r="96" spans="1:20" ht="12.75">
      <c r="A96" s="43" t="str">
        <f ca="1" t="shared" si="1"/>
        <v>Inkster East (1,t)</v>
      </c>
      <c r="B96" t="s">
        <v>235</v>
      </c>
      <c r="C96">
        <f>'orig. data'!AH106</f>
        <v>1</v>
      </c>
      <c r="D96">
        <f>'orig. data'!AI106</f>
        <v>0</v>
      </c>
      <c r="E96" t="str">
        <f ca="1">IF(CELL("contents",F96)="s","s",IF(CELL("contents",G96)="s","s",IF(CELL("contents",'orig. data'!AJ106)="t","t","")))</f>
        <v>t</v>
      </c>
      <c r="F96" t="str">
        <f>'orig. data'!AK106</f>
        <v>t</v>
      </c>
      <c r="G96">
        <f>'orig. data'!AL106</f>
        <v>0</v>
      </c>
      <c r="H96" s="23">
        <f>'orig. data'!D$18</f>
        <v>591.763</v>
      </c>
      <c r="I96" s="3">
        <f>'orig. data'!D106</f>
        <v>659.787</v>
      </c>
      <c r="J96" s="3">
        <f>'orig. data'!R106</f>
        <v>597.88</v>
      </c>
      <c r="K96" s="23">
        <f>'orig. data'!R$18</f>
        <v>550.99</v>
      </c>
      <c r="L96" s="5">
        <f>'orig. data'!B106</f>
        <v>2727</v>
      </c>
      <c r="M96" s="5">
        <f>'orig. data'!C106</f>
        <v>4089</v>
      </c>
      <c r="N96" s="11">
        <f>'orig. data'!G106</f>
        <v>0.00021</v>
      </c>
      <c r="O96" s="9"/>
      <c r="P96" s="5">
        <f>'orig. data'!P106</f>
        <v>2548</v>
      </c>
      <c r="Q96" s="5">
        <f>'orig. data'!Q106</f>
        <v>4241</v>
      </c>
      <c r="R96" s="11">
        <f>'orig. data'!U106</f>
        <v>0.00616</v>
      </c>
      <c r="S96" s="9"/>
      <c r="T96" s="11">
        <f>'orig. data'!AD106</f>
        <v>0.00537</v>
      </c>
    </row>
    <row r="97" spans="1:20" ht="12.75">
      <c r="A97" s="43"/>
      <c r="H97" s="23"/>
      <c r="I97" s="3"/>
      <c r="J97" s="3"/>
      <c r="K97" s="23"/>
      <c r="L97" s="5"/>
      <c r="M97" s="5"/>
      <c r="N97" s="11"/>
      <c r="O97" s="9"/>
      <c r="P97" s="5"/>
      <c r="Q97" s="5"/>
      <c r="R97" s="11"/>
      <c r="S97" s="9"/>
      <c r="T97" s="11"/>
    </row>
    <row r="98" spans="1:20" ht="12.75">
      <c r="A98" s="43" t="str">
        <f ca="1" t="shared" si="1"/>
        <v>Downtown W (t)</v>
      </c>
      <c r="B98" t="s">
        <v>185</v>
      </c>
      <c r="C98">
        <f>'orig. data'!AH107</f>
        <v>0</v>
      </c>
      <c r="D98">
        <f>'orig. data'!AI107</f>
        <v>0</v>
      </c>
      <c r="E98" t="str">
        <f ca="1">IF(CELL("contents",F98)="s","s",IF(CELL("contents",G98)="s","s",IF(CELL("contents",'orig. data'!AJ107)="t","t","")))</f>
        <v>t</v>
      </c>
      <c r="F98" t="str">
        <f>'orig. data'!AK107</f>
        <v>t</v>
      </c>
      <c r="G98">
        <f>'orig. data'!AL107</f>
        <v>0</v>
      </c>
      <c r="H98" s="23">
        <f>'orig. data'!D$18</f>
        <v>591.763</v>
      </c>
      <c r="I98" s="3">
        <f>'orig. data'!D107</f>
        <v>611.887</v>
      </c>
      <c r="J98" s="3">
        <f>'orig. data'!R107</f>
        <v>570.73</v>
      </c>
      <c r="K98" s="23">
        <f>'orig. data'!R$18</f>
        <v>550.99</v>
      </c>
      <c r="L98" s="5">
        <f>'orig. data'!B107</f>
        <v>6282</v>
      </c>
      <c r="M98" s="5">
        <f>'orig. data'!C107</f>
        <v>10164</v>
      </c>
      <c r="N98" s="11">
        <f>'orig. data'!G107</f>
        <v>0.18998</v>
      </c>
      <c r="O98" s="9"/>
      <c r="P98" s="5">
        <f>'orig. data'!P107</f>
        <v>5429</v>
      </c>
      <c r="Q98" s="5">
        <f>'orig. data'!Q107</f>
        <v>9480</v>
      </c>
      <c r="R98" s="11">
        <f>'orig. data'!U107</f>
        <v>0.1772</v>
      </c>
      <c r="S98" s="9"/>
      <c r="T98" s="11">
        <f>'orig. data'!AD107</f>
        <v>0.01569</v>
      </c>
    </row>
    <row r="99" spans="1:20" ht="12.75">
      <c r="A99" s="43" t="str">
        <f ca="1" t="shared" si="1"/>
        <v>Downtown E (1,t)</v>
      </c>
      <c r="B99" t="s">
        <v>236</v>
      </c>
      <c r="C99">
        <f>'orig. data'!AH108</f>
        <v>1</v>
      </c>
      <c r="D99">
        <f>'orig. data'!AI108</f>
        <v>0</v>
      </c>
      <c r="E99" t="str">
        <f ca="1">IF(CELL("contents",F99)="s","s",IF(CELL("contents",G99)="s","s",IF(CELL("contents",'orig. data'!AJ108)="t","t","")))</f>
        <v>t</v>
      </c>
      <c r="F99" t="str">
        <f>'orig. data'!AK108</f>
        <v>t</v>
      </c>
      <c r="G99">
        <f>'orig. data'!AL108</f>
        <v>0</v>
      </c>
      <c r="H99" s="23">
        <f>'orig. data'!D$18</f>
        <v>591.763</v>
      </c>
      <c r="I99" s="3">
        <f>'orig. data'!D108</f>
        <v>645.404</v>
      </c>
      <c r="J99" s="3">
        <f>'orig. data'!R108</f>
        <v>588.33</v>
      </c>
      <c r="K99" s="23">
        <f>'orig. data'!R$18</f>
        <v>550.99</v>
      </c>
      <c r="L99" s="5">
        <f>'orig. data'!B108</f>
        <v>4805</v>
      </c>
      <c r="M99" s="5">
        <f>'orig. data'!C108</f>
        <v>7263</v>
      </c>
      <c r="N99" s="11">
        <f>'orig. data'!G108</f>
        <v>0.00107</v>
      </c>
      <c r="O99" s="9"/>
      <c r="P99" s="5">
        <f>'orig. data'!P108</f>
        <v>4857</v>
      </c>
      <c r="Q99" s="5">
        <f>'orig. data'!Q108</f>
        <v>8123</v>
      </c>
      <c r="R99" s="11">
        <f>'orig. data'!U108</f>
        <v>0.01335</v>
      </c>
      <c r="S99" s="9"/>
      <c r="T99" s="11">
        <f>'orig. data'!AD108</f>
        <v>0.00211</v>
      </c>
    </row>
    <row r="100" spans="1:20" ht="12.75">
      <c r="A100" s="43"/>
      <c r="H100" s="23"/>
      <c r="I100" s="3"/>
      <c r="J100" s="3"/>
      <c r="K100" s="23"/>
      <c r="L100" s="5"/>
      <c r="M100" s="5"/>
      <c r="N100" s="11"/>
      <c r="O100" s="9"/>
      <c r="P100" s="5"/>
      <c r="Q100" s="5"/>
      <c r="R100" s="11"/>
      <c r="S100" s="9"/>
      <c r="T100" s="11"/>
    </row>
    <row r="101" spans="1:20" ht="12.75">
      <c r="A101" s="43" t="str">
        <f ca="1" t="shared" si="1"/>
        <v>Point Douglas N (1,t)</v>
      </c>
      <c r="B101" t="s">
        <v>237</v>
      </c>
      <c r="C101">
        <f>'orig. data'!AH109</f>
        <v>1</v>
      </c>
      <c r="D101">
        <f>'orig. data'!AI109</f>
        <v>0</v>
      </c>
      <c r="E101" t="str">
        <f ca="1">IF(CELL("contents",F101)="s","s",IF(CELL("contents",G101)="s","s",IF(CELL("contents",'orig. data'!AJ109)="t","t","")))</f>
        <v>t</v>
      </c>
      <c r="F101" t="str">
        <f>'orig. data'!AK109</f>
        <v>t</v>
      </c>
      <c r="G101">
        <f>'orig. data'!AL109</f>
        <v>0</v>
      </c>
      <c r="H101" s="23">
        <f>'orig. data'!D$18</f>
        <v>591.763</v>
      </c>
      <c r="I101" s="3">
        <f>'orig. data'!D109</f>
        <v>643.752</v>
      </c>
      <c r="J101" s="3">
        <f>'orig. data'!R109</f>
        <v>583.88</v>
      </c>
      <c r="K101" s="23">
        <f>'orig. data'!R$18</f>
        <v>550.99</v>
      </c>
      <c r="L101" s="5">
        <f>'orig. data'!B109</f>
        <v>4836</v>
      </c>
      <c r="M101" s="5">
        <f>'orig. data'!C109</f>
        <v>7438</v>
      </c>
      <c r="N101" s="11">
        <f>'orig. data'!G109</f>
        <v>0.00145</v>
      </c>
      <c r="O101" s="9"/>
      <c r="P101" s="5">
        <f>'orig. data'!P109</f>
        <v>4518</v>
      </c>
      <c r="Q101" s="5">
        <f>'orig. data'!Q109</f>
        <v>7728</v>
      </c>
      <c r="R101" s="11">
        <f>'orig. data'!U109</f>
        <v>0.03025</v>
      </c>
      <c r="S101" s="9"/>
      <c r="T101" s="11">
        <f>'orig. data'!AD109</f>
        <v>0.00126</v>
      </c>
    </row>
    <row r="102" spans="1:20" ht="12.75">
      <c r="A102" s="43" t="str">
        <f ca="1" t="shared" si="1"/>
        <v>Point Douglas S (1,2)</v>
      </c>
      <c r="B102" t="s">
        <v>238</v>
      </c>
      <c r="C102">
        <f>'orig. data'!AH110</f>
        <v>1</v>
      </c>
      <c r="D102">
        <f>'orig. data'!AI110</f>
        <v>2</v>
      </c>
      <c r="E102">
        <f ca="1">IF(CELL("contents",F102)="s","s",IF(CELL("contents",G102)="s","s",IF(CELL("contents",'orig. data'!AJ110)="t","t","")))</f>
      </c>
      <c r="F102" t="str">
        <f>'orig. data'!AK110</f>
        <v> </v>
      </c>
      <c r="G102">
        <f>'orig. data'!AL110</f>
        <v>0</v>
      </c>
      <c r="H102" s="23">
        <f>'orig. data'!D$18</f>
        <v>591.763</v>
      </c>
      <c r="I102" s="3">
        <f>'orig. data'!D110</f>
        <v>712.18</v>
      </c>
      <c r="J102" s="3">
        <f>'orig. data'!R110</f>
        <v>683.56</v>
      </c>
      <c r="K102" s="23">
        <f>'orig. data'!R$18</f>
        <v>550.99</v>
      </c>
      <c r="L102" s="5">
        <f>'orig. data'!B110</f>
        <v>3168</v>
      </c>
      <c r="M102" s="5">
        <f>'orig. data'!C110</f>
        <v>4395</v>
      </c>
      <c r="N102" s="11">
        <f>'orig. data'!G110</f>
        <v>0</v>
      </c>
      <c r="O102" s="9"/>
      <c r="P102" s="5">
        <f>'orig. data'!P110</f>
        <v>3430</v>
      </c>
      <c r="Q102" s="5">
        <f>'orig. data'!Q110</f>
        <v>4970</v>
      </c>
      <c r="R102" s="11">
        <f>'orig. data'!U110</f>
        <v>0</v>
      </c>
      <c r="S102" s="9"/>
      <c r="T102" s="11">
        <f>'orig. data'!AD110</f>
        <v>0.216</v>
      </c>
    </row>
    <row r="103" spans="1:20" ht="12.75">
      <c r="A103" s="43"/>
      <c r="H103" s="23"/>
      <c r="I103" s="3"/>
      <c r="J103" s="3"/>
      <c r="K103" s="23"/>
      <c r="L103" s="5"/>
      <c r="M103" s="5"/>
      <c r="N103" s="11"/>
      <c r="O103" s="9"/>
      <c r="P103" s="5"/>
      <c r="Q103" s="5"/>
      <c r="R103" s="11"/>
      <c r="S103" s="9"/>
      <c r="T103" s="11"/>
    </row>
    <row r="104" spans="1:20" s="48" customFormat="1" ht="12.75">
      <c r="A104" s="43" t="str">
        <f ca="1" t="shared" si="1"/>
        <v>Winnipeg (t)</v>
      </c>
      <c r="B104" s="48" t="s">
        <v>138</v>
      </c>
      <c r="C104" s="48">
        <f>'orig. data'!AH8</f>
        <v>0</v>
      </c>
      <c r="D104" s="48">
        <f>'orig. data'!AI8</f>
        <v>0</v>
      </c>
      <c r="E104" t="str">
        <f ca="1">IF(CELL("contents",F104)="s","s",IF(CELL("contents",G104)="s","s",IF(CELL("contents",'orig. data'!AJ8)="t","t","")))</f>
        <v>t</v>
      </c>
      <c r="F104" s="48" t="str">
        <f>'orig. data'!AK8</f>
        <v>t</v>
      </c>
      <c r="G104" s="48">
        <f>'orig. data'!AL8</f>
        <v>0</v>
      </c>
      <c r="H104" s="49">
        <f>'orig. data'!D$18</f>
        <v>591.763</v>
      </c>
      <c r="I104" s="50">
        <f>'orig. data'!D8</f>
        <v>623.211</v>
      </c>
      <c r="J104" s="50">
        <f>'orig. data'!R8</f>
        <v>572.48</v>
      </c>
      <c r="K104" s="49">
        <f>'orig. data'!R$18</f>
        <v>550.99</v>
      </c>
      <c r="L104" s="51">
        <f>'orig. data'!B8</f>
        <v>102916</v>
      </c>
      <c r="M104" s="51">
        <f>'orig. data'!C8</f>
        <v>164837</v>
      </c>
      <c r="N104" s="52">
        <f>'orig. data'!G8</f>
        <v>0.07297</v>
      </c>
      <c r="O104" s="9"/>
      <c r="P104" s="51">
        <f>'orig. data'!P8</f>
        <v>92746</v>
      </c>
      <c r="Q104" s="51">
        <f>'orig. data'!Q8</f>
        <v>162226</v>
      </c>
      <c r="R104" s="52">
        <f>'orig. data'!U8</f>
        <v>0.1826</v>
      </c>
      <c r="S104" s="9"/>
      <c r="T104" s="52">
        <f>'orig. data'!AD8</f>
        <v>0.00339</v>
      </c>
    </row>
    <row r="105" spans="1:20" s="48" customFormat="1" ht="12.75">
      <c r="A105" s="43" t="str">
        <f ca="1" t="shared" si="1"/>
        <v>Manitoba  (t)</v>
      </c>
      <c r="B105" s="48" t="s">
        <v>194</v>
      </c>
      <c r="C105" s="48">
        <f>'orig. data'!AH18</f>
        <v>0</v>
      </c>
      <c r="D105" s="48">
        <f>'orig. data'!AI18</f>
        <v>0</v>
      </c>
      <c r="E105" t="str">
        <f ca="1">IF(CELL("contents",F105)="s","s",IF(CELL("contents",G105)="s","s",IF(CELL("contents",'orig. data'!AJ18)="t","t","")))</f>
        <v>t</v>
      </c>
      <c r="F105" s="48" t="str">
        <f>'orig. data'!AK18</f>
        <v>t</v>
      </c>
      <c r="G105" s="48">
        <f>'orig. data'!AL18</f>
        <v>0</v>
      </c>
      <c r="H105" s="49">
        <f>'orig. data'!D$18</f>
        <v>591.763</v>
      </c>
      <c r="I105" s="50">
        <f>'orig. data'!D18</f>
        <v>591.763</v>
      </c>
      <c r="J105" s="50">
        <f>'orig. data'!R18</f>
        <v>550.99</v>
      </c>
      <c r="K105" s="49">
        <f>'orig. data'!R$18</f>
        <v>550.99</v>
      </c>
      <c r="L105" s="51">
        <f>'orig. data'!B18</f>
        <v>190959</v>
      </c>
      <c r="M105" s="51">
        <f>'orig. data'!C18</f>
        <v>322695</v>
      </c>
      <c r="N105" s="52" t="str">
        <f>'orig. data'!G18</f>
        <v>.</v>
      </c>
      <c r="O105" s="9"/>
      <c r="P105" s="51">
        <f>'orig. data'!P18</f>
        <v>174506</v>
      </c>
      <c r="Q105" s="51">
        <f>'orig. data'!Q18</f>
        <v>317121</v>
      </c>
      <c r="R105" s="52" t="str">
        <f>'orig. data'!U18</f>
        <v>.</v>
      </c>
      <c r="S105" s="9"/>
      <c r="T105" s="52">
        <f>'orig. data'!AD18</f>
        <v>0.00776</v>
      </c>
    </row>
    <row r="106" spans="8:20" ht="12.75">
      <c r="H106" s="23"/>
      <c r="I106" s="10"/>
      <c r="J106" s="10"/>
      <c r="K106" s="23"/>
      <c r="L106" s="5"/>
      <c r="M106" s="5"/>
      <c r="N106" s="11"/>
      <c r="O106" s="46"/>
      <c r="P106" s="5"/>
      <c r="Q106" s="5"/>
      <c r="R106" s="11"/>
      <c r="S106" s="46"/>
      <c r="T106" s="11"/>
    </row>
    <row r="108" ht="12.75">
      <c r="U108" t="s">
        <v>195</v>
      </c>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L11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M11" sqref="AM11"/>
    </sheetView>
  </sheetViews>
  <sheetFormatPr defaultColWidth="9.140625" defaultRowHeight="12.75"/>
  <cols>
    <col min="1" max="1" width="19.28125" style="48" customWidth="1"/>
    <col min="2" max="16384" width="9.140625" style="48" customWidth="1"/>
  </cols>
  <sheetData>
    <row r="1" spans="1:12" ht="12.75" customHeight="1">
      <c r="A1" s="77" t="s">
        <v>285</v>
      </c>
      <c r="B1" s="78"/>
      <c r="C1" s="78"/>
      <c r="D1" s="78"/>
      <c r="E1" s="78"/>
      <c r="F1" s="78"/>
      <c r="G1" s="78"/>
      <c r="H1" s="78"/>
      <c r="I1" s="78"/>
      <c r="J1" s="78"/>
      <c r="K1" s="78"/>
      <c r="L1" s="78"/>
    </row>
    <row r="2" spans="1:11" ht="12.75" customHeight="1">
      <c r="A2" s="77" t="s">
        <v>286</v>
      </c>
      <c r="B2" s="78"/>
      <c r="C2" s="78"/>
      <c r="D2" s="78"/>
      <c r="E2" s="78"/>
      <c r="F2" s="78"/>
      <c r="G2" s="78"/>
      <c r="H2" s="78"/>
      <c r="I2" s="78"/>
      <c r="J2" s="78"/>
      <c r="K2" s="78"/>
    </row>
    <row r="3" spans="1:38" ht="12.75" customHeight="1">
      <c r="A3" s="64" t="s">
        <v>0</v>
      </c>
      <c r="B3" s="64" t="s">
        <v>244</v>
      </c>
      <c r="C3" s="64" t="s">
        <v>245</v>
      </c>
      <c r="D3" s="64" t="s">
        <v>246</v>
      </c>
      <c r="E3" s="64" t="s">
        <v>247</v>
      </c>
      <c r="F3" s="64" t="s">
        <v>248</v>
      </c>
      <c r="G3" s="64" t="s">
        <v>249</v>
      </c>
      <c r="H3" s="64" t="s">
        <v>250</v>
      </c>
      <c r="I3" s="64" t="s">
        <v>251</v>
      </c>
      <c r="J3" s="64" t="s">
        <v>252</v>
      </c>
      <c r="K3" s="64" t="s">
        <v>253</v>
      </c>
      <c r="L3" s="64" t="s">
        <v>254</v>
      </c>
      <c r="M3" s="64" t="s">
        <v>255</v>
      </c>
      <c r="N3" s="64" t="s">
        <v>256</v>
      </c>
      <c r="O3" s="64" t="s">
        <v>257</v>
      </c>
      <c r="P3" s="64" t="s">
        <v>258</v>
      </c>
      <c r="Q3" s="64" t="s">
        <v>259</v>
      </c>
      <c r="R3" s="64" t="s">
        <v>260</v>
      </c>
      <c r="S3" s="64" t="s">
        <v>261</v>
      </c>
      <c r="T3" s="64" t="s">
        <v>262</v>
      </c>
      <c r="U3" s="64" t="s">
        <v>263</v>
      </c>
      <c r="V3" s="64" t="s">
        <v>264</v>
      </c>
      <c r="W3" s="64" t="s">
        <v>265</v>
      </c>
      <c r="X3" s="64" t="s">
        <v>266</v>
      </c>
      <c r="Y3" s="64" t="s">
        <v>267</v>
      </c>
      <c r="Z3" s="64" t="s">
        <v>268</v>
      </c>
      <c r="AA3" s="64" t="s">
        <v>269</v>
      </c>
      <c r="AB3" s="64" t="s">
        <v>270</v>
      </c>
      <c r="AC3" s="64" t="s">
        <v>271</v>
      </c>
      <c r="AD3" s="64" t="s">
        <v>272</v>
      </c>
      <c r="AE3" s="64" t="s">
        <v>273</v>
      </c>
      <c r="AF3" s="64" t="s">
        <v>274</v>
      </c>
      <c r="AG3" s="64" t="s">
        <v>275</v>
      </c>
      <c r="AH3" s="64" t="s">
        <v>276</v>
      </c>
      <c r="AI3" s="64" t="s">
        <v>277</v>
      </c>
      <c r="AJ3" s="64" t="s">
        <v>278</v>
      </c>
      <c r="AK3" s="64" t="s">
        <v>279</v>
      </c>
      <c r="AL3" s="64" t="s">
        <v>280</v>
      </c>
    </row>
    <row r="4" spans="1:38" ht="12.75" customHeight="1">
      <c r="A4" s="48" t="s">
        <v>3</v>
      </c>
      <c r="B4" s="63">
        <v>9425</v>
      </c>
      <c r="C4" s="63">
        <v>17889</v>
      </c>
      <c r="D4" s="63">
        <v>528.479</v>
      </c>
      <c r="E4" s="63">
        <v>499.634</v>
      </c>
      <c r="F4" s="63">
        <v>558.989</v>
      </c>
      <c r="G4" s="63">
        <v>8E-05</v>
      </c>
      <c r="H4" s="63">
        <v>526.86</v>
      </c>
      <c r="I4" s="63">
        <v>5.4269</v>
      </c>
      <c r="J4" s="48">
        <v>-0.1131</v>
      </c>
      <c r="K4" s="48">
        <v>-0.1692</v>
      </c>
      <c r="L4" s="48">
        <v>-0.057</v>
      </c>
      <c r="M4" s="63">
        <v>0.89306</v>
      </c>
      <c r="N4" s="63">
        <v>0.84431</v>
      </c>
      <c r="O4" s="63">
        <v>0.94462</v>
      </c>
      <c r="P4" s="63">
        <v>9698</v>
      </c>
      <c r="Q4" s="63">
        <v>19564</v>
      </c>
      <c r="R4" s="63">
        <v>497.27</v>
      </c>
      <c r="S4" s="63">
        <v>470.17</v>
      </c>
      <c r="T4" s="63">
        <v>525.94</v>
      </c>
      <c r="U4" s="63">
        <v>0.00033</v>
      </c>
      <c r="V4" s="63">
        <v>495.71</v>
      </c>
      <c r="W4" s="63">
        <v>5.0337</v>
      </c>
      <c r="X4" s="48">
        <v>-0.1026</v>
      </c>
      <c r="Y4" s="48">
        <v>-0.1586</v>
      </c>
      <c r="Z4" s="48">
        <v>-0.0465</v>
      </c>
      <c r="AA4" s="63">
        <v>0.90252</v>
      </c>
      <c r="AB4" s="63">
        <v>0.85333</v>
      </c>
      <c r="AC4" s="63">
        <v>0.95454</v>
      </c>
      <c r="AD4" s="63">
        <v>0.0446</v>
      </c>
      <c r="AE4" s="63">
        <v>0.0609</v>
      </c>
      <c r="AF4" s="63">
        <v>0.0015</v>
      </c>
      <c r="AG4" s="63">
        <v>0.1203</v>
      </c>
      <c r="AH4" s="63">
        <v>1</v>
      </c>
      <c r="AI4" s="63">
        <v>2</v>
      </c>
      <c r="AJ4" s="63" t="str">
        <f>IF(AD4&lt;0.05,"t"," ")</f>
        <v>t</v>
      </c>
      <c r="AK4" s="63"/>
      <c r="AL4" s="63"/>
    </row>
    <row r="5" spans="1:38" ht="12.75" customHeight="1">
      <c r="A5" s="48" t="s">
        <v>1</v>
      </c>
      <c r="B5" s="63">
        <v>16835</v>
      </c>
      <c r="C5" s="63">
        <v>31352</v>
      </c>
      <c r="D5" s="63">
        <v>537.479</v>
      </c>
      <c r="E5" s="63">
        <v>508.973</v>
      </c>
      <c r="F5" s="63">
        <v>567.582</v>
      </c>
      <c r="G5" s="63">
        <v>0.00054</v>
      </c>
      <c r="H5" s="63">
        <v>536.967</v>
      </c>
      <c r="I5" s="63">
        <v>4.1385</v>
      </c>
      <c r="J5" s="48">
        <v>-0.0962</v>
      </c>
      <c r="K5" s="48">
        <v>-0.1507</v>
      </c>
      <c r="L5" s="48">
        <v>-0.0417</v>
      </c>
      <c r="M5" s="63">
        <v>0.90827</v>
      </c>
      <c r="N5" s="63">
        <v>0.8601</v>
      </c>
      <c r="O5" s="63">
        <v>0.95914</v>
      </c>
      <c r="P5" s="63">
        <v>15848</v>
      </c>
      <c r="Q5" s="63">
        <v>31923</v>
      </c>
      <c r="R5" s="63">
        <v>497.01</v>
      </c>
      <c r="S5" s="63">
        <v>470.59</v>
      </c>
      <c r="T5" s="63">
        <v>524.93</v>
      </c>
      <c r="U5" s="63">
        <v>0.00022</v>
      </c>
      <c r="V5" s="63">
        <v>496.44</v>
      </c>
      <c r="W5" s="63">
        <v>3.9435</v>
      </c>
      <c r="X5" s="48">
        <v>-0.1031</v>
      </c>
      <c r="Y5" s="48">
        <v>-0.1577</v>
      </c>
      <c r="Z5" s="48">
        <v>-0.0484</v>
      </c>
      <c r="AA5" s="63">
        <v>0.90205</v>
      </c>
      <c r="AB5" s="63">
        <v>0.85408</v>
      </c>
      <c r="AC5" s="63">
        <v>0.95271</v>
      </c>
      <c r="AD5" s="63">
        <v>0.00663</v>
      </c>
      <c r="AE5" s="63">
        <v>0.0783</v>
      </c>
      <c r="AF5" s="63">
        <v>0.0218</v>
      </c>
      <c r="AG5" s="63">
        <v>0.1348</v>
      </c>
      <c r="AH5" s="63">
        <v>1</v>
      </c>
      <c r="AI5" s="63">
        <v>2</v>
      </c>
      <c r="AJ5" s="63" t="str">
        <f aca="true" t="shared" si="0" ref="AJ5:AJ68">IF(AD5&lt;0.05,"t"," ")</f>
        <v>t</v>
      </c>
      <c r="AK5" s="63" t="str">
        <f aca="true" t="shared" si="1" ref="AK5:AK68">IF(AD5&lt;0.05,"t"," ")</f>
        <v>t</v>
      </c>
      <c r="AL5" s="63"/>
    </row>
    <row r="6" spans="1:38" ht="12.75" customHeight="1">
      <c r="A6" s="48" t="s">
        <v>10</v>
      </c>
      <c r="B6" s="63">
        <v>11865</v>
      </c>
      <c r="C6" s="63">
        <v>19503</v>
      </c>
      <c r="D6" s="63">
        <v>611.233</v>
      </c>
      <c r="E6" s="63">
        <v>578.3</v>
      </c>
      <c r="F6" s="63">
        <v>646.041</v>
      </c>
      <c r="G6" s="63">
        <v>0.25197</v>
      </c>
      <c r="H6" s="63">
        <v>608.368</v>
      </c>
      <c r="I6" s="63">
        <v>5.5851</v>
      </c>
      <c r="J6" s="63">
        <v>0.0324</v>
      </c>
      <c r="K6" s="48">
        <v>-0.023</v>
      </c>
      <c r="L6" s="63">
        <v>0.0878</v>
      </c>
      <c r="M6" s="63">
        <v>1.0329</v>
      </c>
      <c r="N6" s="63">
        <v>0.97725</v>
      </c>
      <c r="O6" s="63">
        <v>1.09172</v>
      </c>
      <c r="P6" s="63">
        <v>10193</v>
      </c>
      <c r="Q6" s="63">
        <v>17688</v>
      </c>
      <c r="R6" s="63">
        <v>576.94</v>
      </c>
      <c r="S6" s="63">
        <v>545.57</v>
      </c>
      <c r="T6" s="63">
        <v>610.1</v>
      </c>
      <c r="U6" s="63">
        <v>0.10656</v>
      </c>
      <c r="V6" s="63">
        <v>576.27</v>
      </c>
      <c r="W6" s="63">
        <v>5.7078</v>
      </c>
      <c r="X6" s="63">
        <v>0.046</v>
      </c>
      <c r="Y6" s="48">
        <v>-0.0099</v>
      </c>
      <c r="Z6" s="63">
        <v>0.1019</v>
      </c>
      <c r="AA6" s="63">
        <v>1.0471</v>
      </c>
      <c r="AB6" s="63">
        <v>0.99018</v>
      </c>
      <c r="AC6" s="63">
        <v>1.1073</v>
      </c>
      <c r="AD6" s="63">
        <v>0.05326</v>
      </c>
      <c r="AE6" s="63">
        <v>0.0577</v>
      </c>
      <c r="AF6" s="48">
        <v>-0.0008</v>
      </c>
      <c r="AG6" s="63">
        <v>0.1163</v>
      </c>
      <c r="AH6" s="63"/>
      <c r="AI6" s="63"/>
      <c r="AJ6" s="63" t="str">
        <f t="shared" si="0"/>
        <v> </v>
      </c>
      <c r="AK6" s="63" t="str">
        <f t="shared" si="1"/>
        <v> </v>
      </c>
      <c r="AL6" s="63"/>
    </row>
    <row r="7" spans="1:38" ht="12.75" customHeight="1">
      <c r="A7" s="48" t="s">
        <v>9</v>
      </c>
      <c r="B7" s="63">
        <v>8330</v>
      </c>
      <c r="C7" s="63">
        <v>13214</v>
      </c>
      <c r="D7" s="63">
        <v>630.007</v>
      </c>
      <c r="E7" s="63">
        <v>595.338</v>
      </c>
      <c r="F7" s="63">
        <v>666.695</v>
      </c>
      <c r="G7" s="63">
        <v>0.03012</v>
      </c>
      <c r="H7" s="63">
        <v>630.392</v>
      </c>
      <c r="I7" s="63">
        <v>6.907</v>
      </c>
      <c r="J7" s="63">
        <v>0.0626</v>
      </c>
      <c r="K7" s="63">
        <v>0.006</v>
      </c>
      <c r="L7" s="63">
        <v>0.1192</v>
      </c>
      <c r="M7" s="63">
        <v>1.06463</v>
      </c>
      <c r="N7" s="63">
        <v>1.00604</v>
      </c>
      <c r="O7" s="63">
        <v>1.12663</v>
      </c>
      <c r="P7" s="63">
        <v>8126</v>
      </c>
      <c r="Q7" s="63">
        <v>12938</v>
      </c>
      <c r="R7" s="63">
        <v>625.55</v>
      </c>
      <c r="S7" s="63">
        <v>591.06</v>
      </c>
      <c r="T7" s="63">
        <v>662.06</v>
      </c>
      <c r="U7" s="63">
        <v>1E-05</v>
      </c>
      <c r="V7" s="63">
        <v>628.07</v>
      </c>
      <c r="W7" s="63">
        <v>6.9674</v>
      </c>
      <c r="X7" s="63">
        <v>0.1269</v>
      </c>
      <c r="Y7" s="63">
        <v>0.0702</v>
      </c>
      <c r="Z7" s="63">
        <v>0.1836</v>
      </c>
      <c r="AA7" s="63">
        <v>1.13533</v>
      </c>
      <c r="AB7" s="63">
        <v>1.07273</v>
      </c>
      <c r="AC7" s="63">
        <v>1.20159</v>
      </c>
      <c r="AD7" s="63">
        <v>0.8181</v>
      </c>
      <c r="AE7" s="63">
        <v>0.0071</v>
      </c>
      <c r="AF7" s="48">
        <v>-0.0534</v>
      </c>
      <c r="AG7" s="63">
        <v>0.0676</v>
      </c>
      <c r="AH7" s="63"/>
      <c r="AI7" s="63">
        <v>2</v>
      </c>
      <c r="AJ7" s="63" t="str">
        <f t="shared" si="0"/>
        <v> </v>
      </c>
      <c r="AK7" s="63" t="str">
        <f t="shared" si="1"/>
        <v> </v>
      </c>
      <c r="AL7" s="63"/>
    </row>
    <row r="8" spans="1:38" ht="12.75" customHeight="1">
      <c r="A8" s="48" t="s">
        <v>11</v>
      </c>
      <c r="B8" s="63">
        <v>102916</v>
      </c>
      <c r="C8" s="63">
        <v>164837</v>
      </c>
      <c r="D8" s="63">
        <v>623.211</v>
      </c>
      <c r="E8" s="63">
        <v>588.918</v>
      </c>
      <c r="F8" s="63">
        <v>659.501</v>
      </c>
      <c r="G8" s="63">
        <v>0.07297</v>
      </c>
      <c r="H8" s="63">
        <v>624.35</v>
      </c>
      <c r="I8" s="63">
        <v>1.9462</v>
      </c>
      <c r="J8" s="63">
        <v>0.0518</v>
      </c>
      <c r="K8" s="48">
        <v>-0.0048</v>
      </c>
      <c r="L8" s="63">
        <v>0.1084</v>
      </c>
      <c r="M8" s="63">
        <v>1.05314</v>
      </c>
      <c r="N8" s="63">
        <v>0.99519</v>
      </c>
      <c r="O8" s="63">
        <v>1.11447</v>
      </c>
      <c r="P8" s="63">
        <v>92746</v>
      </c>
      <c r="Q8" s="63">
        <v>162226</v>
      </c>
      <c r="R8" s="63">
        <v>572.48</v>
      </c>
      <c r="S8" s="63">
        <v>540.95</v>
      </c>
      <c r="T8" s="63">
        <v>605.85</v>
      </c>
      <c r="U8" s="63">
        <v>0.1826</v>
      </c>
      <c r="V8" s="63">
        <v>571.71</v>
      </c>
      <c r="W8" s="63">
        <v>1.8773</v>
      </c>
      <c r="X8" s="63">
        <v>0.0385</v>
      </c>
      <c r="Y8" s="48">
        <v>-0.0181</v>
      </c>
      <c r="Z8" s="63">
        <v>0.0952</v>
      </c>
      <c r="AA8" s="63">
        <v>1.03928</v>
      </c>
      <c r="AB8" s="63">
        <v>0.98203</v>
      </c>
      <c r="AC8" s="63">
        <v>1.09985</v>
      </c>
      <c r="AD8" s="63">
        <v>0.00339</v>
      </c>
      <c r="AE8" s="63">
        <v>0.0849</v>
      </c>
      <c r="AF8" s="63">
        <v>0.0281</v>
      </c>
      <c r="AG8" s="63">
        <v>0.1417</v>
      </c>
      <c r="AH8" s="63"/>
      <c r="AI8" s="63"/>
      <c r="AJ8" s="63" t="str">
        <f t="shared" si="0"/>
        <v>t</v>
      </c>
      <c r="AK8" s="63" t="str">
        <f t="shared" si="1"/>
        <v>t</v>
      </c>
      <c r="AL8" s="63"/>
    </row>
    <row r="9" spans="1:38" ht="12.75" customHeight="1">
      <c r="A9" s="48" t="s">
        <v>4</v>
      </c>
      <c r="B9" s="63">
        <v>12929</v>
      </c>
      <c r="C9" s="63">
        <v>21238</v>
      </c>
      <c r="D9" s="63">
        <v>611.009</v>
      </c>
      <c r="E9" s="63">
        <v>578.23</v>
      </c>
      <c r="F9" s="63">
        <v>645.645</v>
      </c>
      <c r="G9" s="63">
        <v>0.25527</v>
      </c>
      <c r="H9" s="63">
        <v>608.767</v>
      </c>
      <c r="I9" s="63">
        <v>5.3539</v>
      </c>
      <c r="J9" s="63">
        <v>0.032</v>
      </c>
      <c r="K9" s="48">
        <v>-0.0231</v>
      </c>
      <c r="L9" s="63">
        <v>0.0871</v>
      </c>
      <c r="M9" s="63">
        <v>1.03252</v>
      </c>
      <c r="N9" s="63">
        <v>0.97713</v>
      </c>
      <c r="O9" s="63">
        <v>1.09105</v>
      </c>
      <c r="P9" s="63">
        <v>11596</v>
      </c>
      <c r="Q9" s="63">
        <v>20651</v>
      </c>
      <c r="R9" s="63">
        <v>564.3</v>
      </c>
      <c r="S9" s="63">
        <v>533.84</v>
      </c>
      <c r="T9" s="63">
        <v>596.49</v>
      </c>
      <c r="U9" s="63">
        <v>0.39898</v>
      </c>
      <c r="V9" s="63">
        <v>561.52</v>
      </c>
      <c r="W9" s="63">
        <v>5.2145</v>
      </c>
      <c r="X9" s="63">
        <v>0.0239</v>
      </c>
      <c r="Y9" s="48">
        <v>-0.0316</v>
      </c>
      <c r="Z9" s="63">
        <v>0.0794</v>
      </c>
      <c r="AA9" s="63">
        <v>1.02416</v>
      </c>
      <c r="AB9" s="63">
        <v>0.96889</v>
      </c>
      <c r="AC9" s="63">
        <v>1.08259</v>
      </c>
      <c r="AD9" s="63">
        <v>0.00713</v>
      </c>
      <c r="AE9" s="63">
        <v>0.0795</v>
      </c>
      <c r="AF9" s="63">
        <v>0.0216</v>
      </c>
      <c r="AG9" s="63">
        <v>0.1375</v>
      </c>
      <c r="AH9" s="63"/>
      <c r="AI9" s="63"/>
      <c r="AJ9" s="63" t="str">
        <f t="shared" si="0"/>
        <v>t</v>
      </c>
      <c r="AK9" s="63" t="str">
        <f t="shared" si="1"/>
        <v>t</v>
      </c>
      <c r="AL9" s="63"/>
    </row>
    <row r="10" spans="1:38" ht="12.75" customHeight="1">
      <c r="A10" s="48" t="s">
        <v>2</v>
      </c>
      <c r="B10" s="63">
        <v>6227</v>
      </c>
      <c r="C10" s="63">
        <v>11958</v>
      </c>
      <c r="D10" s="63">
        <v>521.845</v>
      </c>
      <c r="E10" s="63">
        <v>492.447</v>
      </c>
      <c r="F10" s="63">
        <v>552.997</v>
      </c>
      <c r="G10" s="63">
        <v>2E-05</v>
      </c>
      <c r="H10" s="63">
        <v>520.739</v>
      </c>
      <c r="I10" s="63">
        <v>6.599</v>
      </c>
      <c r="J10" s="48">
        <v>-0.1257</v>
      </c>
      <c r="K10" s="48">
        <v>-0.1837</v>
      </c>
      <c r="L10" s="48">
        <v>-0.0678</v>
      </c>
      <c r="M10" s="63">
        <v>0.88185</v>
      </c>
      <c r="N10" s="63">
        <v>0.83217</v>
      </c>
      <c r="O10" s="63">
        <v>0.93449</v>
      </c>
      <c r="P10" s="63">
        <v>5613</v>
      </c>
      <c r="Q10" s="63">
        <v>11377</v>
      </c>
      <c r="R10" s="63">
        <v>494.42</v>
      </c>
      <c r="S10" s="63">
        <v>466.29</v>
      </c>
      <c r="T10" s="63">
        <v>524.26</v>
      </c>
      <c r="U10" s="63">
        <v>0.00029</v>
      </c>
      <c r="V10" s="63">
        <v>493.36</v>
      </c>
      <c r="W10" s="63">
        <v>6.5852</v>
      </c>
      <c r="X10" s="48">
        <v>-0.1083</v>
      </c>
      <c r="Y10" s="48">
        <v>-0.1669</v>
      </c>
      <c r="Z10" s="48">
        <v>-0.0497</v>
      </c>
      <c r="AA10" s="63">
        <v>0.89735</v>
      </c>
      <c r="AB10" s="63">
        <v>0.84628</v>
      </c>
      <c r="AC10" s="63">
        <v>0.9515</v>
      </c>
      <c r="AD10" s="63">
        <v>0.09571</v>
      </c>
      <c r="AE10" s="63">
        <v>0.054</v>
      </c>
      <c r="AF10" s="48">
        <v>-0.0095</v>
      </c>
      <c r="AG10" s="63">
        <v>0.1175</v>
      </c>
      <c r="AH10" s="63">
        <v>1</v>
      </c>
      <c r="AI10" s="63">
        <v>2</v>
      </c>
      <c r="AJ10" s="63" t="str">
        <f t="shared" si="0"/>
        <v> </v>
      </c>
      <c r="AK10" s="63" t="str">
        <f t="shared" si="1"/>
        <v> </v>
      </c>
      <c r="AL10" s="63"/>
    </row>
    <row r="11" spans="1:38" ht="12.75" customHeight="1">
      <c r="A11" s="48" t="s">
        <v>6</v>
      </c>
      <c r="B11" s="63">
        <v>8204</v>
      </c>
      <c r="C11" s="63">
        <v>12258</v>
      </c>
      <c r="D11" s="63">
        <v>670.386</v>
      </c>
      <c r="E11" s="63">
        <v>633.455</v>
      </c>
      <c r="F11" s="63">
        <v>709.47</v>
      </c>
      <c r="G11" s="63">
        <v>2E-05</v>
      </c>
      <c r="H11" s="63">
        <v>669.277</v>
      </c>
      <c r="I11" s="63">
        <v>7.3891</v>
      </c>
      <c r="J11" s="63">
        <v>0.1247</v>
      </c>
      <c r="K11" s="63">
        <v>0.0681</v>
      </c>
      <c r="L11" s="63">
        <v>0.1814</v>
      </c>
      <c r="M11" s="63">
        <v>1.13286</v>
      </c>
      <c r="N11" s="63">
        <v>1.07045</v>
      </c>
      <c r="O11" s="63">
        <v>1.19891</v>
      </c>
      <c r="P11" s="63">
        <v>7083</v>
      </c>
      <c r="Q11" s="63">
        <v>11350</v>
      </c>
      <c r="R11" s="63">
        <v>625.54</v>
      </c>
      <c r="S11" s="63">
        <v>590.68</v>
      </c>
      <c r="T11" s="63">
        <v>662.45</v>
      </c>
      <c r="U11" s="63">
        <v>1E-05</v>
      </c>
      <c r="V11" s="63">
        <v>624.05</v>
      </c>
      <c r="W11" s="63">
        <v>7.415</v>
      </c>
      <c r="X11" s="63">
        <v>0.1269</v>
      </c>
      <c r="Y11" s="63">
        <v>0.0696</v>
      </c>
      <c r="Z11" s="63">
        <v>0.1842</v>
      </c>
      <c r="AA11" s="63">
        <v>1.13531</v>
      </c>
      <c r="AB11" s="63">
        <v>1.07205</v>
      </c>
      <c r="AC11" s="63">
        <v>1.20231</v>
      </c>
      <c r="AD11" s="63">
        <v>0.02639</v>
      </c>
      <c r="AE11" s="63">
        <v>0.0692</v>
      </c>
      <c r="AF11" s="63">
        <v>0.0081</v>
      </c>
      <c r="AG11" s="63">
        <v>0.1304</v>
      </c>
      <c r="AH11" s="63">
        <v>1</v>
      </c>
      <c r="AI11" s="63">
        <v>2</v>
      </c>
      <c r="AJ11" s="63" t="str">
        <f t="shared" si="0"/>
        <v>t</v>
      </c>
      <c r="AK11" s="63" t="str">
        <f t="shared" si="1"/>
        <v>t</v>
      </c>
      <c r="AL11" s="63"/>
    </row>
    <row r="12" spans="1:38" ht="13.5" customHeight="1">
      <c r="A12" s="48" t="s">
        <v>8</v>
      </c>
      <c r="B12" s="63">
        <v>215</v>
      </c>
      <c r="C12" s="63">
        <v>317</v>
      </c>
      <c r="D12" s="63">
        <v>674.602</v>
      </c>
      <c r="E12" s="63">
        <v>584.108</v>
      </c>
      <c r="F12" s="63">
        <v>779.116</v>
      </c>
      <c r="G12" s="63">
        <v>0.07462</v>
      </c>
      <c r="H12" s="63">
        <v>678.233</v>
      </c>
      <c r="I12" s="63">
        <v>46.2551</v>
      </c>
      <c r="J12" s="63">
        <v>0.131</v>
      </c>
      <c r="K12" s="48">
        <v>-0.013</v>
      </c>
      <c r="L12" s="63">
        <v>0.2751</v>
      </c>
      <c r="M12" s="63">
        <v>1.13999</v>
      </c>
      <c r="N12" s="63">
        <v>0.98706</v>
      </c>
      <c r="O12" s="63">
        <v>1.3166</v>
      </c>
      <c r="P12" s="63">
        <v>153</v>
      </c>
      <c r="Q12" s="63">
        <v>294</v>
      </c>
      <c r="R12" s="63">
        <v>516.78</v>
      </c>
      <c r="S12" s="63">
        <v>437.15</v>
      </c>
      <c r="T12" s="63">
        <v>610.92</v>
      </c>
      <c r="U12" s="63">
        <v>0.45292</v>
      </c>
      <c r="V12" s="63">
        <v>520.41</v>
      </c>
      <c r="W12" s="63">
        <v>42.0725</v>
      </c>
      <c r="X12" s="48">
        <v>-0.0641</v>
      </c>
      <c r="Y12" s="48">
        <v>-0.2314</v>
      </c>
      <c r="Z12" s="63">
        <v>0.1033</v>
      </c>
      <c r="AA12" s="63">
        <v>0.93793</v>
      </c>
      <c r="AB12" s="63">
        <v>0.79341</v>
      </c>
      <c r="AC12" s="63">
        <v>1.10878</v>
      </c>
      <c r="AD12" s="63">
        <v>0.01486</v>
      </c>
      <c r="AE12" s="63">
        <v>0.2665</v>
      </c>
      <c r="AF12" s="63">
        <v>0.0521</v>
      </c>
      <c r="AG12" s="63">
        <v>0.4809</v>
      </c>
      <c r="AH12" s="63"/>
      <c r="AI12" s="63"/>
      <c r="AJ12" s="63" t="str">
        <f t="shared" si="0"/>
        <v>t</v>
      </c>
      <c r="AK12" s="63" t="str">
        <f t="shared" si="1"/>
        <v>t</v>
      </c>
      <c r="AL12" s="63"/>
    </row>
    <row r="13" spans="1:38" ht="12.75" customHeight="1">
      <c r="A13" s="48" t="s">
        <v>5</v>
      </c>
      <c r="B13" s="63">
        <v>4797</v>
      </c>
      <c r="C13" s="63">
        <v>8900</v>
      </c>
      <c r="D13" s="63">
        <v>536.984</v>
      </c>
      <c r="E13" s="63">
        <v>505.937</v>
      </c>
      <c r="F13" s="63">
        <v>569.936</v>
      </c>
      <c r="G13" s="63">
        <v>0.00139</v>
      </c>
      <c r="H13" s="63">
        <v>538.989</v>
      </c>
      <c r="I13" s="63">
        <v>7.7821</v>
      </c>
      <c r="J13" s="48">
        <v>-0.0971</v>
      </c>
      <c r="K13" s="48">
        <v>-0.1567</v>
      </c>
      <c r="L13" s="48">
        <v>-0.0376</v>
      </c>
      <c r="M13" s="63">
        <v>0.90743</v>
      </c>
      <c r="N13" s="63">
        <v>0.85497</v>
      </c>
      <c r="O13" s="63">
        <v>0.96311</v>
      </c>
      <c r="P13" s="63">
        <v>4395</v>
      </c>
      <c r="Q13" s="63">
        <v>8403</v>
      </c>
      <c r="R13" s="63">
        <v>521.33</v>
      </c>
      <c r="S13" s="63">
        <v>490.88</v>
      </c>
      <c r="T13" s="63">
        <v>553.66</v>
      </c>
      <c r="U13" s="63">
        <v>0.07148</v>
      </c>
      <c r="V13" s="63">
        <v>523.03</v>
      </c>
      <c r="W13" s="63">
        <v>7.8894</v>
      </c>
      <c r="X13" s="48">
        <v>-0.0553</v>
      </c>
      <c r="Y13" s="48">
        <v>-0.1155</v>
      </c>
      <c r="Z13" s="63">
        <v>0.0048</v>
      </c>
      <c r="AA13" s="63">
        <v>0.94617</v>
      </c>
      <c r="AB13" s="63">
        <v>0.89092</v>
      </c>
      <c r="AC13" s="63">
        <v>1.00485</v>
      </c>
      <c r="AD13" s="63">
        <v>0.38214</v>
      </c>
      <c r="AE13" s="63">
        <v>0.0296</v>
      </c>
      <c r="AF13" s="48">
        <v>-0.0368</v>
      </c>
      <c r="AG13" s="63">
        <v>0.096</v>
      </c>
      <c r="AH13" s="63">
        <v>1</v>
      </c>
      <c r="AI13" s="63"/>
      <c r="AJ13" s="63" t="str">
        <f t="shared" si="0"/>
        <v> </v>
      </c>
      <c r="AK13" s="63" t="str">
        <f t="shared" si="1"/>
        <v> </v>
      </c>
      <c r="AL13" s="63"/>
    </row>
    <row r="14" spans="1:38" ht="12.75" customHeight="1">
      <c r="A14" s="48" t="s">
        <v>7</v>
      </c>
      <c r="B14" s="63">
        <v>8350</v>
      </c>
      <c r="C14" s="63">
        <v>19720</v>
      </c>
      <c r="D14" s="63">
        <v>424.016</v>
      </c>
      <c r="E14" s="63">
        <v>400.661</v>
      </c>
      <c r="F14" s="63">
        <v>448.731</v>
      </c>
      <c r="G14" s="63">
        <v>0</v>
      </c>
      <c r="H14" s="63">
        <v>423.428</v>
      </c>
      <c r="I14" s="63">
        <v>4.6338</v>
      </c>
      <c r="J14" s="48">
        <v>-0.3333</v>
      </c>
      <c r="K14" s="48">
        <v>-0.39</v>
      </c>
      <c r="L14" s="48">
        <v>-0.2767</v>
      </c>
      <c r="M14" s="63">
        <v>0.71653</v>
      </c>
      <c r="N14" s="63">
        <v>0.67706</v>
      </c>
      <c r="O14" s="63">
        <v>0.7583</v>
      </c>
      <c r="P14" s="63">
        <v>8243</v>
      </c>
      <c r="Q14" s="63">
        <v>20186</v>
      </c>
      <c r="R14" s="63">
        <v>408.85</v>
      </c>
      <c r="S14" s="63">
        <v>386.32</v>
      </c>
      <c r="T14" s="63">
        <v>432.7</v>
      </c>
      <c r="U14" s="63">
        <v>0</v>
      </c>
      <c r="V14" s="63">
        <v>408.35</v>
      </c>
      <c r="W14" s="63">
        <v>4.4977</v>
      </c>
      <c r="X14" s="48">
        <v>-0.2984</v>
      </c>
      <c r="Y14" s="48">
        <v>-0.3551</v>
      </c>
      <c r="Z14" s="48">
        <v>-0.2417</v>
      </c>
      <c r="AA14" s="63">
        <v>0.74203</v>
      </c>
      <c r="AB14" s="63">
        <v>0.70114</v>
      </c>
      <c r="AC14" s="63">
        <v>0.78531</v>
      </c>
      <c r="AD14" s="63">
        <v>0.238</v>
      </c>
      <c r="AE14" s="63">
        <v>0.0364</v>
      </c>
      <c r="AF14" s="48">
        <v>-0.0241</v>
      </c>
      <c r="AG14" s="63">
        <v>0.0969</v>
      </c>
      <c r="AH14" s="63">
        <v>1</v>
      </c>
      <c r="AI14" s="63">
        <v>2</v>
      </c>
      <c r="AJ14" s="63" t="str">
        <f t="shared" si="0"/>
        <v> </v>
      </c>
      <c r="AK14" s="63" t="str">
        <f t="shared" si="1"/>
        <v> </v>
      </c>
      <c r="AL14" s="63"/>
    </row>
    <row r="15" spans="1:38" ht="12.75" customHeight="1">
      <c r="A15" s="63" t="s">
        <v>14</v>
      </c>
      <c r="B15" s="63">
        <v>38125</v>
      </c>
      <c r="C15" s="63">
        <v>68744</v>
      </c>
      <c r="D15" s="63">
        <v>556.169</v>
      </c>
      <c r="E15" s="63">
        <v>525.27</v>
      </c>
      <c r="F15" s="63">
        <v>588.885</v>
      </c>
      <c r="G15" s="63">
        <v>0.03341</v>
      </c>
      <c r="H15" s="63">
        <v>554.594</v>
      </c>
      <c r="I15" s="63">
        <v>2.8403</v>
      </c>
      <c r="J15" s="48">
        <v>-0.062</v>
      </c>
      <c r="K15" s="48">
        <v>-0.1192</v>
      </c>
      <c r="L15" s="48">
        <v>-0.0049</v>
      </c>
      <c r="M15" s="63">
        <v>0.93985</v>
      </c>
      <c r="N15" s="63">
        <v>0.88764</v>
      </c>
      <c r="O15" s="63">
        <v>0.99514</v>
      </c>
      <c r="P15" s="63">
        <v>35739</v>
      </c>
      <c r="Q15" s="63">
        <v>69175</v>
      </c>
      <c r="R15" s="63">
        <v>517.62</v>
      </c>
      <c r="S15" s="63">
        <v>488.83</v>
      </c>
      <c r="T15" s="63">
        <v>548.11</v>
      </c>
      <c r="U15" s="63">
        <v>0.03312</v>
      </c>
      <c r="V15" s="63">
        <v>516.65</v>
      </c>
      <c r="W15" s="63">
        <v>2.7329</v>
      </c>
      <c r="X15" s="48">
        <v>-0.0622</v>
      </c>
      <c r="Y15" s="48">
        <v>-0.1195</v>
      </c>
      <c r="Z15" s="48">
        <v>-0.005</v>
      </c>
      <c r="AA15" s="63">
        <v>0.93968</v>
      </c>
      <c r="AB15" s="63">
        <v>0.88741</v>
      </c>
      <c r="AC15" s="63">
        <v>0.99503</v>
      </c>
      <c r="AD15" s="63">
        <v>0.01507</v>
      </c>
      <c r="AE15" s="63">
        <v>0.0718</v>
      </c>
      <c r="AF15" s="63">
        <v>0.0139</v>
      </c>
      <c r="AG15" s="63">
        <v>0.1298</v>
      </c>
      <c r="AH15" s="63"/>
      <c r="AI15" s="63"/>
      <c r="AJ15" s="63" t="str">
        <f t="shared" si="0"/>
        <v>t</v>
      </c>
      <c r="AK15" s="63" t="str">
        <f t="shared" si="1"/>
        <v>t</v>
      </c>
      <c r="AL15" s="63"/>
    </row>
    <row r="16" spans="1:38" ht="12.75" customHeight="1">
      <c r="A16" s="63" t="s">
        <v>12</v>
      </c>
      <c r="B16" s="63">
        <v>27360</v>
      </c>
      <c r="C16" s="63">
        <v>45454</v>
      </c>
      <c r="D16" s="63">
        <v>603.523</v>
      </c>
      <c r="E16" s="63">
        <v>569.794</v>
      </c>
      <c r="F16" s="63">
        <v>639.249</v>
      </c>
      <c r="G16" s="63">
        <v>0.50244</v>
      </c>
      <c r="H16" s="63">
        <v>601.927</v>
      </c>
      <c r="I16" s="63">
        <v>3.639</v>
      </c>
      <c r="J16" s="63">
        <v>0.0197</v>
      </c>
      <c r="K16" s="48">
        <v>-0.0378</v>
      </c>
      <c r="L16" s="63">
        <v>0.0772</v>
      </c>
      <c r="M16" s="63">
        <v>1.01987</v>
      </c>
      <c r="N16" s="63">
        <v>0.96288</v>
      </c>
      <c r="O16" s="63">
        <v>1.08025</v>
      </c>
      <c r="P16" s="63">
        <v>24292</v>
      </c>
      <c r="Q16" s="63">
        <v>43378</v>
      </c>
      <c r="R16" s="63">
        <v>562.06</v>
      </c>
      <c r="S16" s="63">
        <v>530.55</v>
      </c>
      <c r="T16" s="63">
        <v>595.44</v>
      </c>
      <c r="U16" s="63">
        <v>0.49364</v>
      </c>
      <c r="V16" s="63">
        <v>560.01</v>
      </c>
      <c r="W16" s="63">
        <v>3.593</v>
      </c>
      <c r="X16" s="63">
        <v>0.0201</v>
      </c>
      <c r="Y16" s="48">
        <v>-0.0375</v>
      </c>
      <c r="Z16" s="63">
        <v>0.0778</v>
      </c>
      <c r="AA16" s="63">
        <v>1.02035</v>
      </c>
      <c r="AB16" s="63">
        <v>0.96316</v>
      </c>
      <c r="AC16" s="63">
        <v>1.08094</v>
      </c>
      <c r="AD16" s="63">
        <v>0.01749</v>
      </c>
      <c r="AE16" s="63">
        <v>0.0712</v>
      </c>
      <c r="AF16" s="63">
        <v>0.0125</v>
      </c>
      <c r="AG16" s="63">
        <v>0.1299</v>
      </c>
      <c r="AH16" s="63"/>
      <c r="AI16" s="63"/>
      <c r="AJ16" s="63" t="str">
        <f t="shared" si="0"/>
        <v>t</v>
      </c>
      <c r="AK16" s="63" t="str">
        <f t="shared" si="1"/>
        <v>t</v>
      </c>
      <c r="AL16" s="63"/>
    </row>
    <row r="17" spans="1:38" ht="12.75" customHeight="1">
      <c r="A17" s="63" t="s">
        <v>13</v>
      </c>
      <c r="B17" s="63">
        <v>13362</v>
      </c>
      <c r="C17" s="63">
        <v>28937</v>
      </c>
      <c r="D17" s="63">
        <v>461.641</v>
      </c>
      <c r="E17" s="63">
        <v>435.279</v>
      </c>
      <c r="F17" s="63">
        <v>489.599</v>
      </c>
      <c r="G17" s="63">
        <v>0</v>
      </c>
      <c r="H17" s="63">
        <v>461.762</v>
      </c>
      <c r="I17" s="63">
        <v>3.9947</v>
      </c>
      <c r="J17" s="48">
        <v>-0.2483</v>
      </c>
      <c r="K17" s="48">
        <v>-0.3071</v>
      </c>
      <c r="L17" s="48">
        <v>-0.1895</v>
      </c>
      <c r="M17" s="63">
        <v>0.78011</v>
      </c>
      <c r="N17" s="63">
        <v>0.73556</v>
      </c>
      <c r="O17" s="63">
        <v>0.82736</v>
      </c>
      <c r="P17" s="63">
        <v>12791</v>
      </c>
      <c r="Q17" s="63">
        <v>28883</v>
      </c>
      <c r="R17" s="63">
        <v>442.88</v>
      </c>
      <c r="S17" s="63">
        <v>417.54</v>
      </c>
      <c r="T17" s="63">
        <v>469.76</v>
      </c>
      <c r="U17" s="63">
        <v>0</v>
      </c>
      <c r="V17" s="63">
        <v>442.86</v>
      </c>
      <c r="W17" s="63">
        <v>3.9157</v>
      </c>
      <c r="X17" s="48">
        <v>-0.2182</v>
      </c>
      <c r="Y17" s="48">
        <v>-0.2771</v>
      </c>
      <c r="Z17" s="48">
        <v>-0.1592</v>
      </c>
      <c r="AA17" s="63">
        <v>0.804</v>
      </c>
      <c r="AB17" s="63">
        <v>0.758</v>
      </c>
      <c r="AC17" s="63">
        <v>0.85279</v>
      </c>
      <c r="AD17" s="63">
        <v>0.18364</v>
      </c>
      <c r="AE17" s="63">
        <v>0.0415</v>
      </c>
      <c r="AF17" s="48">
        <v>-0.0197</v>
      </c>
      <c r="AG17" s="63">
        <v>0.1026</v>
      </c>
      <c r="AH17" s="63">
        <v>1</v>
      </c>
      <c r="AI17" s="63">
        <v>2</v>
      </c>
      <c r="AJ17" s="63" t="str">
        <f t="shared" si="0"/>
        <v> </v>
      </c>
      <c r="AK17" s="63" t="str">
        <f t="shared" si="1"/>
        <v> </v>
      </c>
      <c r="AL17" s="63"/>
    </row>
    <row r="18" spans="1:38" ht="12.75" customHeight="1">
      <c r="A18" s="63" t="s">
        <v>15</v>
      </c>
      <c r="B18" s="63">
        <v>190959</v>
      </c>
      <c r="C18" s="63">
        <v>322695</v>
      </c>
      <c r="D18" s="63">
        <v>591.763</v>
      </c>
      <c r="E18" s="63" t="s">
        <v>287</v>
      </c>
      <c r="F18" s="63" t="s">
        <v>287</v>
      </c>
      <c r="G18" s="63" t="s">
        <v>287</v>
      </c>
      <c r="H18" s="63">
        <v>591.763</v>
      </c>
      <c r="I18" s="63">
        <v>1.3542</v>
      </c>
      <c r="J18" s="63" t="s">
        <v>287</v>
      </c>
      <c r="K18" s="63" t="s">
        <v>287</v>
      </c>
      <c r="L18" s="63" t="s">
        <v>287</v>
      </c>
      <c r="M18" s="63" t="s">
        <v>287</v>
      </c>
      <c r="N18" s="63" t="s">
        <v>287</v>
      </c>
      <c r="O18" s="63" t="s">
        <v>287</v>
      </c>
      <c r="P18" s="63">
        <v>174506</v>
      </c>
      <c r="Q18" s="63">
        <v>317121</v>
      </c>
      <c r="R18" s="63">
        <v>550.99</v>
      </c>
      <c r="S18" s="63" t="s">
        <v>287</v>
      </c>
      <c r="T18" s="63" t="s">
        <v>287</v>
      </c>
      <c r="U18" s="63" t="s">
        <v>287</v>
      </c>
      <c r="V18" s="63">
        <v>550.28</v>
      </c>
      <c r="W18" s="63">
        <v>1.3173</v>
      </c>
      <c r="X18" s="63" t="s">
        <v>287</v>
      </c>
      <c r="Y18" s="63" t="s">
        <v>287</v>
      </c>
      <c r="Z18" s="63" t="s">
        <v>287</v>
      </c>
      <c r="AA18" s="63" t="s">
        <v>287</v>
      </c>
      <c r="AB18" s="63" t="s">
        <v>287</v>
      </c>
      <c r="AC18" s="63" t="s">
        <v>287</v>
      </c>
      <c r="AD18" s="63">
        <v>0.00776</v>
      </c>
      <c r="AE18" s="63">
        <v>0.0714</v>
      </c>
      <c r="AF18" s="63">
        <v>0.0188</v>
      </c>
      <c r="AG18" s="63">
        <v>0.124</v>
      </c>
      <c r="AH18" s="63"/>
      <c r="AI18" s="63"/>
      <c r="AJ18" s="63" t="str">
        <f t="shared" si="0"/>
        <v>t</v>
      </c>
      <c r="AK18" s="63" t="str">
        <f t="shared" si="1"/>
        <v>t</v>
      </c>
      <c r="AL18" s="63"/>
    </row>
    <row r="19" spans="1:38" ht="12.75" customHeight="1">
      <c r="A19" s="63" t="s">
        <v>288</v>
      </c>
      <c r="B19" s="63">
        <v>866</v>
      </c>
      <c r="C19" s="63">
        <v>1509</v>
      </c>
      <c r="D19" s="63">
        <v>576.041</v>
      </c>
      <c r="E19" s="63">
        <v>528.729</v>
      </c>
      <c r="F19" s="63">
        <v>627.588</v>
      </c>
      <c r="G19" s="63">
        <v>0.53803</v>
      </c>
      <c r="H19" s="63">
        <v>573.89</v>
      </c>
      <c r="I19" s="63">
        <v>19.5016</v>
      </c>
      <c r="J19" s="48">
        <v>-0.0269</v>
      </c>
      <c r="K19" s="48">
        <v>-0.1126</v>
      </c>
      <c r="L19" s="63">
        <v>0.0588</v>
      </c>
      <c r="M19" s="63">
        <v>0.97343</v>
      </c>
      <c r="N19" s="63">
        <v>0.89348</v>
      </c>
      <c r="O19" s="63">
        <v>1.06054</v>
      </c>
      <c r="P19" s="63">
        <v>812</v>
      </c>
      <c r="Q19" s="63">
        <v>521</v>
      </c>
      <c r="R19" s="63">
        <v>1584.38</v>
      </c>
      <c r="S19" s="63">
        <v>1451.63</v>
      </c>
      <c r="T19" s="63">
        <v>1729.28</v>
      </c>
      <c r="U19" s="63">
        <v>0</v>
      </c>
      <c r="V19" s="63">
        <v>1558.54</v>
      </c>
      <c r="W19" s="63">
        <v>54.6941</v>
      </c>
      <c r="X19" s="63">
        <v>1.0562</v>
      </c>
      <c r="Y19" s="63">
        <v>0.9687</v>
      </c>
      <c r="Z19" s="63">
        <v>1.1438</v>
      </c>
      <c r="AA19" s="63">
        <v>2.87555</v>
      </c>
      <c r="AB19" s="63">
        <v>2.6346</v>
      </c>
      <c r="AC19" s="63">
        <v>3.13853</v>
      </c>
      <c r="AD19" s="63">
        <v>0</v>
      </c>
      <c r="AE19" s="48">
        <v>-1.0118</v>
      </c>
      <c r="AF19" s="48">
        <v>-1.1224</v>
      </c>
      <c r="AG19" s="48">
        <v>-0.9011</v>
      </c>
      <c r="AH19" s="63"/>
      <c r="AI19" s="63">
        <v>2</v>
      </c>
      <c r="AJ19" s="63" t="str">
        <f t="shared" si="0"/>
        <v>t</v>
      </c>
      <c r="AK19" s="63" t="str">
        <f t="shared" si="1"/>
        <v>t</v>
      </c>
      <c r="AL19" s="63"/>
    </row>
    <row r="20" spans="1:38" ht="12.75" customHeight="1">
      <c r="A20" s="63" t="s">
        <v>72</v>
      </c>
      <c r="B20" s="63">
        <v>9836</v>
      </c>
      <c r="C20" s="63">
        <v>16469</v>
      </c>
      <c r="D20" s="63">
        <v>596.955</v>
      </c>
      <c r="E20" s="63">
        <v>564.461</v>
      </c>
      <c r="F20" s="63">
        <v>631.32</v>
      </c>
      <c r="G20" s="63">
        <v>0.7597</v>
      </c>
      <c r="H20" s="63">
        <v>597.243</v>
      </c>
      <c r="I20" s="63">
        <v>6.022</v>
      </c>
      <c r="J20" s="63">
        <v>0.0087</v>
      </c>
      <c r="K20" s="48">
        <v>-0.0472</v>
      </c>
      <c r="L20" s="63">
        <v>0.0647</v>
      </c>
      <c r="M20" s="63">
        <v>1.00877</v>
      </c>
      <c r="N20" s="63">
        <v>0.95386</v>
      </c>
      <c r="O20" s="63">
        <v>1.06685</v>
      </c>
      <c r="P20" s="63">
        <v>9212</v>
      </c>
      <c r="Q20" s="63">
        <v>16613</v>
      </c>
      <c r="R20" s="63">
        <v>555.03</v>
      </c>
      <c r="S20" s="63">
        <v>524.67</v>
      </c>
      <c r="T20" s="63">
        <v>587.14</v>
      </c>
      <c r="U20" s="63">
        <v>0.79896</v>
      </c>
      <c r="V20" s="63">
        <v>554.51</v>
      </c>
      <c r="W20" s="63">
        <v>5.7774</v>
      </c>
      <c r="X20" s="63">
        <v>0.0073</v>
      </c>
      <c r="Y20" s="48">
        <v>-0.0489</v>
      </c>
      <c r="Z20" s="63">
        <v>0.0635</v>
      </c>
      <c r="AA20" s="63">
        <v>1.00733</v>
      </c>
      <c r="AB20" s="63">
        <v>0.95225</v>
      </c>
      <c r="AC20" s="63">
        <v>1.06561</v>
      </c>
      <c r="AD20" s="63">
        <v>0.01633</v>
      </c>
      <c r="AE20" s="63">
        <v>0.0728</v>
      </c>
      <c r="AF20" s="63">
        <v>0.0134</v>
      </c>
      <c r="AG20" s="63">
        <v>0.1323</v>
      </c>
      <c r="AH20" s="63"/>
      <c r="AI20" s="63"/>
      <c r="AJ20" s="63" t="str">
        <f t="shared" si="0"/>
        <v>t</v>
      </c>
      <c r="AK20" s="63" t="str">
        <f t="shared" si="1"/>
        <v>t</v>
      </c>
      <c r="AL20" s="63"/>
    </row>
    <row r="21" spans="1:38" ht="12.75" customHeight="1">
      <c r="A21" s="63" t="s">
        <v>71</v>
      </c>
      <c r="B21" s="63">
        <v>5877</v>
      </c>
      <c r="C21" s="63">
        <v>9722</v>
      </c>
      <c r="D21" s="63">
        <v>606.095</v>
      </c>
      <c r="E21" s="63">
        <v>571.718</v>
      </c>
      <c r="F21" s="63">
        <v>642.539</v>
      </c>
      <c r="G21" s="63">
        <v>0.42184</v>
      </c>
      <c r="H21" s="63">
        <v>604.505</v>
      </c>
      <c r="I21" s="63">
        <v>7.8854</v>
      </c>
      <c r="J21" s="63">
        <v>0.0239</v>
      </c>
      <c r="K21" s="48">
        <v>-0.0345</v>
      </c>
      <c r="L21" s="63">
        <v>0.0823</v>
      </c>
      <c r="M21" s="63">
        <v>1.02422</v>
      </c>
      <c r="N21" s="63">
        <v>0.96613</v>
      </c>
      <c r="O21" s="63">
        <v>1.0858</v>
      </c>
      <c r="P21" s="63">
        <v>5103</v>
      </c>
      <c r="Q21" s="63">
        <v>8972</v>
      </c>
      <c r="R21" s="63">
        <v>567.33</v>
      </c>
      <c r="S21" s="63">
        <v>534.66</v>
      </c>
      <c r="T21" s="63">
        <v>602</v>
      </c>
      <c r="U21" s="63">
        <v>0.33408</v>
      </c>
      <c r="V21" s="63">
        <v>568.77</v>
      </c>
      <c r="W21" s="63">
        <v>7.962</v>
      </c>
      <c r="X21" s="63">
        <v>0.0292</v>
      </c>
      <c r="Y21" s="48">
        <v>-0.0301</v>
      </c>
      <c r="Z21" s="63">
        <v>0.0886</v>
      </c>
      <c r="AA21" s="63">
        <v>1.02966</v>
      </c>
      <c r="AB21" s="63">
        <v>0.97036</v>
      </c>
      <c r="AC21" s="63">
        <v>1.09259</v>
      </c>
      <c r="AD21" s="63">
        <v>0.0447</v>
      </c>
      <c r="AE21" s="63">
        <v>0.0661</v>
      </c>
      <c r="AF21" s="63">
        <v>0.0016</v>
      </c>
      <c r="AG21" s="63">
        <v>0.1306</v>
      </c>
      <c r="AH21" s="63"/>
      <c r="AI21" s="63"/>
      <c r="AJ21" s="63" t="str">
        <f t="shared" si="0"/>
        <v>t</v>
      </c>
      <c r="AK21" s="63" t="str">
        <f t="shared" si="1"/>
        <v>t</v>
      </c>
      <c r="AL21" s="63"/>
    </row>
    <row r="22" spans="1:38" ht="12.75" customHeight="1">
      <c r="A22" s="63" t="s">
        <v>74</v>
      </c>
      <c r="B22" s="63">
        <v>7039</v>
      </c>
      <c r="C22" s="63">
        <v>11562</v>
      </c>
      <c r="D22" s="63">
        <v>607.375</v>
      </c>
      <c r="E22" s="63">
        <v>573.519</v>
      </c>
      <c r="F22" s="63">
        <v>643.229</v>
      </c>
      <c r="G22" s="63">
        <v>0.37355</v>
      </c>
      <c r="H22" s="63">
        <v>608.805</v>
      </c>
      <c r="I22" s="63">
        <v>7.2564</v>
      </c>
      <c r="J22" s="63">
        <v>0.026</v>
      </c>
      <c r="K22" s="48">
        <v>-0.0313</v>
      </c>
      <c r="L22" s="63">
        <v>0.0834</v>
      </c>
      <c r="M22" s="63">
        <v>1.02638</v>
      </c>
      <c r="N22" s="63">
        <v>0.96917</v>
      </c>
      <c r="O22" s="63">
        <v>1.08697</v>
      </c>
      <c r="P22" s="63">
        <v>6805</v>
      </c>
      <c r="Q22" s="63">
        <v>12403</v>
      </c>
      <c r="R22" s="63">
        <v>549.17</v>
      </c>
      <c r="S22" s="63">
        <v>518.47</v>
      </c>
      <c r="T22" s="63">
        <v>581.69</v>
      </c>
      <c r="U22" s="63">
        <v>0.91048</v>
      </c>
      <c r="V22" s="63">
        <v>548.66</v>
      </c>
      <c r="W22" s="63">
        <v>6.651</v>
      </c>
      <c r="X22" s="48">
        <v>-0.0033</v>
      </c>
      <c r="Y22" s="48">
        <v>-0.0608</v>
      </c>
      <c r="Z22" s="63">
        <v>0.0542</v>
      </c>
      <c r="AA22" s="63">
        <v>0.99671</v>
      </c>
      <c r="AB22" s="63">
        <v>0.94099</v>
      </c>
      <c r="AC22" s="63">
        <v>1.05572</v>
      </c>
      <c r="AD22" s="63">
        <v>0.00143</v>
      </c>
      <c r="AE22" s="63">
        <v>0.1007</v>
      </c>
      <c r="AF22" s="63">
        <v>0.0388</v>
      </c>
      <c r="AG22" s="63">
        <v>0.1627</v>
      </c>
      <c r="AH22" s="63"/>
      <c r="AI22" s="63"/>
      <c r="AJ22" s="63" t="str">
        <f t="shared" si="0"/>
        <v>t</v>
      </c>
      <c r="AK22" s="63" t="str">
        <f t="shared" si="1"/>
        <v>t</v>
      </c>
      <c r="AL22" s="63"/>
    </row>
    <row r="23" spans="1:38" ht="12.75" customHeight="1">
      <c r="A23" s="63" t="s">
        <v>73</v>
      </c>
      <c r="B23" s="63">
        <v>9942</v>
      </c>
      <c r="C23" s="63">
        <v>15839</v>
      </c>
      <c r="D23" s="63">
        <v>627.902</v>
      </c>
      <c r="E23" s="63">
        <v>593.742</v>
      </c>
      <c r="F23" s="63">
        <v>664.026</v>
      </c>
      <c r="G23" s="63">
        <v>0.03781</v>
      </c>
      <c r="H23" s="63">
        <v>627.691</v>
      </c>
      <c r="I23" s="63">
        <v>6.2952</v>
      </c>
      <c r="J23" s="63">
        <v>0.0593</v>
      </c>
      <c r="K23" s="63">
        <v>0.0033</v>
      </c>
      <c r="L23" s="63">
        <v>0.1152</v>
      </c>
      <c r="M23" s="63">
        <v>1.06107</v>
      </c>
      <c r="N23" s="63">
        <v>1.00334</v>
      </c>
      <c r="O23" s="63">
        <v>1.12212</v>
      </c>
      <c r="P23" s="63">
        <v>8517</v>
      </c>
      <c r="Q23" s="63">
        <v>14868</v>
      </c>
      <c r="R23" s="63">
        <v>573.27</v>
      </c>
      <c r="S23" s="63">
        <v>541.75</v>
      </c>
      <c r="T23" s="63">
        <v>606.62</v>
      </c>
      <c r="U23" s="63">
        <v>0.16934</v>
      </c>
      <c r="V23" s="63">
        <v>572.84</v>
      </c>
      <c r="W23" s="63">
        <v>6.2071</v>
      </c>
      <c r="X23" s="63">
        <v>0.0397</v>
      </c>
      <c r="Y23" s="48">
        <v>-0.0169</v>
      </c>
      <c r="Z23" s="63">
        <v>0.0962</v>
      </c>
      <c r="AA23" s="63">
        <v>1.04045</v>
      </c>
      <c r="AB23" s="63">
        <v>0.98324</v>
      </c>
      <c r="AC23" s="63">
        <v>1.10098</v>
      </c>
      <c r="AD23" s="63">
        <v>0.0028</v>
      </c>
      <c r="AE23" s="63">
        <v>0.091</v>
      </c>
      <c r="AF23" s="63">
        <v>0.0313</v>
      </c>
      <c r="AG23" s="63">
        <v>0.1507</v>
      </c>
      <c r="AH23" s="63"/>
      <c r="AI23" s="63"/>
      <c r="AJ23" s="63" t="str">
        <f t="shared" si="0"/>
        <v>t</v>
      </c>
      <c r="AK23" s="63" t="str">
        <f t="shared" si="1"/>
        <v>t</v>
      </c>
      <c r="AL23" s="63"/>
    </row>
    <row r="24" spans="1:38" ht="12.75" customHeight="1">
      <c r="A24" s="63" t="s">
        <v>75</v>
      </c>
      <c r="B24" s="63">
        <v>5771</v>
      </c>
      <c r="C24" s="63">
        <v>9332</v>
      </c>
      <c r="D24" s="63">
        <v>617.673</v>
      </c>
      <c r="E24" s="63">
        <v>582.634</v>
      </c>
      <c r="F24" s="63">
        <v>654.82</v>
      </c>
      <c r="G24" s="63">
        <v>0.15038</v>
      </c>
      <c r="H24" s="63">
        <v>618.41</v>
      </c>
      <c r="I24" s="63">
        <v>8.1405</v>
      </c>
      <c r="J24" s="63">
        <v>0.0429</v>
      </c>
      <c r="K24" s="48">
        <v>-0.0155</v>
      </c>
      <c r="L24" s="63">
        <v>0.1013</v>
      </c>
      <c r="M24" s="63">
        <v>1.04378</v>
      </c>
      <c r="N24" s="63">
        <v>0.98457</v>
      </c>
      <c r="O24" s="63">
        <v>1.10656</v>
      </c>
      <c r="P24" s="63">
        <v>5028</v>
      </c>
      <c r="Q24" s="63">
        <v>8882</v>
      </c>
      <c r="R24" s="63">
        <v>567.58</v>
      </c>
      <c r="S24" s="63">
        <v>534.92</v>
      </c>
      <c r="T24" s="63">
        <v>602.23</v>
      </c>
      <c r="U24" s="63">
        <v>0.32644</v>
      </c>
      <c r="V24" s="63">
        <v>566.09</v>
      </c>
      <c r="W24" s="63">
        <v>7.9834</v>
      </c>
      <c r="X24" s="63">
        <v>0.0297</v>
      </c>
      <c r="Y24" s="48">
        <v>-0.0296</v>
      </c>
      <c r="Z24" s="63">
        <v>0.0889</v>
      </c>
      <c r="AA24" s="63">
        <v>1.03012</v>
      </c>
      <c r="AB24" s="63">
        <v>0.97084</v>
      </c>
      <c r="AC24" s="63">
        <v>1.09301</v>
      </c>
      <c r="AD24" s="63">
        <v>0.01017</v>
      </c>
      <c r="AE24" s="63">
        <v>0.0846</v>
      </c>
      <c r="AF24" s="63">
        <v>0.0201</v>
      </c>
      <c r="AG24" s="63">
        <v>0.1491</v>
      </c>
      <c r="AH24" s="63"/>
      <c r="AI24" s="63"/>
      <c r="AJ24" s="63" t="str">
        <f t="shared" si="0"/>
        <v>t</v>
      </c>
      <c r="AK24" s="63" t="str">
        <f t="shared" si="1"/>
        <v>t</v>
      </c>
      <c r="AL24" s="63"/>
    </row>
    <row r="25" spans="1:38" ht="12.75" customHeight="1">
      <c r="A25" s="63" t="s">
        <v>81</v>
      </c>
      <c r="B25" s="63">
        <v>6786</v>
      </c>
      <c r="C25" s="63">
        <v>11017</v>
      </c>
      <c r="D25" s="63">
        <v>612.386</v>
      </c>
      <c r="E25" s="63">
        <v>578.149</v>
      </c>
      <c r="F25" s="63">
        <v>648.65</v>
      </c>
      <c r="G25" s="63">
        <v>0.24319</v>
      </c>
      <c r="H25" s="63">
        <v>615.957</v>
      </c>
      <c r="I25" s="63">
        <v>7.4773</v>
      </c>
      <c r="J25" s="63">
        <v>0.0343</v>
      </c>
      <c r="K25" s="48">
        <v>-0.0233</v>
      </c>
      <c r="L25" s="63">
        <v>0.0918</v>
      </c>
      <c r="M25" s="63">
        <v>1.03485</v>
      </c>
      <c r="N25" s="63">
        <v>0.97699</v>
      </c>
      <c r="O25" s="63">
        <v>1.09613</v>
      </c>
      <c r="P25" s="63">
        <v>5893</v>
      </c>
      <c r="Q25" s="63">
        <v>10578</v>
      </c>
      <c r="R25" s="63">
        <v>556.12</v>
      </c>
      <c r="S25" s="63">
        <v>524.63</v>
      </c>
      <c r="T25" s="63">
        <v>589.49</v>
      </c>
      <c r="U25" s="63">
        <v>0.75526</v>
      </c>
      <c r="V25" s="63">
        <v>557.1</v>
      </c>
      <c r="W25" s="63">
        <v>7.2571</v>
      </c>
      <c r="X25" s="63">
        <v>0.0093</v>
      </c>
      <c r="Y25" s="48">
        <v>-0.049</v>
      </c>
      <c r="Z25" s="63">
        <v>0.0676</v>
      </c>
      <c r="AA25" s="63">
        <v>1.00931</v>
      </c>
      <c r="AB25" s="63">
        <v>0.95217</v>
      </c>
      <c r="AC25" s="63">
        <v>1.06989</v>
      </c>
      <c r="AD25" s="63">
        <v>0.00263</v>
      </c>
      <c r="AE25" s="63">
        <v>0.0964</v>
      </c>
      <c r="AF25" s="63">
        <v>0.0336</v>
      </c>
      <c r="AG25" s="63">
        <v>0.1592</v>
      </c>
      <c r="AH25" s="63"/>
      <c r="AI25" s="63"/>
      <c r="AJ25" s="63" t="str">
        <f t="shared" si="0"/>
        <v>t</v>
      </c>
      <c r="AK25" s="63" t="str">
        <f t="shared" si="1"/>
        <v>t</v>
      </c>
      <c r="AL25" s="63"/>
    </row>
    <row r="26" spans="1:38" ht="12.75" customHeight="1">
      <c r="A26" s="63" t="s">
        <v>76</v>
      </c>
      <c r="B26" s="63">
        <v>14665</v>
      </c>
      <c r="C26" s="63">
        <v>23929</v>
      </c>
      <c r="D26" s="63">
        <v>613.184</v>
      </c>
      <c r="E26" s="63">
        <v>580.482</v>
      </c>
      <c r="F26" s="63">
        <v>647.729</v>
      </c>
      <c r="G26" s="63">
        <v>0.2035</v>
      </c>
      <c r="H26" s="63">
        <v>612.855</v>
      </c>
      <c r="I26" s="63">
        <v>5.0608</v>
      </c>
      <c r="J26" s="63">
        <v>0.0356</v>
      </c>
      <c r="K26" s="48">
        <v>-0.0192</v>
      </c>
      <c r="L26" s="63">
        <v>0.0904</v>
      </c>
      <c r="M26" s="63">
        <v>1.0362</v>
      </c>
      <c r="N26" s="63">
        <v>0.98094</v>
      </c>
      <c r="O26" s="63">
        <v>1.09457</v>
      </c>
      <c r="P26" s="63">
        <v>13183</v>
      </c>
      <c r="Q26" s="63">
        <v>23065</v>
      </c>
      <c r="R26" s="63">
        <v>573.42</v>
      </c>
      <c r="S26" s="63">
        <v>542.68</v>
      </c>
      <c r="T26" s="63">
        <v>605.9</v>
      </c>
      <c r="U26" s="63">
        <v>0.15578</v>
      </c>
      <c r="V26" s="63">
        <v>571.56</v>
      </c>
      <c r="W26" s="63">
        <v>4.978</v>
      </c>
      <c r="X26" s="63">
        <v>0.0399</v>
      </c>
      <c r="Y26" s="48">
        <v>-0.0152</v>
      </c>
      <c r="Z26" s="63">
        <v>0.095</v>
      </c>
      <c r="AA26" s="63">
        <v>1.04071</v>
      </c>
      <c r="AB26" s="63">
        <v>0.98492</v>
      </c>
      <c r="AC26" s="63">
        <v>1.09967</v>
      </c>
      <c r="AD26" s="63">
        <v>0.02169</v>
      </c>
      <c r="AE26" s="63">
        <v>0.0671</v>
      </c>
      <c r="AF26" s="63">
        <v>0.0098</v>
      </c>
      <c r="AG26" s="63">
        <v>0.1243</v>
      </c>
      <c r="AH26" s="63"/>
      <c r="AI26" s="63"/>
      <c r="AJ26" s="63" t="str">
        <f t="shared" si="0"/>
        <v>t</v>
      </c>
      <c r="AK26" s="63" t="str">
        <f t="shared" si="1"/>
        <v>t</v>
      </c>
      <c r="AL26" s="63"/>
    </row>
    <row r="27" spans="1:38" ht="12.75" customHeight="1">
      <c r="A27" s="63" t="s">
        <v>77</v>
      </c>
      <c r="B27" s="63">
        <v>9234</v>
      </c>
      <c r="C27" s="63">
        <v>14525</v>
      </c>
      <c r="D27" s="63">
        <v>636.158</v>
      </c>
      <c r="E27" s="63">
        <v>601.388</v>
      </c>
      <c r="F27" s="63">
        <v>672.938</v>
      </c>
      <c r="G27" s="63">
        <v>0.01165</v>
      </c>
      <c r="H27" s="63">
        <v>635.731</v>
      </c>
      <c r="I27" s="63">
        <v>6.6157</v>
      </c>
      <c r="J27" s="63">
        <v>0.0723</v>
      </c>
      <c r="K27" s="63">
        <v>0.0161</v>
      </c>
      <c r="L27" s="63">
        <v>0.1285</v>
      </c>
      <c r="M27" s="63">
        <v>1.07502</v>
      </c>
      <c r="N27" s="63">
        <v>1.01626</v>
      </c>
      <c r="O27" s="63">
        <v>1.13717</v>
      </c>
      <c r="P27" s="63">
        <v>8210</v>
      </c>
      <c r="Q27" s="63">
        <v>14590</v>
      </c>
      <c r="R27" s="63">
        <v>564.87</v>
      </c>
      <c r="S27" s="63">
        <v>533.74</v>
      </c>
      <c r="T27" s="63">
        <v>597.82</v>
      </c>
      <c r="U27" s="63">
        <v>0.38949</v>
      </c>
      <c r="V27" s="63">
        <v>562.71</v>
      </c>
      <c r="W27" s="63">
        <v>6.2104</v>
      </c>
      <c r="X27" s="63">
        <v>0.0249</v>
      </c>
      <c r="Y27" s="48">
        <v>-0.0318</v>
      </c>
      <c r="Z27" s="63">
        <v>0.0816</v>
      </c>
      <c r="AA27" s="63">
        <v>1.0252</v>
      </c>
      <c r="AB27" s="63">
        <v>0.9687</v>
      </c>
      <c r="AC27" s="63">
        <v>1.085</v>
      </c>
      <c r="AD27" s="63">
        <v>0.00011</v>
      </c>
      <c r="AE27" s="63">
        <v>0.1188</v>
      </c>
      <c r="AF27" s="63">
        <v>0.0588</v>
      </c>
      <c r="AG27" s="63">
        <v>0.1789</v>
      </c>
      <c r="AH27" s="63"/>
      <c r="AI27" s="63"/>
      <c r="AJ27" s="63" t="str">
        <f t="shared" si="0"/>
        <v>t</v>
      </c>
      <c r="AK27" s="63" t="str">
        <f t="shared" si="1"/>
        <v>t</v>
      </c>
      <c r="AL27" s="63"/>
    </row>
    <row r="28" spans="1:38" ht="12.75" customHeight="1">
      <c r="A28" s="63" t="s">
        <v>70</v>
      </c>
      <c r="B28" s="63">
        <v>8203</v>
      </c>
      <c r="C28" s="63">
        <v>13368</v>
      </c>
      <c r="D28" s="63">
        <v>612.454</v>
      </c>
      <c r="E28" s="63">
        <v>578.712</v>
      </c>
      <c r="F28" s="63">
        <v>648.163</v>
      </c>
      <c r="G28" s="63">
        <v>0.23459</v>
      </c>
      <c r="H28" s="63">
        <v>613.63</v>
      </c>
      <c r="I28" s="63">
        <v>6.7752</v>
      </c>
      <c r="J28" s="63">
        <v>0.0344</v>
      </c>
      <c r="K28" s="48">
        <v>-0.0223</v>
      </c>
      <c r="L28" s="63">
        <v>0.091</v>
      </c>
      <c r="M28" s="63">
        <v>1.03496</v>
      </c>
      <c r="N28" s="63">
        <v>0.97794</v>
      </c>
      <c r="O28" s="63">
        <v>1.09531</v>
      </c>
      <c r="P28" s="63">
        <v>7016</v>
      </c>
      <c r="Q28" s="63">
        <v>12621</v>
      </c>
      <c r="R28" s="63">
        <v>556.51</v>
      </c>
      <c r="S28" s="63">
        <v>525.47</v>
      </c>
      <c r="T28" s="63">
        <v>589.38</v>
      </c>
      <c r="U28" s="63">
        <v>0.73341</v>
      </c>
      <c r="V28" s="63">
        <v>555.9</v>
      </c>
      <c r="W28" s="63">
        <v>6.6367</v>
      </c>
      <c r="X28" s="63">
        <v>0.01</v>
      </c>
      <c r="Y28" s="48">
        <v>-0.0474</v>
      </c>
      <c r="Z28" s="63">
        <v>0.0674</v>
      </c>
      <c r="AA28" s="63">
        <v>1.01002</v>
      </c>
      <c r="AB28" s="63">
        <v>0.95369</v>
      </c>
      <c r="AC28" s="63">
        <v>1.06968</v>
      </c>
      <c r="AD28" s="63">
        <v>0.00215</v>
      </c>
      <c r="AE28" s="63">
        <v>0.0958</v>
      </c>
      <c r="AF28" s="63">
        <v>0.0346</v>
      </c>
      <c r="AG28" s="63">
        <v>0.157</v>
      </c>
      <c r="AH28" s="63"/>
      <c r="AI28" s="63"/>
      <c r="AJ28" s="63" t="str">
        <f t="shared" si="0"/>
        <v>t</v>
      </c>
      <c r="AK28" s="63" t="str">
        <f t="shared" si="1"/>
        <v>t</v>
      </c>
      <c r="AL28" s="63"/>
    </row>
    <row r="29" spans="1:38" ht="12.75" customHeight="1">
      <c r="A29" s="63" t="s">
        <v>78</v>
      </c>
      <c r="B29" s="63">
        <v>6472</v>
      </c>
      <c r="C29" s="63">
        <v>9814</v>
      </c>
      <c r="D29" s="63">
        <v>656.858</v>
      </c>
      <c r="E29" s="63">
        <v>619.983</v>
      </c>
      <c r="F29" s="63">
        <v>695.926</v>
      </c>
      <c r="G29" s="63">
        <v>0.0004</v>
      </c>
      <c r="H29" s="63">
        <v>659.466</v>
      </c>
      <c r="I29" s="63">
        <v>8.1973</v>
      </c>
      <c r="J29" s="63">
        <v>0.1044</v>
      </c>
      <c r="K29" s="63">
        <v>0.0466</v>
      </c>
      <c r="L29" s="63">
        <v>0.1621</v>
      </c>
      <c r="M29" s="63">
        <v>1.11</v>
      </c>
      <c r="N29" s="63">
        <v>1.04769</v>
      </c>
      <c r="O29" s="63">
        <v>1.17602</v>
      </c>
      <c r="P29" s="63">
        <v>5545</v>
      </c>
      <c r="Q29" s="63">
        <v>9333</v>
      </c>
      <c r="R29" s="63">
        <v>596.26</v>
      </c>
      <c r="S29" s="63">
        <v>562.3</v>
      </c>
      <c r="T29" s="63">
        <v>632.28</v>
      </c>
      <c r="U29" s="63">
        <v>0.00831</v>
      </c>
      <c r="V29" s="63">
        <v>594.13</v>
      </c>
      <c r="W29" s="63">
        <v>7.9787</v>
      </c>
      <c r="X29" s="63">
        <v>0.079</v>
      </c>
      <c r="Y29" s="63">
        <v>0.0203</v>
      </c>
      <c r="Z29" s="63">
        <v>0.1376</v>
      </c>
      <c r="AA29" s="63">
        <v>1.08218</v>
      </c>
      <c r="AB29" s="63">
        <v>1.02053</v>
      </c>
      <c r="AC29" s="63">
        <v>1.14755</v>
      </c>
      <c r="AD29" s="63">
        <v>0.00276</v>
      </c>
      <c r="AE29" s="63">
        <v>0.0968</v>
      </c>
      <c r="AF29" s="63">
        <v>0.0334</v>
      </c>
      <c r="AG29" s="63">
        <v>0.1601</v>
      </c>
      <c r="AH29" s="63">
        <v>1</v>
      </c>
      <c r="AI29" s="63">
        <v>2</v>
      </c>
      <c r="AJ29" s="63" t="str">
        <f t="shared" si="0"/>
        <v>t</v>
      </c>
      <c r="AK29" s="63" t="str">
        <f t="shared" si="1"/>
        <v>t</v>
      </c>
      <c r="AL29" s="63"/>
    </row>
    <row r="30" spans="1:38" ht="12.75" customHeight="1">
      <c r="A30" s="63" t="s">
        <v>80</v>
      </c>
      <c r="B30" s="63">
        <v>11087</v>
      </c>
      <c r="C30" s="63">
        <v>17427</v>
      </c>
      <c r="D30" s="63">
        <v>624.156</v>
      </c>
      <c r="E30" s="63">
        <v>590.392</v>
      </c>
      <c r="F30" s="63">
        <v>659.852</v>
      </c>
      <c r="G30" s="63">
        <v>0.06036</v>
      </c>
      <c r="H30" s="63">
        <v>636.197</v>
      </c>
      <c r="I30" s="63">
        <v>6.0421</v>
      </c>
      <c r="J30" s="63">
        <v>0.0533</v>
      </c>
      <c r="K30" s="48">
        <v>-0.0023</v>
      </c>
      <c r="L30" s="63">
        <v>0.1089</v>
      </c>
      <c r="M30" s="63">
        <v>1.05474</v>
      </c>
      <c r="N30" s="63">
        <v>0.99768</v>
      </c>
      <c r="O30" s="63">
        <v>1.11506</v>
      </c>
      <c r="P30" s="63">
        <v>10286</v>
      </c>
      <c r="Q30" s="63">
        <v>17603</v>
      </c>
      <c r="R30" s="63">
        <v>578.05</v>
      </c>
      <c r="S30" s="63">
        <v>546.65</v>
      </c>
      <c r="T30" s="63">
        <v>611.25</v>
      </c>
      <c r="U30" s="63">
        <v>0.0924</v>
      </c>
      <c r="V30" s="63">
        <v>584.33</v>
      </c>
      <c r="W30" s="63">
        <v>5.7615</v>
      </c>
      <c r="X30" s="63">
        <v>0.048</v>
      </c>
      <c r="Y30" s="48">
        <v>-0.0079</v>
      </c>
      <c r="Z30" s="63">
        <v>0.1038</v>
      </c>
      <c r="AA30" s="63">
        <v>1.04912</v>
      </c>
      <c r="AB30" s="63">
        <v>0.99213</v>
      </c>
      <c r="AC30" s="63">
        <v>1.10938</v>
      </c>
      <c r="AD30" s="63">
        <v>0.01043</v>
      </c>
      <c r="AE30" s="63">
        <v>0.0767</v>
      </c>
      <c r="AF30" s="63">
        <v>0.018</v>
      </c>
      <c r="AG30" s="63">
        <v>0.1355</v>
      </c>
      <c r="AH30" s="63"/>
      <c r="AI30" s="63"/>
      <c r="AJ30" s="63" t="str">
        <f t="shared" si="0"/>
        <v>t</v>
      </c>
      <c r="AK30" s="63" t="str">
        <f t="shared" si="1"/>
        <v>t</v>
      </c>
      <c r="AL30" s="63"/>
    </row>
    <row r="31" spans="1:38" ht="12.75" customHeight="1">
      <c r="A31" s="63" t="s">
        <v>79</v>
      </c>
      <c r="B31" s="63">
        <v>8004</v>
      </c>
      <c r="C31" s="63">
        <v>11833</v>
      </c>
      <c r="D31" s="63">
        <v>668.009</v>
      </c>
      <c r="E31" s="63">
        <v>631.115</v>
      </c>
      <c r="F31" s="63">
        <v>707.059</v>
      </c>
      <c r="G31" s="63">
        <v>3E-05</v>
      </c>
      <c r="H31" s="63">
        <v>676.413</v>
      </c>
      <c r="I31" s="63">
        <v>7.5606</v>
      </c>
      <c r="J31" s="63">
        <v>0.1212</v>
      </c>
      <c r="K31" s="63">
        <v>0.0644</v>
      </c>
      <c r="L31" s="63">
        <v>0.178</v>
      </c>
      <c r="M31" s="63">
        <v>1.12884</v>
      </c>
      <c r="N31" s="63">
        <v>1.0665</v>
      </c>
      <c r="O31" s="63">
        <v>1.19484</v>
      </c>
      <c r="P31" s="63">
        <v>7948</v>
      </c>
      <c r="Q31" s="63">
        <v>12698</v>
      </c>
      <c r="R31" s="63">
        <v>622.78</v>
      </c>
      <c r="S31" s="63">
        <v>588.39</v>
      </c>
      <c r="T31" s="63">
        <v>659.19</v>
      </c>
      <c r="U31" s="63">
        <v>2E-05</v>
      </c>
      <c r="V31" s="63">
        <v>625.93</v>
      </c>
      <c r="W31" s="63">
        <v>7.0209</v>
      </c>
      <c r="X31" s="63">
        <v>0.1225</v>
      </c>
      <c r="Y31" s="63">
        <v>0.0657</v>
      </c>
      <c r="Z31" s="63">
        <v>0.1793</v>
      </c>
      <c r="AA31" s="63">
        <v>1.13031</v>
      </c>
      <c r="AB31" s="63">
        <v>1.06788</v>
      </c>
      <c r="AC31" s="63">
        <v>1.19639</v>
      </c>
      <c r="AD31" s="63">
        <v>0.02375</v>
      </c>
      <c r="AE31" s="63">
        <v>0.0701</v>
      </c>
      <c r="AF31" s="63">
        <v>0.0093</v>
      </c>
      <c r="AG31" s="63">
        <v>0.1309</v>
      </c>
      <c r="AH31" s="63">
        <v>1</v>
      </c>
      <c r="AI31" s="63">
        <v>2</v>
      </c>
      <c r="AJ31" s="63" t="str">
        <f t="shared" si="0"/>
        <v>t</v>
      </c>
      <c r="AK31" s="63" t="str">
        <f t="shared" si="1"/>
        <v>t</v>
      </c>
      <c r="AL31" s="63"/>
    </row>
    <row r="32" spans="1:38" ht="12.75" customHeight="1">
      <c r="A32" s="48" t="s">
        <v>32</v>
      </c>
      <c r="B32" s="63">
        <v>2832</v>
      </c>
      <c r="C32" s="63">
        <v>5170</v>
      </c>
      <c r="D32" s="63">
        <v>549.825</v>
      </c>
      <c r="E32" s="63">
        <v>519.354</v>
      </c>
      <c r="F32" s="63">
        <v>582.084</v>
      </c>
      <c r="G32" s="63">
        <v>0.01151</v>
      </c>
      <c r="H32" s="63">
        <v>547.776</v>
      </c>
      <c r="I32" s="63">
        <v>10.2933</v>
      </c>
      <c r="J32" s="48">
        <v>-0.0735</v>
      </c>
      <c r="K32" s="48">
        <v>-0.1305</v>
      </c>
      <c r="L32" s="48">
        <v>-0.0165</v>
      </c>
      <c r="M32" s="63">
        <v>0.92913</v>
      </c>
      <c r="N32" s="63">
        <v>0.87764</v>
      </c>
      <c r="O32" s="63">
        <v>0.98364</v>
      </c>
      <c r="P32" s="63">
        <v>2572</v>
      </c>
      <c r="Q32" s="63">
        <v>5165</v>
      </c>
      <c r="R32" s="63">
        <v>499.26</v>
      </c>
      <c r="S32" s="63">
        <v>471.02</v>
      </c>
      <c r="T32" s="63">
        <v>529.19</v>
      </c>
      <c r="U32" s="63">
        <v>0.00089</v>
      </c>
      <c r="V32" s="63">
        <v>497.97</v>
      </c>
      <c r="W32" s="63">
        <v>9.819</v>
      </c>
      <c r="X32" s="48">
        <v>-0.0987</v>
      </c>
      <c r="Y32" s="48">
        <v>-0.1569</v>
      </c>
      <c r="Z32" s="48">
        <v>-0.0405</v>
      </c>
      <c r="AA32" s="63">
        <v>0.906</v>
      </c>
      <c r="AB32" s="63">
        <v>0.85476</v>
      </c>
      <c r="AC32" s="63">
        <v>0.96032</v>
      </c>
      <c r="AD32" s="63">
        <v>0.00599</v>
      </c>
      <c r="AE32" s="63">
        <v>0.0965</v>
      </c>
      <c r="AF32" s="63">
        <v>0.0277</v>
      </c>
      <c r="AG32" s="63">
        <v>0.1653</v>
      </c>
      <c r="AH32" s="63"/>
      <c r="AI32" s="63">
        <v>2</v>
      </c>
      <c r="AJ32" s="63" t="str">
        <f t="shared" si="0"/>
        <v>t</v>
      </c>
      <c r="AK32" s="63" t="str">
        <f t="shared" si="1"/>
        <v>t</v>
      </c>
      <c r="AL32" s="63"/>
    </row>
    <row r="33" spans="1:38" ht="12.75" customHeight="1">
      <c r="A33" s="48" t="s">
        <v>31</v>
      </c>
      <c r="B33" s="63">
        <v>3910</v>
      </c>
      <c r="C33" s="63">
        <v>7614</v>
      </c>
      <c r="D33" s="63">
        <v>511.357</v>
      </c>
      <c r="E33" s="63">
        <v>484.673</v>
      </c>
      <c r="F33" s="63">
        <v>539.51</v>
      </c>
      <c r="G33" s="63">
        <v>0</v>
      </c>
      <c r="H33" s="63">
        <v>513.528</v>
      </c>
      <c r="I33" s="63">
        <v>8.2125</v>
      </c>
      <c r="J33" s="48">
        <v>-0.146</v>
      </c>
      <c r="K33" s="48">
        <v>-0.1996</v>
      </c>
      <c r="L33" s="48">
        <v>-0.0924</v>
      </c>
      <c r="M33" s="63">
        <v>0.86412</v>
      </c>
      <c r="N33" s="63">
        <v>0.81903</v>
      </c>
      <c r="O33" s="63">
        <v>0.9117</v>
      </c>
      <c r="P33" s="63">
        <v>4507</v>
      </c>
      <c r="Q33" s="63">
        <v>9109</v>
      </c>
      <c r="R33" s="63">
        <v>495.5</v>
      </c>
      <c r="S33" s="63">
        <v>470.22</v>
      </c>
      <c r="T33" s="63">
        <v>522.14</v>
      </c>
      <c r="U33" s="63">
        <v>7E-05</v>
      </c>
      <c r="V33" s="63">
        <v>494.79</v>
      </c>
      <c r="W33" s="63">
        <v>7.3701</v>
      </c>
      <c r="X33" s="48">
        <v>-0.1063</v>
      </c>
      <c r="Y33" s="48">
        <v>-0.1586</v>
      </c>
      <c r="Z33" s="48">
        <v>-0.0539</v>
      </c>
      <c r="AA33" s="63">
        <v>0.89919</v>
      </c>
      <c r="AB33" s="63">
        <v>0.85332</v>
      </c>
      <c r="AC33" s="63">
        <v>0.94753</v>
      </c>
      <c r="AD33" s="63">
        <v>0.31069</v>
      </c>
      <c r="AE33" s="63">
        <v>0.0315</v>
      </c>
      <c r="AF33" s="48">
        <v>-0.0294</v>
      </c>
      <c r="AG33" s="63">
        <v>0.0924</v>
      </c>
      <c r="AH33" s="63">
        <v>1</v>
      </c>
      <c r="AI33" s="63">
        <v>2</v>
      </c>
      <c r="AJ33" s="63" t="str">
        <f t="shared" si="0"/>
        <v> </v>
      </c>
      <c r="AK33" s="63" t="str">
        <f t="shared" si="1"/>
        <v> </v>
      </c>
      <c r="AL33" s="63"/>
    </row>
    <row r="34" spans="1:38" ht="12.75" customHeight="1">
      <c r="A34" s="48" t="s">
        <v>34</v>
      </c>
      <c r="B34" s="63">
        <v>1840</v>
      </c>
      <c r="C34" s="63">
        <v>3513</v>
      </c>
      <c r="D34" s="63">
        <v>524.412</v>
      </c>
      <c r="E34" s="63">
        <v>492.331</v>
      </c>
      <c r="F34" s="63">
        <v>558.583</v>
      </c>
      <c r="G34" s="63">
        <v>0.00018</v>
      </c>
      <c r="H34" s="63">
        <v>523.769</v>
      </c>
      <c r="I34" s="63">
        <v>12.2104</v>
      </c>
      <c r="J34" s="48">
        <v>-0.1208</v>
      </c>
      <c r="K34" s="48">
        <v>-0.184</v>
      </c>
      <c r="L34" s="48">
        <v>-0.0577</v>
      </c>
      <c r="M34" s="63">
        <v>0.88619</v>
      </c>
      <c r="N34" s="63">
        <v>0.83197</v>
      </c>
      <c r="O34" s="63">
        <v>0.94393</v>
      </c>
      <c r="P34" s="63">
        <v>1927</v>
      </c>
      <c r="Q34" s="63">
        <v>3727</v>
      </c>
      <c r="R34" s="63">
        <v>516.86</v>
      </c>
      <c r="S34" s="63">
        <v>485.62</v>
      </c>
      <c r="T34" s="63">
        <v>550.11</v>
      </c>
      <c r="U34" s="63">
        <v>0.04402</v>
      </c>
      <c r="V34" s="63">
        <v>517.04</v>
      </c>
      <c r="W34" s="63">
        <v>11.7783</v>
      </c>
      <c r="X34" s="48">
        <v>-0.0641</v>
      </c>
      <c r="Y34" s="48">
        <v>-0.1264</v>
      </c>
      <c r="Z34" s="48">
        <v>-0.0017</v>
      </c>
      <c r="AA34" s="63">
        <v>0.93795</v>
      </c>
      <c r="AB34" s="63">
        <v>0.88126</v>
      </c>
      <c r="AC34" s="63">
        <v>0.99828</v>
      </c>
      <c r="AD34" s="63">
        <v>0.71284</v>
      </c>
      <c r="AE34" s="63">
        <v>0.0145</v>
      </c>
      <c r="AF34" s="48">
        <v>-0.0627</v>
      </c>
      <c r="AG34" s="63">
        <v>0.0917</v>
      </c>
      <c r="AH34" s="63">
        <v>1</v>
      </c>
      <c r="AI34" s="63"/>
      <c r="AJ34" s="63" t="str">
        <f t="shared" si="0"/>
        <v> </v>
      </c>
      <c r="AK34" s="63" t="str">
        <f t="shared" si="1"/>
        <v> </v>
      </c>
      <c r="AL34" s="63"/>
    </row>
    <row r="35" spans="1:38" ht="12.75" customHeight="1">
      <c r="A35" s="48" t="s">
        <v>33</v>
      </c>
      <c r="B35" s="63">
        <v>843</v>
      </c>
      <c r="C35" s="63">
        <v>1592</v>
      </c>
      <c r="D35" s="63">
        <v>530.165</v>
      </c>
      <c r="E35" s="63">
        <v>489.217</v>
      </c>
      <c r="F35" s="63">
        <v>574.541</v>
      </c>
      <c r="G35" s="63">
        <v>0.00736</v>
      </c>
      <c r="H35" s="63">
        <v>529.523</v>
      </c>
      <c r="I35" s="63">
        <v>18.2377</v>
      </c>
      <c r="J35" s="48">
        <v>-0.1099</v>
      </c>
      <c r="K35" s="48">
        <v>-0.1903</v>
      </c>
      <c r="L35" s="48">
        <v>-0.0295</v>
      </c>
      <c r="M35" s="63">
        <v>0.89591</v>
      </c>
      <c r="N35" s="63">
        <v>0.82671</v>
      </c>
      <c r="O35" s="63">
        <v>0.9709</v>
      </c>
      <c r="P35" s="63">
        <v>692</v>
      </c>
      <c r="Q35" s="63">
        <v>1563</v>
      </c>
      <c r="R35" s="63">
        <v>441.65</v>
      </c>
      <c r="S35" s="63">
        <v>405.12</v>
      </c>
      <c r="T35" s="63">
        <v>481.47</v>
      </c>
      <c r="U35" s="63">
        <v>0</v>
      </c>
      <c r="V35" s="63">
        <v>442.74</v>
      </c>
      <c r="W35" s="63">
        <v>16.8304</v>
      </c>
      <c r="X35" s="48">
        <v>-0.2213</v>
      </c>
      <c r="Y35" s="48">
        <v>-0.3077</v>
      </c>
      <c r="Z35" s="48">
        <v>-0.135</v>
      </c>
      <c r="AA35" s="63">
        <v>0.80146</v>
      </c>
      <c r="AB35" s="63">
        <v>0.73517</v>
      </c>
      <c r="AC35" s="63">
        <v>0.87373</v>
      </c>
      <c r="AD35" s="63">
        <v>0.00109</v>
      </c>
      <c r="AE35" s="63">
        <v>0.1827</v>
      </c>
      <c r="AF35" s="63">
        <v>0.0731</v>
      </c>
      <c r="AG35" s="63">
        <v>0.2923</v>
      </c>
      <c r="AH35" s="63"/>
      <c r="AI35" s="63">
        <v>2</v>
      </c>
      <c r="AJ35" s="63" t="str">
        <f t="shared" si="0"/>
        <v>t</v>
      </c>
      <c r="AK35" s="63" t="str">
        <f t="shared" si="1"/>
        <v>t</v>
      </c>
      <c r="AL35" s="63"/>
    </row>
    <row r="36" spans="1:38" ht="12.75" customHeight="1">
      <c r="A36" s="48" t="s">
        <v>23</v>
      </c>
      <c r="B36" s="63">
        <v>1350</v>
      </c>
      <c r="C36" s="63">
        <v>2951</v>
      </c>
      <c r="D36" s="63">
        <v>456.344</v>
      </c>
      <c r="E36" s="63">
        <v>425.984</v>
      </c>
      <c r="F36" s="63">
        <v>488.867</v>
      </c>
      <c r="G36" s="63">
        <v>0</v>
      </c>
      <c r="H36" s="63">
        <v>457.472</v>
      </c>
      <c r="I36" s="63">
        <v>12.4508</v>
      </c>
      <c r="J36" s="48">
        <v>-0.2599</v>
      </c>
      <c r="K36" s="48">
        <v>-0.3287</v>
      </c>
      <c r="L36" s="48">
        <v>-0.191</v>
      </c>
      <c r="M36" s="63">
        <v>0.77116</v>
      </c>
      <c r="N36" s="63">
        <v>0.71986</v>
      </c>
      <c r="O36" s="63">
        <v>0.82612</v>
      </c>
      <c r="P36" s="63">
        <v>1443</v>
      </c>
      <c r="Q36" s="63">
        <v>3043</v>
      </c>
      <c r="R36" s="63">
        <v>473.22</v>
      </c>
      <c r="S36" s="63">
        <v>442.32</v>
      </c>
      <c r="T36" s="63">
        <v>506.27</v>
      </c>
      <c r="U36" s="63">
        <v>1E-05</v>
      </c>
      <c r="V36" s="63">
        <v>474.2</v>
      </c>
      <c r="W36" s="63">
        <v>12.4834</v>
      </c>
      <c r="X36" s="48">
        <v>-0.1523</v>
      </c>
      <c r="Y36" s="48">
        <v>-0.2198</v>
      </c>
      <c r="Z36" s="48">
        <v>-0.0848</v>
      </c>
      <c r="AA36" s="63">
        <v>0.85875</v>
      </c>
      <c r="AB36" s="63">
        <v>0.80268</v>
      </c>
      <c r="AC36" s="63">
        <v>0.91874</v>
      </c>
      <c r="AD36" s="63">
        <v>0.40776</v>
      </c>
      <c r="AE36" s="48">
        <v>-0.0363</v>
      </c>
      <c r="AF36" s="48">
        <v>-0.1223</v>
      </c>
      <c r="AG36" s="63">
        <v>0.0497</v>
      </c>
      <c r="AH36" s="63">
        <v>1</v>
      </c>
      <c r="AI36" s="63">
        <v>2</v>
      </c>
      <c r="AJ36" s="63" t="str">
        <f t="shared" si="0"/>
        <v> </v>
      </c>
      <c r="AK36" s="63" t="str">
        <f t="shared" si="1"/>
        <v> </v>
      </c>
      <c r="AL36" s="63"/>
    </row>
    <row r="37" spans="1:38" ht="12.75" customHeight="1">
      <c r="A37" s="48" t="s">
        <v>16</v>
      </c>
      <c r="B37" s="63">
        <v>1009</v>
      </c>
      <c r="C37" s="63">
        <v>1855</v>
      </c>
      <c r="D37" s="63">
        <v>546.349</v>
      </c>
      <c r="E37" s="63">
        <v>506.586</v>
      </c>
      <c r="F37" s="63">
        <v>589.234</v>
      </c>
      <c r="G37" s="63">
        <v>0.03835</v>
      </c>
      <c r="H37" s="63">
        <v>543.935</v>
      </c>
      <c r="I37" s="63">
        <v>17.1239</v>
      </c>
      <c r="J37" s="48">
        <v>-0.0798</v>
      </c>
      <c r="K37" s="48">
        <v>-0.1554</v>
      </c>
      <c r="L37" s="48">
        <v>-0.0043</v>
      </c>
      <c r="M37" s="63">
        <v>0.92326</v>
      </c>
      <c r="N37" s="63">
        <v>0.85606</v>
      </c>
      <c r="O37" s="63">
        <v>0.99573</v>
      </c>
      <c r="P37" s="63">
        <v>976</v>
      </c>
      <c r="Q37" s="63">
        <v>1844</v>
      </c>
      <c r="R37" s="63">
        <v>530.59</v>
      </c>
      <c r="S37" s="63">
        <v>491.56</v>
      </c>
      <c r="T37" s="63">
        <v>572.73</v>
      </c>
      <c r="U37" s="63">
        <v>0.33182</v>
      </c>
      <c r="V37" s="63">
        <v>529.28</v>
      </c>
      <c r="W37" s="63">
        <v>16.942</v>
      </c>
      <c r="X37" s="48">
        <v>-0.0378</v>
      </c>
      <c r="Y37" s="48">
        <v>-0.1143</v>
      </c>
      <c r="Z37" s="63">
        <v>0.0386</v>
      </c>
      <c r="AA37" s="63">
        <v>0.96287</v>
      </c>
      <c r="AB37" s="63">
        <v>0.89203</v>
      </c>
      <c r="AC37" s="63">
        <v>1.03933</v>
      </c>
      <c r="AD37" s="63">
        <v>0.55918</v>
      </c>
      <c r="AE37" s="63">
        <v>0.0293</v>
      </c>
      <c r="AF37" s="48">
        <v>-0.0689</v>
      </c>
      <c r="AG37" s="63">
        <v>0.1275</v>
      </c>
      <c r="AH37" s="63"/>
      <c r="AI37" s="63"/>
      <c r="AJ37" s="63" t="str">
        <f t="shared" si="0"/>
        <v> </v>
      </c>
      <c r="AK37" s="63" t="str">
        <f t="shared" si="1"/>
        <v> </v>
      </c>
      <c r="AL37" s="63"/>
    </row>
    <row r="38" spans="1:38" ht="12.75" customHeight="1">
      <c r="A38" s="48" t="s">
        <v>21</v>
      </c>
      <c r="B38" s="63">
        <v>748</v>
      </c>
      <c r="C38" s="63">
        <v>1308</v>
      </c>
      <c r="D38" s="63">
        <v>572.003</v>
      </c>
      <c r="E38" s="63">
        <v>525.961</v>
      </c>
      <c r="F38" s="63">
        <v>622.076</v>
      </c>
      <c r="G38" s="63">
        <v>0.42766</v>
      </c>
      <c r="H38" s="63">
        <v>571.865</v>
      </c>
      <c r="I38" s="63">
        <v>20.9095</v>
      </c>
      <c r="J38" s="48">
        <v>-0.034</v>
      </c>
      <c r="K38" s="48">
        <v>-0.1179</v>
      </c>
      <c r="L38" s="63">
        <v>0.05</v>
      </c>
      <c r="M38" s="63">
        <v>0.96661</v>
      </c>
      <c r="N38" s="63">
        <v>0.8888</v>
      </c>
      <c r="O38" s="63">
        <v>1.05123</v>
      </c>
      <c r="P38" s="63">
        <v>563</v>
      </c>
      <c r="Q38" s="63">
        <v>1168</v>
      </c>
      <c r="R38" s="63">
        <v>482.29</v>
      </c>
      <c r="S38" s="63">
        <v>439.26</v>
      </c>
      <c r="T38" s="63">
        <v>529.52</v>
      </c>
      <c r="U38" s="63">
        <v>0.00517</v>
      </c>
      <c r="V38" s="63">
        <v>482.02</v>
      </c>
      <c r="W38" s="63">
        <v>20.3147</v>
      </c>
      <c r="X38" s="48">
        <v>-0.1333</v>
      </c>
      <c r="Y38" s="48">
        <v>-0.2267</v>
      </c>
      <c r="Z38" s="48">
        <v>-0.0399</v>
      </c>
      <c r="AA38" s="63">
        <v>0.87521</v>
      </c>
      <c r="AB38" s="63">
        <v>0.79713</v>
      </c>
      <c r="AC38" s="63">
        <v>0.96093</v>
      </c>
      <c r="AD38" s="63">
        <v>0.00452</v>
      </c>
      <c r="AE38" s="63">
        <v>0.1706</v>
      </c>
      <c r="AF38" s="63">
        <v>0.0528</v>
      </c>
      <c r="AG38" s="63">
        <v>0.2884</v>
      </c>
      <c r="AH38" s="63"/>
      <c r="AI38" s="63"/>
      <c r="AJ38" s="63" t="str">
        <f t="shared" si="0"/>
        <v>t</v>
      </c>
      <c r="AK38" s="63" t="str">
        <f t="shared" si="1"/>
        <v>t</v>
      </c>
      <c r="AL38" s="63"/>
    </row>
    <row r="39" spans="1:38" ht="12.75" customHeight="1">
      <c r="A39" s="48" t="s">
        <v>22</v>
      </c>
      <c r="B39" s="63">
        <v>3130</v>
      </c>
      <c r="C39" s="63">
        <v>6762</v>
      </c>
      <c r="D39" s="63">
        <v>461.299</v>
      </c>
      <c r="E39" s="63">
        <v>436.257</v>
      </c>
      <c r="F39" s="63">
        <v>487.779</v>
      </c>
      <c r="G39" s="63">
        <v>0</v>
      </c>
      <c r="H39" s="63">
        <v>462.881</v>
      </c>
      <c r="I39" s="63">
        <v>8.2736</v>
      </c>
      <c r="J39" s="48">
        <v>-0.2491</v>
      </c>
      <c r="K39" s="48">
        <v>-0.3049</v>
      </c>
      <c r="L39" s="48">
        <v>-0.1932</v>
      </c>
      <c r="M39" s="63">
        <v>0.77953</v>
      </c>
      <c r="N39" s="63">
        <v>0.73722</v>
      </c>
      <c r="O39" s="63">
        <v>0.82428</v>
      </c>
      <c r="P39" s="63">
        <v>3485</v>
      </c>
      <c r="Q39" s="63">
        <v>8194</v>
      </c>
      <c r="R39" s="63">
        <v>424.64</v>
      </c>
      <c r="S39" s="63">
        <v>402.04</v>
      </c>
      <c r="T39" s="63">
        <v>448.52</v>
      </c>
      <c r="U39" s="63">
        <v>0</v>
      </c>
      <c r="V39" s="63">
        <v>425.31</v>
      </c>
      <c r="W39" s="63">
        <v>7.2045</v>
      </c>
      <c r="X39" s="48">
        <v>-0.2606</v>
      </c>
      <c r="Y39" s="48">
        <v>-0.3153</v>
      </c>
      <c r="Z39" s="48">
        <v>-0.2059</v>
      </c>
      <c r="AA39" s="63">
        <v>0.7706</v>
      </c>
      <c r="AB39" s="63">
        <v>0.72957</v>
      </c>
      <c r="AC39" s="63">
        <v>0.81393</v>
      </c>
      <c r="AD39" s="63">
        <v>0.01228</v>
      </c>
      <c r="AE39" s="63">
        <v>0.0828</v>
      </c>
      <c r="AF39" s="63">
        <v>0.018</v>
      </c>
      <c r="AG39" s="63">
        <v>0.1476</v>
      </c>
      <c r="AH39" s="63">
        <v>1</v>
      </c>
      <c r="AI39" s="63">
        <v>2</v>
      </c>
      <c r="AJ39" s="63" t="str">
        <f t="shared" si="0"/>
        <v>t</v>
      </c>
      <c r="AK39" s="63" t="str">
        <f t="shared" si="1"/>
        <v>t</v>
      </c>
      <c r="AL39" s="63"/>
    </row>
    <row r="40" spans="1:38" ht="12.75" customHeight="1">
      <c r="A40" s="48" t="s">
        <v>19</v>
      </c>
      <c r="B40" s="63">
        <v>1646</v>
      </c>
      <c r="C40" s="63">
        <v>3082</v>
      </c>
      <c r="D40" s="63">
        <v>536.118</v>
      </c>
      <c r="E40" s="63">
        <v>502.342</v>
      </c>
      <c r="F40" s="63">
        <v>572.165</v>
      </c>
      <c r="G40" s="63">
        <v>0.00294</v>
      </c>
      <c r="H40" s="63">
        <v>534.069</v>
      </c>
      <c r="I40" s="63">
        <v>13.1638</v>
      </c>
      <c r="J40" s="48">
        <v>-0.0988</v>
      </c>
      <c r="K40" s="48">
        <v>-0.1638</v>
      </c>
      <c r="L40" s="48">
        <v>-0.0337</v>
      </c>
      <c r="M40" s="63">
        <v>0.90597</v>
      </c>
      <c r="N40" s="63">
        <v>0.84889</v>
      </c>
      <c r="O40" s="63">
        <v>0.96688</v>
      </c>
      <c r="P40" s="63">
        <v>1368</v>
      </c>
      <c r="Q40" s="63">
        <v>2815</v>
      </c>
      <c r="R40" s="63">
        <v>487.22</v>
      </c>
      <c r="S40" s="63">
        <v>454.89</v>
      </c>
      <c r="T40" s="63">
        <v>521.84</v>
      </c>
      <c r="U40" s="63">
        <v>0.00044</v>
      </c>
      <c r="V40" s="63">
        <v>485.97</v>
      </c>
      <c r="W40" s="63">
        <v>13.1391</v>
      </c>
      <c r="X40" s="48">
        <v>-0.1231</v>
      </c>
      <c r="Y40" s="48">
        <v>-0.1918</v>
      </c>
      <c r="Z40" s="48">
        <v>-0.0545</v>
      </c>
      <c r="AA40" s="63">
        <v>0.88415</v>
      </c>
      <c r="AB40" s="63">
        <v>0.82549</v>
      </c>
      <c r="AC40" s="63">
        <v>0.94698</v>
      </c>
      <c r="AD40" s="63">
        <v>0.02547</v>
      </c>
      <c r="AE40" s="63">
        <v>0.0956</v>
      </c>
      <c r="AF40" s="63">
        <v>0.0117</v>
      </c>
      <c r="AG40" s="63">
        <v>0.1796</v>
      </c>
      <c r="AH40" s="63">
        <v>1</v>
      </c>
      <c r="AI40" s="63">
        <v>2</v>
      </c>
      <c r="AJ40" s="63" t="str">
        <f t="shared" si="0"/>
        <v>t</v>
      </c>
      <c r="AK40" s="63" t="str">
        <f t="shared" si="1"/>
        <v>t</v>
      </c>
      <c r="AL40" s="63"/>
    </row>
    <row r="41" spans="1:38" ht="12.75" customHeight="1">
      <c r="A41" s="48" t="s">
        <v>24</v>
      </c>
      <c r="B41" s="63">
        <v>2321</v>
      </c>
      <c r="C41" s="63">
        <v>4158</v>
      </c>
      <c r="D41" s="63">
        <v>558.748</v>
      </c>
      <c r="E41" s="63">
        <v>526.423</v>
      </c>
      <c r="F41" s="63">
        <v>593.058</v>
      </c>
      <c r="G41" s="63">
        <v>0.05902</v>
      </c>
      <c r="H41" s="63">
        <v>558.201</v>
      </c>
      <c r="I41" s="63">
        <v>11.5865</v>
      </c>
      <c r="J41" s="48">
        <v>-0.0574</v>
      </c>
      <c r="K41" s="48">
        <v>-0.117</v>
      </c>
      <c r="L41" s="63">
        <v>0.0022</v>
      </c>
      <c r="M41" s="63">
        <v>0.94421</v>
      </c>
      <c r="N41" s="63">
        <v>0.88958</v>
      </c>
      <c r="O41" s="63">
        <v>1.00219</v>
      </c>
      <c r="P41" s="63">
        <v>2090</v>
      </c>
      <c r="Q41" s="63">
        <v>4038</v>
      </c>
      <c r="R41" s="63">
        <v>518.39</v>
      </c>
      <c r="S41" s="63">
        <v>487.66</v>
      </c>
      <c r="T41" s="63">
        <v>551.05</v>
      </c>
      <c r="U41" s="63">
        <v>0.04999</v>
      </c>
      <c r="V41" s="63">
        <v>517.58</v>
      </c>
      <c r="W41" s="63">
        <v>11.3216</v>
      </c>
      <c r="X41" s="48">
        <v>-0.0611</v>
      </c>
      <c r="Y41" s="48">
        <v>-0.1222</v>
      </c>
      <c r="Z41" s="48">
        <v>0</v>
      </c>
      <c r="AA41" s="63">
        <v>0.94072</v>
      </c>
      <c r="AB41" s="63">
        <v>0.88497</v>
      </c>
      <c r="AC41" s="63">
        <v>1</v>
      </c>
      <c r="AD41" s="63">
        <v>0.04511</v>
      </c>
      <c r="AE41" s="63">
        <v>0.075</v>
      </c>
      <c r="AF41" s="63">
        <v>0.0016</v>
      </c>
      <c r="AG41" s="63">
        <v>0.1483</v>
      </c>
      <c r="AH41" s="63"/>
      <c r="AI41" s="63"/>
      <c r="AJ41" s="63" t="str">
        <f t="shared" si="0"/>
        <v>t</v>
      </c>
      <c r="AK41" s="63" t="str">
        <f t="shared" si="1"/>
        <v>t</v>
      </c>
      <c r="AL41" s="63"/>
    </row>
    <row r="42" spans="1:38" ht="12.75" customHeight="1">
      <c r="A42" s="48" t="s">
        <v>20</v>
      </c>
      <c r="B42" s="63">
        <v>825</v>
      </c>
      <c r="C42" s="63">
        <v>1193</v>
      </c>
      <c r="D42" s="63">
        <v>692.333</v>
      </c>
      <c r="E42" s="63">
        <v>638.452</v>
      </c>
      <c r="F42" s="63">
        <v>750.762</v>
      </c>
      <c r="G42" s="63">
        <v>0.00015</v>
      </c>
      <c r="H42" s="63">
        <v>691.534</v>
      </c>
      <c r="I42" s="63">
        <v>24.0761</v>
      </c>
      <c r="J42" s="63">
        <v>0.157</v>
      </c>
      <c r="K42" s="63">
        <v>0.0759</v>
      </c>
      <c r="L42" s="63">
        <v>0.238</v>
      </c>
      <c r="M42" s="63">
        <v>1.16995</v>
      </c>
      <c r="N42" s="63">
        <v>1.0789</v>
      </c>
      <c r="O42" s="63">
        <v>1.26869</v>
      </c>
      <c r="P42" s="63">
        <v>645</v>
      </c>
      <c r="Q42" s="63">
        <v>1044</v>
      </c>
      <c r="R42" s="63">
        <v>621.53</v>
      </c>
      <c r="S42" s="63">
        <v>568.72</v>
      </c>
      <c r="T42" s="63">
        <v>679.24</v>
      </c>
      <c r="U42" s="63">
        <v>0.0079</v>
      </c>
      <c r="V42" s="63">
        <v>617.82</v>
      </c>
      <c r="W42" s="63">
        <v>24.3265</v>
      </c>
      <c r="X42" s="63">
        <v>0.1203</v>
      </c>
      <c r="Y42" s="63">
        <v>0.0316</v>
      </c>
      <c r="Z42" s="63">
        <v>0.2091</v>
      </c>
      <c r="AA42" s="63">
        <v>1.12788</v>
      </c>
      <c r="AB42" s="63">
        <v>1.03205</v>
      </c>
      <c r="AC42" s="63">
        <v>1.23261</v>
      </c>
      <c r="AD42" s="63">
        <v>0.059</v>
      </c>
      <c r="AE42" s="63">
        <v>0.1079</v>
      </c>
      <c r="AF42" s="48">
        <v>-0.0041</v>
      </c>
      <c r="AG42" s="63">
        <v>0.2199</v>
      </c>
      <c r="AH42" s="63">
        <v>1</v>
      </c>
      <c r="AI42" s="63"/>
      <c r="AJ42" s="63" t="str">
        <f t="shared" si="0"/>
        <v> </v>
      </c>
      <c r="AK42" s="63" t="str">
        <f t="shared" si="1"/>
        <v> </v>
      </c>
      <c r="AL42" s="63"/>
    </row>
    <row r="43" spans="1:38" ht="12.75" customHeight="1">
      <c r="A43" s="48" t="s">
        <v>17</v>
      </c>
      <c r="B43" s="63">
        <v>4607</v>
      </c>
      <c r="C43" s="63">
        <v>7747</v>
      </c>
      <c r="D43" s="63">
        <v>594.106</v>
      </c>
      <c r="E43" s="63">
        <v>563.909</v>
      </c>
      <c r="F43" s="63">
        <v>625.921</v>
      </c>
      <c r="G43" s="63">
        <v>0.88196</v>
      </c>
      <c r="H43" s="63">
        <v>594.682</v>
      </c>
      <c r="I43" s="63">
        <v>8.7614</v>
      </c>
      <c r="J43" s="63">
        <v>0.004</v>
      </c>
      <c r="K43" s="48">
        <v>-0.0482</v>
      </c>
      <c r="L43" s="63">
        <v>0.0561</v>
      </c>
      <c r="M43" s="63">
        <v>1.00396</v>
      </c>
      <c r="N43" s="63">
        <v>0.95293</v>
      </c>
      <c r="O43" s="63">
        <v>1.05772</v>
      </c>
      <c r="P43" s="63">
        <v>4288</v>
      </c>
      <c r="Q43" s="63">
        <v>7609</v>
      </c>
      <c r="R43" s="63">
        <v>562.7</v>
      </c>
      <c r="S43" s="63">
        <v>533.78</v>
      </c>
      <c r="T43" s="63">
        <v>593.19</v>
      </c>
      <c r="U43" s="63">
        <v>0.43733</v>
      </c>
      <c r="V43" s="63">
        <v>563.54</v>
      </c>
      <c r="W43" s="63">
        <v>8.606</v>
      </c>
      <c r="X43" s="63">
        <v>0.0209</v>
      </c>
      <c r="Y43" s="48">
        <v>-0.0319</v>
      </c>
      <c r="Z43" s="63">
        <v>0.0737</v>
      </c>
      <c r="AA43" s="63">
        <v>1.02113</v>
      </c>
      <c r="AB43" s="63">
        <v>0.96864</v>
      </c>
      <c r="AC43" s="63">
        <v>1.07646</v>
      </c>
      <c r="AD43" s="63">
        <v>0.076</v>
      </c>
      <c r="AE43" s="63">
        <v>0.0543</v>
      </c>
      <c r="AF43" s="48">
        <v>-0.0057</v>
      </c>
      <c r="AG43" s="63">
        <v>0.1143</v>
      </c>
      <c r="AH43" s="63"/>
      <c r="AI43" s="63"/>
      <c r="AJ43" s="63" t="str">
        <f t="shared" si="0"/>
        <v> </v>
      </c>
      <c r="AK43" s="63" t="str">
        <f t="shared" si="1"/>
        <v> </v>
      </c>
      <c r="AL43" s="63"/>
    </row>
    <row r="44" spans="1:38" ht="12.75" customHeight="1">
      <c r="A44" s="48" t="s">
        <v>18</v>
      </c>
      <c r="B44" s="63">
        <v>1199</v>
      </c>
      <c r="C44" s="63">
        <v>2296</v>
      </c>
      <c r="D44" s="63">
        <v>520.293</v>
      </c>
      <c r="E44" s="63">
        <v>484.395</v>
      </c>
      <c r="F44" s="63">
        <v>558.851</v>
      </c>
      <c r="G44" s="63">
        <v>0.00042</v>
      </c>
      <c r="H44" s="63">
        <v>522.213</v>
      </c>
      <c r="I44" s="63">
        <v>15.0813</v>
      </c>
      <c r="J44" s="48">
        <v>-0.1287</v>
      </c>
      <c r="K44" s="48">
        <v>-0.2002</v>
      </c>
      <c r="L44" s="48">
        <v>-0.0572</v>
      </c>
      <c r="M44" s="63">
        <v>0.87922</v>
      </c>
      <c r="N44" s="63">
        <v>0.81856</v>
      </c>
      <c r="O44" s="63">
        <v>0.94438</v>
      </c>
      <c r="P44" s="63">
        <v>990</v>
      </c>
      <c r="Q44" s="63">
        <v>2168</v>
      </c>
      <c r="R44" s="63">
        <v>455.22</v>
      </c>
      <c r="S44" s="63">
        <v>421.87</v>
      </c>
      <c r="T44" s="63">
        <v>491.21</v>
      </c>
      <c r="U44" s="63">
        <v>0</v>
      </c>
      <c r="V44" s="63">
        <v>456.64</v>
      </c>
      <c r="W44" s="63">
        <v>14.513</v>
      </c>
      <c r="X44" s="48">
        <v>-0.1911</v>
      </c>
      <c r="Y44" s="48">
        <v>-0.2671</v>
      </c>
      <c r="Z44" s="48">
        <v>-0.115</v>
      </c>
      <c r="AA44" s="63">
        <v>0.82609</v>
      </c>
      <c r="AB44" s="63">
        <v>0.76556</v>
      </c>
      <c r="AC44" s="63">
        <v>0.8914</v>
      </c>
      <c r="AD44" s="63">
        <v>0.00576</v>
      </c>
      <c r="AE44" s="63">
        <v>0.1336</v>
      </c>
      <c r="AF44" s="63">
        <v>0.0388</v>
      </c>
      <c r="AG44" s="63">
        <v>0.2284</v>
      </c>
      <c r="AH44" s="63">
        <v>1</v>
      </c>
      <c r="AI44" s="63">
        <v>2</v>
      </c>
      <c r="AJ44" s="63" t="str">
        <f t="shared" si="0"/>
        <v>t</v>
      </c>
      <c r="AK44" s="63" t="str">
        <f t="shared" si="1"/>
        <v>t</v>
      </c>
      <c r="AL44" s="63"/>
    </row>
    <row r="45" spans="1:38" ht="12.75" customHeight="1">
      <c r="A45" s="63" t="s">
        <v>67</v>
      </c>
      <c r="B45" s="63">
        <v>1950</v>
      </c>
      <c r="C45" s="63">
        <v>3630</v>
      </c>
      <c r="D45" s="63">
        <v>539.587</v>
      </c>
      <c r="E45" s="63">
        <v>507.05</v>
      </c>
      <c r="F45" s="63">
        <v>574.213</v>
      </c>
      <c r="G45" s="63">
        <v>0.00363</v>
      </c>
      <c r="H45" s="63">
        <v>537.19</v>
      </c>
      <c r="I45" s="63">
        <v>12.165</v>
      </c>
      <c r="J45" s="48">
        <v>-0.0923</v>
      </c>
      <c r="K45" s="48">
        <v>-0.1545</v>
      </c>
      <c r="L45" s="48">
        <v>-0.0301</v>
      </c>
      <c r="M45" s="63">
        <v>0.91183</v>
      </c>
      <c r="N45" s="63">
        <v>0.85685</v>
      </c>
      <c r="O45" s="63">
        <v>0.97034</v>
      </c>
      <c r="P45" s="63">
        <v>1805</v>
      </c>
      <c r="Q45" s="63">
        <v>3276</v>
      </c>
      <c r="R45" s="63">
        <v>552.77</v>
      </c>
      <c r="S45" s="63">
        <v>518.76</v>
      </c>
      <c r="T45" s="63">
        <v>589.02</v>
      </c>
      <c r="U45" s="63">
        <v>0.92349</v>
      </c>
      <c r="V45" s="63">
        <v>550.98</v>
      </c>
      <c r="W45" s="63">
        <v>12.9686</v>
      </c>
      <c r="X45" s="63">
        <v>0.0031</v>
      </c>
      <c r="Y45" s="48">
        <v>-0.0604</v>
      </c>
      <c r="Z45" s="63">
        <v>0.0666</v>
      </c>
      <c r="AA45" s="63">
        <v>1.00312</v>
      </c>
      <c r="AB45" s="63">
        <v>0.94139</v>
      </c>
      <c r="AC45" s="63">
        <v>1.06889</v>
      </c>
      <c r="AD45" s="63">
        <v>0.54111</v>
      </c>
      <c r="AE45" s="48">
        <v>-0.0241</v>
      </c>
      <c r="AF45" s="48">
        <v>-0.1016</v>
      </c>
      <c r="AG45" s="63">
        <v>0.0533</v>
      </c>
      <c r="AH45" s="63">
        <v>1</v>
      </c>
      <c r="AI45" s="63"/>
      <c r="AJ45" s="63" t="str">
        <f t="shared" si="0"/>
        <v> </v>
      </c>
      <c r="AK45" s="63" t="str">
        <f t="shared" si="1"/>
        <v> </v>
      </c>
      <c r="AL45" s="63"/>
    </row>
    <row r="46" spans="1:38" ht="12.75" customHeight="1">
      <c r="A46" s="63" t="s">
        <v>68</v>
      </c>
      <c r="B46" s="63">
        <v>1555</v>
      </c>
      <c r="C46" s="63">
        <v>2449</v>
      </c>
      <c r="D46" s="63">
        <v>635.734</v>
      </c>
      <c r="E46" s="63">
        <v>595.073</v>
      </c>
      <c r="F46" s="63">
        <v>679.173</v>
      </c>
      <c r="G46" s="63">
        <v>0.03356</v>
      </c>
      <c r="H46" s="63">
        <v>634.953</v>
      </c>
      <c r="I46" s="63">
        <v>16.1019</v>
      </c>
      <c r="J46" s="63">
        <v>0.0717</v>
      </c>
      <c r="K46" s="63">
        <v>0.0056</v>
      </c>
      <c r="L46" s="63">
        <v>0.1378</v>
      </c>
      <c r="M46" s="63">
        <v>1.0743</v>
      </c>
      <c r="N46" s="63">
        <v>1.00559</v>
      </c>
      <c r="O46" s="63">
        <v>1.14771</v>
      </c>
      <c r="P46" s="63">
        <v>1252</v>
      </c>
      <c r="Q46" s="63">
        <v>2295</v>
      </c>
      <c r="R46" s="63">
        <v>546.57</v>
      </c>
      <c r="S46" s="63">
        <v>509.37</v>
      </c>
      <c r="T46" s="63">
        <v>586.5</v>
      </c>
      <c r="U46" s="63">
        <v>0.82041</v>
      </c>
      <c r="V46" s="63">
        <v>545.53</v>
      </c>
      <c r="W46" s="63">
        <v>15.4177</v>
      </c>
      <c r="X46" s="48">
        <v>-0.0082</v>
      </c>
      <c r="Y46" s="48">
        <v>-0.0787</v>
      </c>
      <c r="Z46" s="63">
        <v>0.0623</v>
      </c>
      <c r="AA46" s="63">
        <v>0.99187</v>
      </c>
      <c r="AB46" s="63">
        <v>0.92435</v>
      </c>
      <c r="AC46" s="63">
        <v>1.06432</v>
      </c>
      <c r="AD46" s="63">
        <v>0.00059</v>
      </c>
      <c r="AE46" s="63">
        <v>0.1511</v>
      </c>
      <c r="AF46" s="63">
        <v>0.0649</v>
      </c>
      <c r="AG46" s="63">
        <v>0.2373</v>
      </c>
      <c r="AH46" s="63"/>
      <c r="AI46" s="63"/>
      <c r="AJ46" s="63" t="str">
        <f t="shared" si="0"/>
        <v>t</v>
      </c>
      <c r="AK46" s="63" t="str">
        <f t="shared" si="1"/>
        <v>t</v>
      </c>
      <c r="AL46" s="63"/>
    </row>
    <row r="47" spans="1:38" ht="12.75" customHeight="1">
      <c r="A47" s="63" t="s">
        <v>64</v>
      </c>
      <c r="B47" s="63">
        <v>2388</v>
      </c>
      <c r="C47" s="63">
        <v>3773</v>
      </c>
      <c r="D47" s="63">
        <v>634.464</v>
      </c>
      <c r="E47" s="63">
        <v>598.016</v>
      </c>
      <c r="F47" s="63">
        <v>673.134</v>
      </c>
      <c r="G47" s="63">
        <v>0.02099</v>
      </c>
      <c r="H47" s="63">
        <v>632.918</v>
      </c>
      <c r="I47" s="63">
        <v>12.9518</v>
      </c>
      <c r="J47" s="63">
        <v>0.0697</v>
      </c>
      <c r="K47" s="63">
        <v>0.0105</v>
      </c>
      <c r="L47" s="63">
        <v>0.1288</v>
      </c>
      <c r="M47" s="63">
        <v>1.07216</v>
      </c>
      <c r="N47" s="63">
        <v>1.01057</v>
      </c>
      <c r="O47" s="63">
        <v>1.13751</v>
      </c>
      <c r="P47" s="63">
        <v>1977</v>
      </c>
      <c r="Q47" s="63">
        <v>3301</v>
      </c>
      <c r="R47" s="63">
        <v>601.25</v>
      </c>
      <c r="S47" s="63">
        <v>565.1</v>
      </c>
      <c r="T47" s="63">
        <v>639.71</v>
      </c>
      <c r="U47" s="63">
        <v>0.00586</v>
      </c>
      <c r="V47" s="63">
        <v>598.91</v>
      </c>
      <c r="W47" s="63">
        <v>13.4697</v>
      </c>
      <c r="X47" s="63">
        <v>0.0872</v>
      </c>
      <c r="Y47" s="63">
        <v>0.0252</v>
      </c>
      <c r="Z47" s="63">
        <v>0.1492</v>
      </c>
      <c r="AA47" s="63">
        <v>1.09109</v>
      </c>
      <c r="AB47" s="63">
        <v>1.02549</v>
      </c>
      <c r="AC47" s="63">
        <v>1.16088</v>
      </c>
      <c r="AD47" s="63">
        <v>0.15293</v>
      </c>
      <c r="AE47" s="63">
        <v>0.0538</v>
      </c>
      <c r="AF47" s="48">
        <v>-0.02</v>
      </c>
      <c r="AG47" s="63">
        <v>0.1275</v>
      </c>
      <c r="AH47" s="63"/>
      <c r="AI47" s="63"/>
      <c r="AJ47" s="63" t="str">
        <f t="shared" si="0"/>
        <v> </v>
      </c>
      <c r="AK47" s="63" t="str">
        <f t="shared" si="1"/>
        <v> </v>
      </c>
      <c r="AL47" s="63"/>
    </row>
    <row r="48" spans="1:38" ht="12.75" customHeight="1">
      <c r="A48" s="63" t="s">
        <v>69</v>
      </c>
      <c r="B48" s="63">
        <v>2782</v>
      </c>
      <c r="C48" s="63">
        <v>4159</v>
      </c>
      <c r="D48" s="63">
        <v>670.906</v>
      </c>
      <c r="E48" s="63">
        <v>633.581</v>
      </c>
      <c r="F48" s="63">
        <v>710.429</v>
      </c>
      <c r="G48" s="63">
        <v>2E-05</v>
      </c>
      <c r="H48" s="63">
        <v>668.911</v>
      </c>
      <c r="I48" s="63">
        <v>12.6821</v>
      </c>
      <c r="J48" s="63">
        <v>0.1255</v>
      </c>
      <c r="K48" s="63">
        <v>0.0683</v>
      </c>
      <c r="L48" s="63">
        <v>0.1828</v>
      </c>
      <c r="M48" s="63">
        <v>1.13374</v>
      </c>
      <c r="N48" s="63">
        <v>1.07067</v>
      </c>
      <c r="O48" s="63">
        <v>1.20053</v>
      </c>
      <c r="P48" s="63">
        <v>2325</v>
      </c>
      <c r="Q48" s="63">
        <v>3632</v>
      </c>
      <c r="R48" s="63">
        <v>641.71</v>
      </c>
      <c r="S48" s="63">
        <v>604.55</v>
      </c>
      <c r="T48" s="63">
        <v>681.14</v>
      </c>
      <c r="U48" s="63">
        <v>0</v>
      </c>
      <c r="V48" s="63">
        <v>640.14</v>
      </c>
      <c r="W48" s="63">
        <v>13.276</v>
      </c>
      <c r="X48" s="63">
        <v>0.1523</v>
      </c>
      <c r="Y48" s="63">
        <v>0.0927</v>
      </c>
      <c r="Z48" s="63">
        <v>0.2119</v>
      </c>
      <c r="AA48" s="63">
        <v>1.16451</v>
      </c>
      <c r="AB48" s="63">
        <v>1.09708</v>
      </c>
      <c r="AC48" s="63">
        <v>1.23607</v>
      </c>
      <c r="AD48" s="63">
        <v>0.21405</v>
      </c>
      <c r="AE48" s="63">
        <v>0.0445</v>
      </c>
      <c r="AF48" s="48">
        <v>-0.0257</v>
      </c>
      <c r="AG48" s="63">
        <v>0.1147</v>
      </c>
      <c r="AH48" s="63">
        <v>1</v>
      </c>
      <c r="AI48" s="63">
        <v>2</v>
      </c>
      <c r="AJ48" s="63" t="str">
        <f t="shared" si="0"/>
        <v> </v>
      </c>
      <c r="AK48" s="63" t="str">
        <f t="shared" si="1"/>
        <v> </v>
      </c>
      <c r="AL48" s="63"/>
    </row>
    <row r="49" spans="1:38" ht="12.75" customHeight="1">
      <c r="A49" s="63" t="s">
        <v>66</v>
      </c>
      <c r="B49" s="63">
        <v>1685</v>
      </c>
      <c r="C49" s="63">
        <v>2838</v>
      </c>
      <c r="D49" s="63">
        <v>595.25</v>
      </c>
      <c r="E49" s="63">
        <v>558.006</v>
      </c>
      <c r="F49" s="63">
        <v>634.98</v>
      </c>
      <c r="G49" s="63">
        <v>0.85855</v>
      </c>
      <c r="H49" s="63">
        <v>593.728</v>
      </c>
      <c r="I49" s="63">
        <v>14.464</v>
      </c>
      <c r="J49" s="63">
        <v>0.0059</v>
      </c>
      <c r="K49" s="48">
        <v>-0.0587</v>
      </c>
      <c r="L49" s="63">
        <v>0.0705</v>
      </c>
      <c r="M49" s="63">
        <v>1.00589</v>
      </c>
      <c r="N49" s="63">
        <v>0.94296</v>
      </c>
      <c r="O49" s="63">
        <v>1.07303</v>
      </c>
      <c r="P49" s="63">
        <v>1478</v>
      </c>
      <c r="Q49" s="63">
        <v>2635</v>
      </c>
      <c r="R49" s="63">
        <v>561.43</v>
      </c>
      <c r="S49" s="63">
        <v>525.02</v>
      </c>
      <c r="T49" s="63">
        <v>600.37</v>
      </c>
      <c r="U49" s="63">
        <v>0.58561</v>
      </c>
      <c r="V49" s="63">
        <v>560.91</v>
      </c>
      <c r="W49" s="63">
        <v>14.59</v>
      </c>
      <c r="X49" s="63">
        <v>0.0187</v>
      </c>
      <c r="Y49" s="48">
        <v>-0.0484</v>
      </c>
      <c r="Z49" s="63">
        <v>0.0857</v>
      </c>
      <c r="AA49" s="63">
        <v>1.01883</v>
      </c>
      <c r="AB49" s="63">
        <v>0.95275</v>
      </c>
      <c r="AC49" s="63">
        <v>1.08949</v>
      </c>
      <c r="AD49" s="63">
        <v>0.16331</v>
      </c>
      <c r="AE49" s="63">
        <v>0.0585</v>
      </c>
      <c r="AF49" s="48">
        <v>-0.0237</v>
      </c>
      <c r="AG49" s="63">
        <v>0.1407</v>
      </c>
      <c r="AH49" s="63"/>
      <c r="AI49" s="63"/>
      <c r="AJ49" s="63" t="str">
        <f t="shared" si="0"/>
        <v> </v>
      </c>
      <c r="AK49" s="63" t="str">
        <f t="shared" si="1"/>
        <v> </v>
      </c>
      <c r="AL49" s="63"/>
    </row>
    <row r="50" spans="1:38" ht="12.75" customHeight="1">
      <c r="A50" s="63" t="s">
        <v>65</v>
      </c>
      <c r="B50" s="63">
        <v>1505</v>
      </c>
      <c r="C50" s="63">
        <v>2654</v>
      </c>
      <c r="D50" s="63">
        <v>569.265</v>
      </c>
      <c r="E50" s="63">
        <v>532.479</v>
      </c>
      <c r="F50" s="63">
        <v>608.593</v>
      </c>
      <c r="G50" s="63">
        <v>0.25545</v>
      </c>
      <c r="H50" s="63">
        <v>567.069</v>
      </c>
      <c r="I50" s="63">
        <v>14.6173</v>
      </c>
      <c r="J50" s="48">
        <v>-0.0388</v>
      </c>
      <c r="K50" s="48">
        <v>-0.1056</v>
      </c>
      <c r="L50" s="63">
        <v>0.028</v>
      </c>
      <c r="M50" s="63">
        <v>0.96198</v>
      </c>
      <c r="N50" s="63">
        <v>0.89982</v>
      </c>
      <c r="O50" s="63">
        <v>1.02844</v>
      </c>
      <c r="P50" s="63">
        <v>1356</v>
      </c>
      <c r="Q50" s="63">
        <v>2549</v>
      </c>
      <c r="R50" s="63">
        <v>533.4</v>
      </c>
      <c r="S50" s="63">
        <v>497.9</v>
      </c>
      <c r="T50" s="63">
        <v>571.43</v>
      </c>
      <c r="U50" s="63">
        <v>0.354</v>
      </c>
      <c r="V50" s="63">
        <v>531.97</v>
      </c>
      <c r="W50" s="63">
        <v>14.4464</v>
      </c>
      <c r="X50" s="48">
        <v>-0.0326</v>
      </c>
      <c r="Y50" s="48">
        <v>-0.1014</v>
      </c>
      <c r="Z50" s="63">
        <v>0.0363</v>
      </c>
      <c r="AA50" s="63">
        <v>0.96795</v>
      </c>
      <c r="AB50" s="63">
        <v>0.90353</v>
      </c>
      <c r="AC50" s="63">
        <v>1.03697</v>
      </c>
      <c r="AD50" s="63">
        <v>0.13542</v>
      </c>
      <c r="AE50" s="63">
        <v>0.0651</v>
      </c>
      <c r="AF50" s="48">
        <v>-0.0204</v>
      </c>
      <c r="AG50" s="63">
        <v>0.1505</v>
      </c>
      <c r="AH50" s="63"/>
      <c r="AI50" s="63"/>
      <c r="AJ50" s="63" t="str">
        <f t="shared" si="0"/>
        <v> </v>
      </c>
      <c r="AK50" s="63" t="str">
        <f t="shared" si="1"/>
        <v> </v>
      </c>
      <c r="AL50" s="63"/>
    </row>
    <row r="51" spans="1:38" ht="12.75" customHeight="1">
      <c r="A51" s="48" t="s">
        <v>57</v>
      </c>
      <c r="B51" s="63">
        <v>1002</v>
      </c>
      <c r="C51" s="63">
        <v>1726</v>
      </c>
      <c r="D51" s="63">
        <v>579.544</v>
      </c>
      <c r="E51" s="63">
        <v>537.24</v>
      </c>
      <c r="F51" s="63">
        <v>625.179</v>
      </c>
      <c r="G51" s="63">
        <v>0.58953</v>
      </c>
      <c r="H51" s="63">
        <v>580.533</v>
      </c>
      <c r="I51" s="63">
        <v>18.3397</v>
      </c>
      <c r="J51" s="48">
        <v>-0.0209</v>
      </c>
      <c r="K51" s="48">
        <v>-0.0967</v>
      </c>
      <c r="L51" s="63">
        <v>0.0549</v>
      </c>
      <c r="M51" s="63">
        <v>0.97935</v>
      </c>
      <c r="N51" s="63">
        <v>0.90786</v>
      </c>
      <c r="O51" s="63">
        <v>1.05647</v>
      </c>
      <c r="P51" s="63">
        <v>920</v>
      </c>
      <c r="Q51" s="63">
        <v>1517</v>
      </c>
      <c r="R51" s="63">
        <v>604.56</v>
      </c>
      <c r="S51" s="63">
        <v>559.21</v>
      </c>
      <c r="T51" s="63">
        <v>653.59</v>
      </c>
      <c r="U51" s="63">
        <v>0.01984</v>
      </c>
      <c r="V51" s="63">
        <v>606.46</v>
      </c>
      <c r="W51" s="63">
        <v>19.9944</v>
      </c>
      <c r="X51" s="63">
        <v>0.0927</v>
      </c>
      <c r="Y51" s="63">
        <v>0.0147</v>
      </c>
      <c r="Z51" s="63">
        <v>0.1707</v>
      </c>
      <c r="AA51" s="63">
        <v>1.0971</v>
      </c>
      <c r="AB51" s="63">
        <v>1.0148</v>
      </c>
      <c r="AC51" s="63">
        <v>1.18608</v>
      </c>
      <c r="AD51" s="63">
        <v>0.40552</v>
      </c>
      <c r="AE51" s="48">
        <v>-0.0423</v>
      </c>
      <c r="AF51" s="48">
        <v>-0.1419</v>
      </c>
      <c r="AG51" s="63">
        <v>0.0573</v>
      </c>
      <c r="AH51" s="63"/>
      <c r="AI51" s="63"/>
      <c r="AJ51" s="63" t="str">
        <f t="shared" si="0"/>
        <v> </v>
      </c>
      <c r="AK51" s="63" t="str">
        <f t="shared" si="1"/>
        <v> </v>
      </c>
      <c r="AL51" s="63"/>
    </row>
    <row r="52" spans="1:38" ht="12.75" customHeight="1">
      <c r="A52" s="48" t="s">
        <v>61</v>
      </c>
      <c r="B52" s="63">
        <v>794</v>
      </c>
      <c r="C52" s="63">
        <v>1245</v>
      </c>
      <c r="D52" s="63">
        <v>639.082</v>
      </c>
      <c r="E52" s="63">
        <v>588.683</v>
      </c>
      <c r="F52" s="63">
        <v>693.796</v>
      </c>
      <c r="G52" s="63">
        <v>0.06644</v>
      </c>
      <c r="H52" s="63">
        <v>637.751</v>
      </c>
      <c r="I52" s="63">
        <v>22.6329</v>
      </c>
      <c r="J52" s="63">
        <v>0.0769</v>
      </c>
      <c r="K52" s="48">
        <v>-0.0052</v>
      </c>
      <c r="L52" s="63">
        <v>0.1591</v>
      </c>
      <c r="M52" s="63">
        <v>1.07996</v>
      </c>
      <c r="N52" s="63">
        <v>0.9948</v>
      </c>
      <c r="O52" s="63">
        <v>1.17242</v>
      </c>
      <c r="P52" s="63">
        <v>737</v>
      </c>
      <c r="Q52" s="63">
        <v>1154</v>
      </c>
      <c r="R52" s="63">
        <v>638.74</v>
      </c>
      <c r="S52" s="63">
        <v>587.03</v>
      </c>
      <c r="T52" s="63">
        <v>695.02</v>
      </c>
      <c r="U52" s="63">
        <v>0.00061</v>
      </c>
      <c r="V52" s="63">
        <v>638.65</v>
      </c>
      <c r="W52" s="63">
        <v>23.5249</v>
      </c>
      <c r="X52" s="63">
        <v>0.1477</v>
      </c>
      <c r="Y52" s="63">
        <v>0.0632</v>
      </c>
      <c r="Z52" s="63">
        <v>0.2321</v>
      </c>
      <c r="AA52" s="63">
        <v>1.15913</v>
      </c>
      <c r="AB52" s="63">
        <v>1.06528</v>
      </c>
      <c r="AC52" s="63">
        <v>1.26125</v>
      </c>
      <c r="AD52" s="63">
        <v>0.99241</v>
      </c>
      <c r="AE52" s="63">
        <v>0.0005</v>
      </c>
      <c r="AF52" s="48">
        <v>-0.1089</v>
      </c>
      <c r="AG52" s="63">
        <v>0.1099</v>
      </c>
      <c r="AH52" s="63"/>
      <c r="AI52" s="63">
        <v>2</v>
      </c>
      <c r="AJ52" s="63" t="str">
        <f t="shared" si="0"/>
        <v> </v>
      </c>
      <c r="AK52" s="63" t="str">
        <f t="shared" si="1"/>
        <v> </v>
      </c>
      <c r="AL52" s="63"/>
    </row>
    <row r="53" spans="1:38" ht="12.75" customHeight="1">
      <c r="A53" s="48" t="s">
        <v>59</v>
      </c>
      <c r="B53" s="63">
        <v>1928</v>
      </c>
      <c r="C53" s="63">
        <v>2997</v>
      </c>
      <c r="D53" s="63">
        <v>643.733</v>
      </c>
      <c r="E53" s="63">
        <v>604.814</v>
      </c>
      <c r="F53" s="63">
        <v>685.156</v>
      </c>
      <c r="G53" s="63">
        <v>0.00816</v>
      </c>
      <c r="H53" s="63">
        <v>643.31</v>
      </c>
      <c r="I53" s="63">
        <v>14.651</v>
      </c>
      <c r="J53" s="63">
        <v>0.0842</v>
      </c>
      <c r="K53" s="63">
        <v>0.0218</v>
      </c>
      <c r="L53" s="63">
        <v>0.1465</v>
      </c>
      <c r="M53" s="63">
        <v>1.08782</v>
      </c>
      <c r="N53" s="63">
        <v>1.02205</v>
      </c>
      <c r="O53" s="63">
        <v>1.15782</v>
      </c>
      <c r="P53" s="63">
        <v>1782</v>
      </c>
      <c r="Q53" s="63">
        <v>2796</v>
      </c>
      <c r="R53" s="63">
        <v>636.84</v>
      </c>
      <c r="S53" s="63">
        <v>597.54</v>
      </c>
      <c r="T53" s="63">
        <v>678.72</v>
      </c>
      <c r="U53" s="63">
        <v>1E-05</v>
      </c>
      <c r="V53" s="63">
        <v>637.34</v>
      </c>
      <c r="W53" s="63">
        <v>15.0979</v>
      </c>
      <c r="X53" s="63">
        <v>0.1447</v>
      </c>
      <c r="Y53" s="63">
        <v>0.081</v>
      </c>
      <c r="Z53" s="63">
        <v>0.2084</v>
      </c>
      <c r="AA53" s="63">
        <v>1.15567</v>
      </c>
      <c r="AB53" s="63">
        <v>1.08435</v>
      </c>
      <c r="AC53" s="63">
        <v>1.23167</v>
      </c>
      <c r="AD53" s="63">
        <v>0.78586</v>
      </c>
      <c r="AE53" s="63">
        <v>0.0108</v>
      </c>
      <c r="AF53" s="48">
        <v>-0.0669</v>
      </c>
      <c r="AG53" s="63">
        <v>0.0885</v>
      </c>
      <c r="AH53" s="63"/>
      <c r="AI53" s="63">
        <v>2</v>
      </c>
      <c r="AJ53" s="63" t="str">
        <f t="shared" si="0"/>
        <v> </v>
      </c>
      <c r="AK53" s="63" t="str">
        <f t="shared" si="1"/>
        <v> </v>
      </c>
      <c r="AL53" s="63"/>
    </row>
    <row r="54" spans="1:38" ht="12.75" customHeight="1">
      <c r="A54" s="48" t="s">
        <v>58</v>
      </c>
      <c r="B54" s="63">
        <v>1012</v>
      </c>
      <c r="C54" s="63">
        <v>1669</v>
      </c>
      <c r="D54" s="63">
        <v>606.502</v>
      </c>
      <c r="E54" s="63">
        <v>562.374</v>
      </c>
      <c r="F54" s="63">
        <v>654.093</v>
      </c>
      <c r="G54" s="63">
        <v>0.52327</v>
      </c>
      <c r="H54" s="63">
        <v>606.351</v>
      </c>
      <c r="I54" s="63">
        <v>19.0605</v>
      </c>
      <c r="J54" s="63">
        <v>0.0246</v>
      </c>
      <c r="K54" s="48">
        <v>-0.0509</v>
      </c>
      <c r="L54" s="63">
        <v>0.1001</v>
      </c>
      <c r="M54" s="63">
        <v>1.02491</v>
      </c>
      <c r="N54" s="63">
        <v>0.95034</v>
      </c>
      <c r="O54" s="63">
        <v>1.10533</v>
      </c>
      <c r="P54" s="63">
        <v>1182</v>
      </c>
      <c r="Q54" s="63">
        <v>1923</v>
      </c>
      <c r="R54" s="63">
        <v>615.7</v>
      </c>
      <c r="S54" s="63">
        <v>573.03</v>
      </c>
      <c r="T54" s="63">
        <v>661.55</v>
      </c>
      <c r="U54" s="63">
        <v>0.00247</v>
      </c>
      <c r="V54" s="63">
        <v>614.66</v>
      </c>
      <c r="W54" s="63">
        <v>17.8784</v>
      </c>
      <c r="X54" s="63">
        <v>0.1109</v>
      </c>
      <c r="Y54" s="63">
        <v>0.0391</v>
      </c>
      <c r="Z54" s="63">
        <v>0.1828</v>
      </c>
      <c r="AA54" s="63">
        <v>1.11732</v>
      </c>
      <c r="AB54" s="63">
        <v>1.03988</v>
      </c>
      <c r="AC54" s="63">
        <v>1.20052</v>
      </c>
      <c r="AD54" s="63">
        <v>0.75523</v>
      </c>
      <c r="AE54" s="48">
        <v>-0.0151</v>
      </c>
      <c r="AF54" s="48">
        <v>-0.1097</v>
      </c>
      <c r="AG54" s="63">
        <v>0.0796</v>
      </c>
      <c r="AH54" s="63"/>
      <c r="AI54" s="63">
        <v>2</v>
      </c>
      <c r="AJ54" s="63" t="str">
        <f t="shared" si="0"/>
        <v> </v>
      </c>
      <c r="AK54" s="63" t="str">
        <f t="shared" si="1"/>
        <v> </v>
      </c>
      <c r="AL54" s="63"/>
    </row>
    <row r="55" spans="1:38" ht="12.75" customHeight="1">
      <c r="A55" s="48" t="s">
        <v>63</v>
      </c>
      <c r="B55" s="63">
        <v>955</v>
      </c>
      <c r="C55" s="63">
        <v>1532</v>
      </c>
      <c r="D55" s="63">
        <v>623.119</v>
      </c>
      <c r="E55" s="63">
        <v>576.936</v>
      </c>
      <c r="F55" s="63">
        <v>672.999</v>
      </c>
      <c r="G55" s="63">
        <v>0.18881</v>
      </c>
      <c r="H55" s="63">
        <v>623.368</v>
      </c>
      <c r="I55" s="63">
        <v>20.1717</v>
      </c>
      <c r="J55" s="63">
        <v>0.0516</v>
      </c>
      <c r="K55" s="48">
        <v>-0.0254</v>
      </c>
      <c r="L55" s="63">
        <v>0.1286</v>
      </c>
      <c r="M55" s="63">
        <v>1.05299</v>
      </c>
      <c r="N55" s="63">
        <v>0.97494</v>
      </c>
      <c r="O55" s="63">
        <v>1.13728</v>
      </c>
      <c r="P55" s="63">
        <v>972</v>
      </c>
      <c r="Q55" s="63">
        <v>1529</v>
      </c>
      <c r="R55" s="63">
        <v>633.3</v>
      </c>
      <c r="S55" s="63">
        <v>586.64</v>
      </c>
      <c r="T55" s="63">
        <v>683.67</v>
      </c>
      <c r="U55" s="63">
        <v>0.00037</v>
      </c>
      <c r="V55" s="63">
        <v>635.71</v>
      </c>
      <c r="W55" s="63">
        <v>20.3904</v>
      </c>
      <c r="X55" s="63">
        <v>0.1391</v>
      </c>
      <c r="Y55" s="63">
        <v>0.0626</v>
      </c>
      <c r="Z55" s="63">
        <v>0.2156</v>
      </c>
      <c r="AA55" s="63">
        <v>1.14925</v>
      </c>
      <c r="AB55" s="63">
        <v>1.06458</v>
      </c>
      <c r="AC55" s="63">
        <v>1.24065</v>
      </c>
      <c r="AD55" s="63">
        <v>0.7493</v>
      </c>
      <c r="AE55" s="48">
        <v>-0.0162</v>
      </c>
      <c r="AF55" s="48">
        <v>-0.1156</v>
      </c>
      <c r="AG55" s="63">
        <v>0.0832</v>
      </c>
      <c r="AH55" s="63"/>
      <c r="AI55" s="63">
        <v>2</v>
      </c>
      <c r="AJ55" s="63" t="str">
        <f t="shared" si="0"/>
        <v> </v>
      </c>
      <c r="AK55" s="63" t="str">
        <f t="shared" si="1"/>
        <v> </v>
      </c>
      <c r="AL55" s="63"/>
    </row>
    <row r="56" spans="1:38" ht="12.75" customHeight="1">
      <c r="A56" s="48" t="s">
        <v>62</v>
      </c>
      <c r="B56" s="63">
        <v>1097</v>
      </c>
      <c r="C56" s="63">
        <v>1660</v>
      </c>
      <c r="D56" s="63">
        <v>659.275</v>
      </c>
      <c r="E56" s="63">
        <v>612.536</v>
      </c>
      <c r="F56" s="63">
        <v>709.581</v>
      </c>
      <c r="G56" s="63">
        <v>0.00398</v>
      </c>
      <c r="H56" s="63">
        <v>660.843</v>
      </c>
      <c r="I56" s="63">
        <v>19.9524</v>
      </c>
      <c r="J56" s="63">
        <v>0.108</v>
      </c>
      <c r="K56" s="63">
        <v>0.0345</v>
      </c>
      <c r="L56" s="63">
        <v>0.1816</v>
      </c>
      <c r="M56" s="63">
        <v>1.11409</v>
      </c>
      <c r="N56" s="63">
        <v>1.0351</v>
      </c>
      <c r="O56" s="63">
        <v>1.1991</v>
      </c>
      <c r="P56" s="63">
        <v>1074</v>
      </c>
      <c r="Q56" s="63">
        <v>1866</v>
      </c>
      <c r="R56" s="63">
        <v>574.46</v>
      </c>
      <c r="S56" s="63">
        <v>533.49</v>
      </c>
      <c r="T56" s="63">
        <v>618.58</v>
      </c>
      <c r="U56" s="63">
        <v>0.27051</v>
      </c>
      <c r="V56" s="63">
        <v>575.56</v>
      </c>
      <c r="W56" s="63">
        <v>17.5627</v>
      </c>
      <c r="X56" s="63">
        <v>0.0416</v>
      </c>
      <c r="Y56" s="48">
        <v>-0.0324</v>
      </c>
      <c r="Z56" s="63">
        <v>0.1156</v>
      </c>
      <c r="AA56" s="63">
        <v>1.04248</v>
      </c>
      <c r="AB56" s="63">
        <v>0.96812</v>
      </c>
      <c r="AC56" s="63">
        <v>1.12254</v>
      </c>
      <c r="AD56" s="63">
        <v>0.00439</v>
      </c>
      <c r="AE56" s="63">
        <v>0.1377</v>
      </c>
      <c r="AF56" s="63">
        <v>0.043</v>
      </c>
      <c r="AG56" s="63">
        <v>0.2324</v>
      </c>
      <c r="AH56" s="63">
        <v>1</v>
      </c>
      <c r="AI56" s="63"/>
      <c r="AJ56" s="63" t="str">
        <f t="shared" si="0"/>
        <v>t</v>
      </c>
      <c r="AK56" s="63" t="str">
        <f t="shared" si="1"/>
        <v>t</v>
      </c>
      <c r="AL56" s="63"/>
    </row>
    <row r="57" spans="1:38" ht="12.75" customHeight="1">
      <c r="A57" s="48" t="s">
        <v>60</v>
      </c>
      <c r="B57" s="63">
        <v>1542</v>
      </c>
      <c r="C57" s="63">
        <v>2385</v>
      </c>
      <c r="D57" s="63">
        <v>644.152</v>
      </c>
      <c r="E57" s="63">
        <v>602.863</v>
      </c>
      <c r="F57" s="63">
        <v>688.268</v>
      </c>
      <c r="G57" s="63">
        <v>0.01208</v>
      </c>
      <c r="H57" s="63">
        <v>646.541</v>
      </c>
      <c r="I57" s="63">
        <v>16.4647</v>
      </c>
      <c r="J57" s="63">
        <v>0.0848</v>
      </c>
      <c r="K57" s="63">
        <v>0.0186</v>
      </c>
      <c r="L57" s="63">
        <v>0.1511</v>
      </c>
      <c r="M57" s="63">
        <v>1.08853</v>
      </c>
      <c r="N57" s="63">
        <v>1.01876</v>
      </c>
      <c r="O57" s="63">
        <v>1.16308</v>
      </c>
      <c r="P57" s="63">
        <v>1459</v>
      </c>
      <c r="Q57" s="63">
        <v>2153</v>
      </c>
      <c r="R57" s="63">
        <v>673.73</v>
      </c>
      <c r="S57" s="63">
        <v>629.81</v>
      </c>
      <c r="T57" s="63">
        <v>720.71</v>
      </c>
      <c r="U57" s="63">
        <v>0</v>
      </c>
      <c r="V57" s="63">
        <v>677.66</v>
      </c>
      <c r="W57" s="63">
        <v>17.7412</v>
      </c>
      <c r="X57" s="63">
        <v>0.201</v>
      </c>
      <c r="Y57" s="63">
        <v>0.1336</v>
      </c>
      <c r="Z57" s="63">
        <v>0.2684</v>
      </c>
      <c r="AA57" s="63">
        <v>1.22261</v>
      </c>
      <c r="AB57" s="63">
        <v>1.14292</v>
      </c>
      <c r="AC57" s="63">
        <v>1.30787</v>
      </c>
      <c r="AD57" s="63">
        <v>0.29384</v>
      </c>
      <c r="AE57" s="48">
        <v>-0.0449</v>
      </c>
      <c r="AF57" s="48">
        <v>-0.1287</v>
      </c>
      <c r="AG57" s="63">
        <v>0.0389</v>
      </c>
      <c r="AH57" s="63"/>
      <c r="AI57" s="63">
        <v>2</v>
      </c>
      <c r="AJ57" s="63" t="str">
        <f t="shared" si="0"/>
        <v> </v>
      </c>
      <c r="AK57" s="63" t="str">
        <f t="shared" si="1"/>
        <v> </v>
      </c>
      <c r="AL57" s="63"/>
    </row>
    <row r="58" spans="1:38" ht="12.75" customHeight="1">
      <c r="A58" s="48" t="s">
        <v>38</v>
      </c>
      <c r="B58" s="63">
        <v>2883</v>
      </c>
      <c r="C58" s="63">
        <v>5366</v>
      </c>
      <c r="D58" s="63">
        <v>541.445</v>
      </c>
      <c r="E58" s="63">
        <v>511.516</v>
      </c>
      <c r="F58" s="63">
        <v>573.126</v>
      </c>
      <c r="G58" s="63">
        <v>0.00219</v>
      </c>
      <c r="H58" s="63">
        <v>537.272</v>
      </c>
      <c r="I58" s="63">
        <v>10.0063</v>
      </c>
      <c r="J58" s="48">
        <v>-0.0889</v>
      </c>
      <c r="K58" s="48">
        <v>-0.1457</v>
      </c>
      <c r="L58" s="48">
        <v>-0.032</v>
      </c>
      <c r="M58" s="63">
        <v>0.91497</v>
      </c>
      <c r="N58" s="63">
        <v>0.86439</v>
      </c>
      <c r="O58" s="63">
        <v>0.9685</v>
      </c>
      <c r="P58" s="63">
        <v>2709</v>
      </c>
      <c r="Q58" s="63">
        <v>5263</v>
      </c>
      <c r="R58" s="63">
        <v>517.28</v>
      </c>
      <c r="S58" s="63">
        <v>488.31</v>
      </c>
      <c r="T58" s="63">
        <v>547.98</v>
      </c>
      <c r="U58" s="63">
        <v>0.03152</v>
      </c>
      <c r="V58" s="63">
        <v>514.73</v>
      </c>
      <c r="W58" s="63">
        <v>9.8894</v>
      </c>
      <c r="X58" s="48">
        <v>-0.0632</v>
      </c>
      <c r="Y58" s="48">
        <v>-0.1209</v>
      </c>
      <c r="Z58" s="48">
        <v>-0.0056</v>
      </c>
      <c r="AA58" s="63">
        <v>0.93871</v>
      </c>
      <c r="AB58" s="63">
        <v>0.88613</v>
      </c>
      <c r="AC58" s="63">
        <v>0.99441</v>
      </c>
      <c r="AD58" s="63">
        <v>0.18941</v>
      </c>
      <c r="AE58" s="63">
        <v>0.0457</v>
      </c>
      <c r="AF58" s="48">
        <v>-0.0225</v>
      </c>
      <c r="AG58" s="63">
        <v>0.1138</v>
      </c>
      <c r="AH58" s="63">
        <v>1</v>
      </c>
      <c r="AI58" s="63"/>
      <c r="AJ58" s="63" t="str">
        <f t="shared" si="0"/>
        <v> </v>
      </c>
      <c r="AK58" s="63" t="str">
        <f t="shared" si="1"/>
        <v> </v>
      </c>
      <c r="AL58" s="63"/>
    </row>
    <row r="59" spans="1:38" ht="12.75" customHeight="1">
      <c r="A59" s="48" t="s">
        <v>35</v>
      </c>
      <c r="B59" s="63">
        <v>2894</v>
      </c>
      <c r="C59" s="63">
        <v>5154</v>
      </c>
      <c r="D59" s="63">
        <v>560.921</v>
      </c>
      <c r="E59" s="63">
        <v>529.99</v>
      </c>
      <c r="F59" s="63">
        <v>593.658</v>
      </c>
      <c r="G59" s="63">
        <v>0.06439</v>
      </c>
      <c r="H59" s="63">
        <v>561.506</v>
      </c>
      <c r="I59" s="63">
        <v>10.4377</v>
      </c>
      <c r="J59" s="48">
        <v>-0.0535</v>
      </c>
      <c r="K59" s="48">
        <v>-0.1102</v>
      </c>
      <c r="L59" s="63">
        <v>0.0032</v>
      </c>
      <c r="M59" s="63">
        <v>0.94788</v>
      </c>
      <c r="N59" s="63">
        <v>0.89561</v>
      </c>
      <c r="O59" s="63">
        <v>1.0032</v>
      </c>
      <c r="P59" s="63">
        <v>2543</v>
      </c>
      <c r="Q59" s="63">
        <v>4976</v>
      </c>
      <c r="R59" s="63">
        <v>511.72</v>
      </c>
      <c r="S59" s="63">
        <v>482.72</v>
      </c>
      <c r="T59" s="63">
        <v>542.46</v>
      </c>
      <c r="U59" s="63">
        <v>0.01285</v>
      </c>
      <c r="V59" s="63">
        <v>511.05</v>
      </c>
      <c r="W59" s="63">
        <v>10.1343</v>
      </c>
      <c r="X59" s="48">
        <v>-0.0741</v>
      </c>
      <c r="Y59" s="48">
        <v>-0.1324</v>
      </c>
      <c r="Z59" s="48">
        <v>-0.0157</v>
      </c>
      <c r="AA59" s="63">
        <v>0.92862</v>
      </c>
      <c r="AB59" s="63">
        <v>0.87599</v>
      </c>
      <c r="AC59" s="63">
        <v>0.9844</v>
      </c>
      <c r="AD59" s="63">
        <v>0.00878</v>
      </c>
      <c r="AE59" s="63">
        <v>0.0918</v>
      </c>
      <c r="AF59" s="63">
        <v>0.0231</v>
      </c>
      <c r="AG59" s="63">
        <v>0.1605</v>
      </c>
      <c r="AH59" s="63"/>
      <c r="AI59" s="63"/>
      <c r="AJ59" s="63" t="str">
        <f t="shared" si="0"/>
        <v>t</v>
      </c>
      <c r="AK59" s="63" t="str">
        <f t="shared" si="1"/>
        <v>t</v>
      </c>
      <c r="AL59" s="63"/>
    </row>
    <row r="60" spans="1:38" ht="12.75" customHeight="1">
      <c r="A60" s="48" t="s">
        <v>37</v>
      </c>
      <c r="B60" s="63">
        <v>4984</v>
      </c>
      <c r="C60" s="63">
        <v>7584</v>
      </c>
      <c r="D60" s="63">
        <v>658.368</v>
      </c>
      <c r="E60" s="63">
        <v>625.268</v>
      </c>
      <c r="F60" s="63">
        <v>693.22</v>
      </c>
      <c r="G60" s="63">
        <v>5E-05</v>
      </c>
      <c r="H60" s="63">
        <v>657.173</v>
      </c>
      <c r="I60" s="63">
        <v>9.3087</v>
      </c>
      <c r="J60" s="63">
        <v>0.1067</v>
      </c>
      <c r="K60" s="63">
        <v>0.0551</v>
      </c>
      <c r="L60" s="63">
        <v>0.1582</v>
      </c>
      <c r="M60" s="63">
        <v>1.11255</v>
      </c>
      <c r="N60" s="63">
        <v>1.05662</v>
      </c>
      <c r="O60" s="63">
        <v>1.17145</v>
      </c>
      <c r="P60" s="63">
        <v>4540</v>
      </c>
      <c r="Q60" s="63">
        <v>7411</v>
      </c>
      <c r="R60" s="63">
        <v>615.76</v>
      </c>
      <c r="S60" s="63">
        <v>584.34</v>
      </c>
      <c r="T60" s="63">
        <v>648.86</v>
      </c>
      <c r="U60" s="63">
        <v>3E-05</v>
      </c>
      <c r="V60" s="63">
        <v>612.6</v>
      </c>
      <c r="W60" s="63">
        <v>9.0918</v>
      </c>
      <c r="X60" s="63">
        <v>0.111</v>
      </c>
      <c r="Y60" s="63">
        <v>0.0586</v>
      </c>
      <c r="Z60" s="63">
        <v>0.1634</v>
      </c>
      <c r="AA60" s="63">
        <v>1.11742</v>
      </c>
      <c r="AB60" s="63">
        <v>1.0604</v>
      </c>
      <c r="AC60" s="63">
        <v>1.1775</v>
      </c>
      <c r="AD60" s="63">
        <v>0.02657</v>
      </c>
      <c r="AE60" s="63">
        <v>0.0669</v>
      </c>
      <c r="AF60" s="63">
        <v>0.0078</v>
      </c>
      <c r="AG60" s="63">
        <v>0.126</v>
      </c>
      <c r="AH60" s="63">
        <v>1</v>
      </c>
      <c r="AI60" s="63">
        <v>2</v>
      </c>
      <c r="AJ60" s="63" t="str">
        <f t="shared" si="0"/>
        <v>t</v>
      </c>
      <c r="AK60" s="63" t="str">
        <f t="shared" si="1"/>
        <v>t</v>
      </c>
      <c r="AL60" s="63"/>
    </row>
    <row r="61" spans="1:38" ht="12.75" customHeight="1">
      <c r="A61" s="48" t="s">
        <v>36</v>
      </c>
      <c r="B61" s="63">
        <v>2168</v>
      </c>
      <c r="C61" s="63">
        <v>3134</v>
      </c>
      <c r="D61" s="63">
        <v>690.89</v>
      </c>
      <c r="E61" s="63">
        <v>650.29</v>
      </c>
      <c r="F61" s="63">
        <v>734.026</v>
      </c>
      <c r="G61" s="63">
        <v>0</v>
      </c>
      <c r="H61" s="63">
        <v>691.768</v>
      </c>
      <c r="I61" s="63">
        <v>14.857</v>
      </c>
      <c r="J61" s="63">
        <v>0.1549</v>
      </c>
      <c r="K61" s="63">
        <v>0.0943</v>
      </c>
      <c r="L61" s="63">
        <v>0.2154</v>
      </c>
      <c r="M61" s="63">
        <v>1.16751</v>
      </c>
      <c r="N61" s="63">
        <v>1.0989</v>
      </c>
      <c r="O61" s="63">
        <v>1.2404</v>
      </c>
      <c r="P61" s="63">
        <v>1804</v>
      </c>
      <c r="Q61" s="63">
        <v>3001</v>
      </c>
      <c r="R61" s="63">
        <v>602.39</v>
      </c>
      <c r="S61" s="63">
        <v>565.32</v>
      </c>
      <c r="T61" s="63">
        <v>641.9</v>
      </c>
      <c r="U61" s="63">
        <v>0.00598</v>
      </c>
      <c r="V61" s="63">
        <v>601.13</v>
      </c>
      <c r="W61" s="63">
        <v>14.1531</v>
      </c>
      <c r="X61" s="63">
        <v>0.0891</v>
      </c>
      <c r="Y61" s="63">
        <v>0.0256</v>
      </c>
      <c r="Z61" s="63">
        <v>0.1526</v>
      </c>
      <c r="AA61" s="63">
        <v>1.09317</v>
      </c>
      <c r="AB61" s="63">
        <v>1.02589</v>
      </c>
      <c r="AC61" s="63">
        <v>1.16486</v>
      </c>
      <c r="AD61" s="63">
        <v>0.00042</v>
      </c>
      <c r="AE61" s="63">
        <v>0.1371</v>
      </c>
      <c r="AF61" s="63">
        <v>0.0609</v>
      </c>
      <c r="AG61" s="63">
        <v>0.2132</v>
      </c>
      <c r="AH61" s="63">
        <v>1</v>
      </c>
      <c r="AI61" s="63"/>
      <c r="AJ61" s="63" t="str">
        <f t="shared" si="0"/>
        <v>t</v>
      </c>
      <c r="AK61" s="63" t="str">
        <f t="shared" si="1"/>
        <v>t</v>
      </c>
      <c r="AL61" s="63"/>
    </row>
    <row r="62" spans="1:38" ht="12.75" customHeight="1">
      <c r="A62" s="48" t="s">
        <v>27</v>
      </c>
      <c r="B62" s="63">
        <v>497</v>
      </c>
      <c r="C62" s="63">
        <v>837</v>
      </c>
      <c r="D62" s="63">
        <v>593.217</v>
      </c>
      <c r="E62" s="63">
        <v>537.716</v>
      </c>
      <c r="F62" s="63">
        <v>654.448</v>
      </c>
      <c r="G62" s="63">
        <v>0.96094</v>
      </c>
      <c r="H62" s="63">
        <v>593.787</v>
      </c>
      <c r="I62" s="63">
        <v>26.635</v>
      </c>
      <c r="J62" s="63">
        <v>0.0025</v>
      </c>
      <c r="K62" s="48">
        <v>-0.0958</v>
      </c>
      <c r="L62" s="63">
        <v>0.1007</v>
      </c>
      <c r="M62" s="63">
        <v>1.00246</v>
      </c>
      <c r="N62" s="63">
        <v>0.90867</v>
      </c>
      <c r="O62" s="63">
        <v>1.10593</v>
      </c>
      <c r="P62" s="63">
        <v>416</v>
      </c>
      <c r="Q62" s="63">
        <v>721</v>
      </c>
      <c r="R62" s="63">
        <v>578.4</v>
      </c>
      <c r="S62" s="63">
        <v>520.32</v>
      </c>
      <c r="T62" s="63">
        <v>642.96</v>
      </c>
      <c r="U62" s="63">
        <v>0.3697</v>
      </c>
      <c r="V62" s="63">
        <v>576.98</v>
      </c>
      <c r="W62" s="63">
        <v>28.2886</v>
      </c>
      <c r="X62" s="63">
        <v>0.0484</v>
      </c>
      <c r="Y62" s="48">
        <v>-0.0574</v>
      </c>
      <c r="Z62" s="63">
        <v>0.1543</v>
      </c>
      <c r="AA62" s="63">
        <v>1.04962</v>
      </c>
      <c r="AB62" s="63">
        <v>0.94423</v>
      </c>
      <c r="AC62" s="63">
        <v>1.16679</v>
      </c>
      <c r="AD62" s="63">
        <v>0.71867</v>
      </c>
      <c r="AE62" s="63">
        <v>0.0253</v>
      </c>
      <c r="AF62" s="48">
        <v>-0.1123</v>
      </c>
      <c r="AG62" s="63">
        <v>0.1629</v>
      </c>
      <c r="AH62" s="63"/>
      <c r="AI62" s="63"/>
      <c r="AJ62" s="63" t="str">
        <f t="shared" si="0"/>
        <v> </v>
      </c>
      <c r="AK62" s="63" t="str">
        <f t="shared" si="1"/>
        <v> </v>
      </c>
      <c r="AL62" s="63"/>
    </row>
    <row r="63" spans="1:38" ht="12.75" customHeight="1">
      <c r="A63" s="48" t="s">
        <v>28</v>
      </c>
      <c r="B63" s="63">
        <v>1972</v>
      </c>
      <c r="C63" s="63">
        <v>3572</v>
      </c>
      <c r="D63" s="63">
        <v>555.374</v>
      </c>
      <c r="E63" s="63">
        <v>521.942</v>
      </c>
      <c r="F63" s="63">
        <v>590.948</v>
      </c>
      <c r="G63" s="63">
        <v>0.04513</v>
      </c>
      <c r="H63" s="63">
        <v>552.072</v>
      </c>
      <c r="I63" s="63">
        <v>12.432</v>
      </c>
      <c r="J63" s="48">
        <v>-0.0635</v>
      </c>
      <c r="K63" s="48">
        <v>-0.1256</v>
      </c>
      <c r="L63" s="48">
        <v>-0.0014</v>
      </c>
      <c r="M63" s="63">
        <v>0.93851</v>
      </c>
      <c r="N63" s="63">
        <v>0.88201</v>
      </c>
      <c r="O63" s="63">
        <v>0.99862</v>
      </c>
      <c r="P63" s="63">
        <v>1677</v>
      </c>
      <c r="Q63" s="63">
        <v>3293</v>
      </c>
      <c r="R63" s="63">
        <v>511.2</v>
      </c>
      <c r="S63" s="63">
        <v>479.09</v>
      </c>
      <c r="T63" s="63">
        <v>545.47</v>
      </c>
      <c r="U63" s="63">
        <v>0.02335</v>
      </c>
      <c r="V63" s="63">
        <v>509.26</v>
      </c>
      <c r="W63" s="63">
        <v>12.4358</v>
      </c>
      <c r="X63" s="48">
        <v>-0.0751</v>
      </c>
      <c r="Y63" s="48">
        <v>-0.14</v>
      </c>
      <c r="Z63" s="48">
        <v>-0.0102</v>
      </c>
      <c r="AA63" s="63">
        <v>0.92768</v>
      </c>
      <c r="AB63" s="63">
        <v>0.8694</v>
      </c>
      <c r="AC63" s="63">
        <v>0.98987</v>
      </c>
      <c r="AD63" s="63">
        <v>0.03845</v>
      </c>
      <c r="AE63" s="63">
        <v>0.0829</v>
      </c>
      <c r="AF63" s="63">
        <v>0.0044</v>
      </c>
      <c r="AG63" s="63">
        <v>0.1613</v>
      </c>
      <c r="AH63" s="63"/>
      <c r="AI63" s="63"/>
      <c r="AJ63" s="63" t="str">
        <f t="shared" si="0"/>
        <v>t</v>
      </c>
      <c r="AK63" s="63" t="str">
        <f t="shared" si="1"/>
        <v>t</v>
      </c>
      <c r="AL63" s="63"/>
    </row>
    <row r="64" spans="1:38" ht="12.75" customHeight="1">
      <c r="A64" s="48" t="s">
        <v>30</v>
      </c>
      <c r="B64" s="63">
        <v>735</v>
      </c>
      <c r="C64" s="63">
        <v>1207</v>
      </c>
      <c r="D64" s="63">
        <v>611.959</v>
      </c>
      <c r="E64" s="63">
        <v>562.313</v>
      </c>
      <c r="F64" s="63">
        <v>665.989</v>
      </c>
      <c r="G64" s="63">
        <v>0.43691</v>
      </c>
      <c r="H64" s="63">
        <v>608.948</v>
      </c>
      <c r="I64" s="63">
        <v>22.4614</v>
      </c>
      <c r="J64" s="63">
        <v>0.0336</v>
      </c>
      <c r="K64" s="48">
        <v>-0.051</v>
      </c>
      <c r="L64" s="63">
        <v>0.1182</v>
      </c>
      <c r="M64" s="63">
        <v>1.03413</v>
      </c>
      <c r="N64" s="63">
        <v>0.95023</v>
      </c>
      <c r="O64" s="63">
        <v>1.12543</v>
      </c>
      <c r="P64" s="63">
        <v>683</v>
      </c>
      <c r="Q64" s="63">
        <v>1102</v>
      </c>
      <c r="R64" s="63">
        <v>623.57</v>
      </c>
      <c r="S64" s="63">
        <v>571.62</v>
      </c>
      <c r="T64" s="63">
        <v>680.24</v>
      </c>
      <c r="U64" s="63">
        <v>0.00534</v>
      </c>
      <c r="V64" s="63">
        <v>619.78</v>
      </c>
      <c r="W64" s="63">
        <v>23.7153</v>
      </c>
      <c r="X64" s="63">
        <v>0.1236</v>
      </c>
      <c r="Y64" s="63">
        <v>0.0366</v>
      </c>
      <c r="Z64" s="63">
        <v>0.2106</v>
      </c>
      <c r="AA64" s="63">
        <v>1.13159</v>
      </c>
      <c r="AB64" s="63">
        <v>1.03732</v>
      </c>
      <c r="AC64" s="63">
        <v>1.23443</v>
      </c>
      <c r="AD64" s="63">
        <v>0.74491</v>
      </c>
      <c r="AE64" s="48">
        <v>-0.0188</v>
      </c>
      <c r="AF64" s="48">
        <v>-0.132</v>
      </c>
      <c r="AG64" s="63">
        <v>0.0944</v>
      </c>
      <c r="AH64" s="63"/>
      <c r="AI64" s="63"/>
      <c r="AJ64" s="63" t="str">
        <f t="shared" si="0"/>
        <v> </v>
      </c>
      <c r="AK64" s="63" t="str">
        <f t="shared" si="1"/>
        <v> </v>
      </c>
      <c r="AL64" s="63"/>
    </row>
    <row r="65" spans="1:38" ht="12.75" customHeight="1">
      <c r="A65" s="48" t="s">
        <v>26</v>
      </c>
      <c r="B65" s="63">
        <v>1152</v>
      </c>
      <c r="C65" s="63">
        <v>1874</v>
      </c>
      <c r="D65" s="63">
        <v>614.956</v>
      </c>
      <c r="E65" s="63">
        <v>571.999</v>
      </c>
      <c r="F65" s="63">
        <v>661.139</v>
      </c>
      <c r="G65" s="63">
        <v>0.29809</v>
      </c>
      <c r="H65" s="63">
        <v>614.728</v>
      </c>
      <c r="I65" s="63">
        <v>18.1116</v>
      </c>
      <c r="J65" s="63">
        <v>0.0384</v>
      </c>
      <c r="K65" s="48">
        <v>-0.034</v>
      </c>
      <c r="L65" s="63">
        <v>0.1109</v>
      </c>
      <c r="M65" s="63">
        <v>1.03919</v>
      </c>
      <c r="N65" s="63">
        <v>0.9666</v>
      </c>
      <c r="O65" s="63">
        <v>1.11724</v>
      </c>
      <c r="P65" s="63">
        <v>1029</v>
      </c>
      <c r="Q65" s="63">
        <v>1827</v>
      </c>
      <c r="R65" s="63">
        <v>565.21</v>
      </c>
      <c r="S65" s="63">
        <v>524.31</v>
      </c>
      <c r="T65" s="63">
        <v>609.31</v>
      </c>
      <c r="U65" s="63">
        <v>0.50808</v>
      </c>
      <c r="V65" s="63">
        <v>563.22</v>
      </c>
      <c r="W65" s="63">
        <v>17.5578</v>
      </c>
      <c r="X65" s="63">
        <v>0.0254</v>
      </c>
      <c r="Y65" s="48">
        <v>-0.0498</v>
      </c>
      <c r="Z65" s="63">
        <v>0.1005</v>
      </c>
      <c r="AA65" s="63">
        <v>1.02569</v>
      </c>
      <c r="AB65" s="63">
        <v>0.95146</v>
      </c>
      <c r="AC65" s="63">
        <v>1.10572</v>
      </c>
      <c r="AD65" s="63">
        <v>0.08108</v>
      </c>
      <c r="AE65" s="63">
        <v>0.0843</v>
      </c>
      <c r="AF65" s="48">
        <v>-0.0104</v>
      </c>
      <c r="AG65" s="63">
        <v>0.1791</v>
      </c>
      <c r="AH65" s="63"/>
      <c r="AI65" s="63"/>
      <c r="AJ65" s="63" t="str">
        <f t="shared" si="0"/>
        <v> </v>
      </c>
      <c r="AK65" s="63" t="str">
        <f t="shared" si="1"/>
        <v> </v>
      </c>
      <c r="AL65" s="63"/>
    </row>
    <row r="66" spans="1:38" ht="12.75" customHeight="1">
      <c r="A66" s="48" t="s">
        <v>25</v>
      </c>
      <c r="B66" s="63">
        <v>1458</v>
      </c>
      <c r="C66" s="63">
        <v>2702</v>
      </c>
      <c r="D66" s="63">
        <v>537.871</v>
      </c>
      <c r="E66" s="63">
        <v>502.847</v>
      </c>
      <c r="F66" s="63">
        <v>575.335</v>
      </c>
      <c r="G66" s="63">
        <v>0.00544</v>
      </c>
      <c r="H66" s="63">
        <v>539.6</v>
      </c>
      <c r="I66" s="63">
        <v>14.1317</v>
      </c>
      <c r="J66" s="48">
        <v>-0.0955</v>
      </c>
      <c r="K66" s="48">
        <v>-0.1628</v>
      </c>
      <c r="L66" s="48">
        <v>-0.0282</v>
      </c>
      <c r="M66" s="63">
        <v>0.90893</v>
      </c>
      <c r="N66" s="63">
        <v>0.84974</v>
      </c>
      <c r="O66" s="63">
        <v>0.97224</v>
      </c>
      <c r="P66" s="63">
        <v>1317</v>
      </c>
      <c r="Q66" s="63">
        <v>2679</v>
      </c>
      <c r="R66" s="63">
        <v>489.61</v>
      </c>
      <c r="S66" s="63">
        <v>456.78</v>
      </c>
      <c r="T66" s="63">
        <v>524.79</v>
      </c>
      <c r="U66" s="63">
        <v>0.00084</v>
      </c>
      <c r="V66" s="63">
        <v>491.6</v>
      </c>
      <c r="W66" s="63">
        <v>13.5463</v>
      </c>
      <c r="X66" s="48">
        <v>-0.1182</v>
      </c>
      <c r="Y66" s="48">
        <v>-0.1876</v>
      </c>
      <c r="Z66" s="48">
        <v>-0.0488</v>
      </c>
      <c r="AA66" s="63">
        <v>0.88849</v>
      </c>
      <c r="AB66" s="63">
        <v>0.82892</v>
      </c>
      <c r="AC66" s="63">
        <v>0.95234</v>
      </c>
      <c r="AD66" s="63">
        <v>0.03268</v>
      </c>
      <c r="AE66" s="63">
        <v>0.094</v>
      </c>
      <c r="AF66" s="63">
        <v>0.0077</v>
      </c>
      <c r="AG66" s="63">
        <v>0.1803</v>
      </c>
      <c r="AH66" s="63"/>
      <c r="AI66" s="63">
        <v>2</v>
      </c>
      <c r="AJ66" s="63" t="str">
        <f t="shared" si="0"/>
        <v>t</v>
      </c>
      <c r="AK66" s="63" t="str">
        <f t="shared" si="1"/>
        <v>t</v>
      </c>
      <c r="AL66" s="63"/>
    </row>
    <row r="67" spans="1:38" ht="12.75" customHeight="1">
      <c r="A67" s="48" t="s">
        <v>29</v>
      </c>
      <c r="B67" s="63">
        <v>413</v>
      </c>
      <c r="C67" s="63">
        <v>1766</v>
      </c>
      <c r="D67" s="63">
        <v>232.083</v>
      </c>
      <c r="E67" s="63">
        <v>208.727</v>
      </c>
      <c r="F67" s="63">
        <v>258.053</v>
      </c>
      <c r="G67" s="63">
        <v>0</v>
      </c>
      <c r="H67" s="63">
        <v>233.862</v>
      </c>
      <c r="I67" s="63">
        <v>11.5076</v>
      </c>
      <c r="J67" s="48">
        <v>-0.936</v>
      </c>
      <c r="K67" s="48">
        <v>-1.0421</v>
      </c>
      <c r="L67" s="48">
        <v>-0.8299</v>
      </c>
      <c r="M67" s="63">
        <v>0.39219</v>
      </c>
      <c r="N67" s="63">
        <v>0.35272</v>
      </c>
      <c r="O67" s="63">
        <v>0.43607</v>
      </c>
      <c r="P67" s="63">
        <v>491</v>
      </c>
      <c r="Q67" s="63">
        <v>1755</v>
      </c>
      <c r="R67" s="63">
        <v>278.83</v>
      </c>
      <c r="S67" s="63">
        <v>252.63</v>
      </c>
      <c r="T67" s="63">
        <v>307.75</v>
      </c>
      <c r="U67" s="63">
        <v>0</v>
      </c>
      <c r="V67" s="63">
        <v>279.77</v>
      </c>
      <c r="W67" s="63">
        <v>12.6259</v>
      </c>
      <c r="X67" s="48">
        <v>-0.6812</v>
      </c>
      <c r="Y67" s="48">
        <v>-0.7799</v>
      </c>
      <c r="Z67" s="48">
        <v>-0.5826</v>
      </c>
      <c r="AA67" s="63">
        <v>0.50599</v>
      </c>
      <c r="AB67" s="63">
        <v>0.45844</v>
      </c>
      <c r="AC67" s="63">
        <v>0.55847</v>
      </c>
      <c r="AD67" s="63">
        <v>0.00922</v>
      </c>
      <c r="AE67" s="48">
        <v>-0.1835</v>
      </c>
      <c r="AF67" s="48">
        <v>-0.3216</v>
      </c>
      <c r="AG67" s="48">
        <v>-0.0454</v>
      </c>
      <c r="AH67" s="63">
        <v>1</v>
      </c>
      <c r="AI67" s="63">
        <v>2</v>
      </c>
      <c r="AJ67" s="63" t="str">
        <f t="shared" si="0"/>
        <v>t</v>
      </c>
      <c r="AK67" s="63" t="str">
        <f t="shared" si="1"/>
        <v>t</v>
      </c>
      <c r="AL67" s="63"/>
    </row>
    <row r="68" spans="1:38" ht="12.75" customHeight="1">
      <c r="A68" s="48" t="s">
        <v>45</v>
      </c>
      <c r="B68" s="63">
        <v>961</v>
      </c>
      <c r="C68" s="63">
        <v>1583</v>
      </c>
      <c r="D68" s="63">
        <v>609.557</v>
      </c>
      <c r="E68" s="63">
        <v>564.465</v>
      </c>
      <c r="F68" s="63">
        <v>658.25</v>
      </c>
      <c r="G68" s="63">
        <v>0.44993</v>
      </c>
      <c r="H68" s="63">
        <v>607.075</v>
      </c>
      <c r="I68" s="63">
        <v>19.5831</v>
      </c>
      <c r="J68" s="63">
        <v>0.0296</v>
      </c>
      <c r="K68" s="48">
        <v>-0.0472</v>
      </c>
      <c r="L68" s="63">
        <v>0.1065</v>
      </c>
      <c r="M68" s="63">
        <v>1.03007</v>
      </c>
      <c r="N68" s="63">
        <v>0.95387</v>
      </c>
      <c r="O68" s="63">
        <v>1.11235</v>
      </c>
      <c r="P68" s="63">
        <v>676</v>
      </c>
      <c r="Q68" s="63">
        <v>1298</v>
      </c>
      <c r="R68" s="63">
        <v>521.57</v>
      </c>
      <c r="S68" s="63">
        <v>478.04</v>
      </c>
      <c r="T68" s="63">
        <v>569.08</v>
      </c>
      <c r="U68" s="63">
        <v>0.21632</v>
      </c>
      <c r="V68" s="63">
        <v>520.8</v>
      </c>
      <c r="W68" s="63">
        <v>20.0308</v>
      </c>
      <c r="X68" s="48">
        <v>-0.055</v>
      </c>
      <c r="Y68" s="48">
        <v>-0.1421</v>
      </c>
      <c r="Z68" s="63">
        <v>0.0322</v>
      </c>
      <c r="AA68" s="63">
        <v>0.9465</v>
      </c>
      <c r="AB68" s="63">
        <v>0.8675</v>
      </c>
      <c r="AC68" s="63">
        <v>1.0327</v>
      </c>
      <c r="AD68" s="63">
        <v>0.00455</v>
      </c>
      <c r="AE68" s="63">
        <v>0.1559</v>
      </c>
      <c r="AF68" s="63">
        <v>0.0482</v>
      </c>
      <c r="AG68" s="63">
        <v>0.2636</v>
      </c>
      <c r="AH68" s="63"/>
      <c r="AI68" s="63"/>
      <c r="AJ68" s="63" t="str">
        <f t="shared" si="0"/>
        <v>t</v>
      </c>
      <c r="AK68" s="63" t="str">
        <f t="shared" si="1"/>
        <v>t</v>
      </c>
      <c r="AL68" s="63"/>
    </row>
    <row r="69" spans="1:38" ht="12.75" customHeight="1">
      <c r="A69" s="48" t="s">
        <v>43</v>
      </c>
      <c r="B69" s="63">
        <v>1639</v>
      </c>
      <c r="C69" s="63">
        <v>2384</v>
      </c>
      <c r="D69" s="63">
        <v>684.595</v>
      </c>
      <c r="E69" s="63">
        <v>641.441</v>
      </c>
      <c r="F69" s="63">
        <v>730.652</v>
      </c>
      <c r="G69" s="63">
        <v>1E-05</v>
      </c>
      <c r="H69" s="63">
        <v>687.5</v>
      </c>
      <c r="I69" s="63">
        <v>16.9818</v>
      </c>
      <c r="J69" s="63">
        <v>0.1457</v>
      </c>
      <c r="K69" s="63">
        <v>0.0806</v>
      </c>
      <c r="L69" s="63">
        <v>0.2108</v>
      </c>
      <c r="M69" s="63">
        <v>1.15687</v>
      </c>
      <c r="N69" s="63">
        <v>1.08395</v>
      </c>
      <c r="O69" s="63">
        <v>1.2347</v>
      </c>
      <c r="P69" s="63">
        <v>1366</v>
      </c>
      <c r="Q69" s="63">
        <v>2206</v>
      </c>
      <c r="R69" s="63">
        <v>617.88</v>
      </c>
      <c r="S69" s="63">
        <v>576.89</v>
      </c>
      <c r="T69" s="63">
        <v>661.78</v>
      </c>
      <c r="U69" s="63">
        <v>0.00108</v>
      </c>
      <c r="V69" s="63">
        <v>619.22</v>
      </c>
      <c r="W69" s="63">
        <v>16.7541</v>
      </c>
      <c r="X69" s="63">
        <v>0.1145</v>
      </c>
      <c r="Y69" s="63">
        <v>0.0458</v>
      </c>
      <c r="Z69" s="63">
        <v>0.1831</v>
      </c>
      <c r="AA69" s="63">
        <v>1.12127</v>
      </c>
      <c r="AB69" s="63">
        <v>1.04688</v>
      </c>
      <c r="AC69" s="63">
        <v>1.20094</v>
      </c>
      <c r="AD69" s="63">
        <v>0.01665</v>
      </c>
      <c r="AE69" s="63">
        <v>0.1025</v>
      </c>
      <c r="AF69" s="63">
        <v>0.0186</v>
      </c>
      <c r="AG69" s="63">
        <v>0.1865</v>
      </c>
      <c r="AH69" s="63">
        <v>1</v>
      </c>
      <c r="AI69" s="63">
        <v>2</v>
      </c>
      <c r="AJ69" s="63" t="str">
        <f aca="true" t="shared" si="2" ref="AJ69:AJ110">IF(AD69&lt;0.05,"t"," ")</f>
        <v>t</v>
      </c>
      <c r="AK69" s="63" t="str">
        <f aca="true" t="shared" si="3" ref="AK69:AK110">IF(AD69&lt;0.05,"t"," ")</f>
        <v>t</v>
      </c>
      <c r="AL69" s="63"/>
    </row>
    <row r="70" spans="1:38" ht="12.75" customHeight="1">
      <c r="A70" s="48" t="s">
        <v>42</v>
      </c>
      <c r="B70" s="63">
        <v>2132</v>
      </c>
      <c r="C70" s="63">
        <v>3414</v>
      </c>
      <c r="D70" s="63">
        <v>625.929</v>
      </c>
      <c r="E70" s="63">
        <v>588.995</v>
      </c>
      <c r="F70" s="63">
        <v>665.179</v>
      </c>
      <c r="G70" s="63">
        <v>0.07047</v>
      </c>
      <c r="H70" s="63">
        <v>624.487</v>
      </c>
      <c r="I70" s="63">
        <v>13.5248</v>
      </c>
      <c r="J70" s="63">
        <v>0.0561</v>
      </c>
      <c r="K70" s="48">
        <v>-0.0047</v>
      </c>
      <c r="L70" s="63">
        <v>0.1169</v>
      </c>
      <c r="M70" s="63">
        <v>1.05774</v>
      </c>
      <c r="N70" s="63">
        <v>0.99532</v>
      </c>
      <c r="O70" s="63">
        <v>1.12406</v>
      </c>
      <c r="P70" s="63">
        <v>2069</v>
      </c>
      <c r="Q70" s="63">
        <v>3295</v>
      </c>
      <c r="R70" s="63">
        <v>629.59</v>
      </c>
      <c r="S70" s="63">
        <v>592.17</v>
      </c>
      <c r="T70" s="63">
        <v>669.37</v>
      </c>
      <c r="U70" s="63">
        <v>2E-05</v>
      </c>
      <c r="V70" s="63">
        <v>627.92</v>
      </c>
      <c r="W70" s="63">
        <v>13.8046</v>
      </c>
      <c r="X70" s="63">
        <v>0.1332</v>
      </c>
      <c r="Y70" s="63">
        <v>0.072</v>
      </c>
      <c r="Z70" s="63">
        <v>0.1945</v>
      </c>
      <c r="AA70" s="63">
        <v>1.14251</v>
      </c>
      <c r="AB70" s="63">
        <v>1.0746</v>
      </c>
      <c r="AC70" s="63">
        <v>1.21471</v>
      </c>
      <c r="AD70" s="63">
        <v>0.87812</v>
      </c>
      <c r="AE70" s="48">
        <v>-0.0058</v>
      </c>
      <c r="AF70" s="48">
        <v>-0.0803</v>
      </c>
      <c r="AG70" s="63">
        <v>0.0687</v>
      </c>
      <c r="AH70" s="63"/>
      <c r="AI70" s="63">
        <v>2</v>
      </c>
      <c r="AJ70" s="63" t="str">
        <f t="shared" si="2"/>
        <v> </v>
      </c>
      <c r="AK70" s="63" t="str">
        <f t="shared" si="3"/>
        <v> </v>
      </c>
      <c r="AL70" s="63"/>
    </row>
    <row r="71" spans="1:38" ht="12.75" customHeight="1">
      <c r="A71" s="48" t="s">
        <v>44</v>
      </c>
      <c r="B71" s="63">
        <v>3472</v>
      </c>
      <c r="C71" s="63">
        <v>4877</v>
      </c>
      <c r="D71" s="63">
        <v>712.235</v>
      </c>
      <c r="E71" s="63">
        <v>674.295</v>
      </c>
      <c r="F71" s="63">
        <v>752.309</v>
      </c>
      <c r="G71" s="63">
        <v>0</v>
      </c>
      <c r="H71" s="63">
        <v>711.913</v>
      </c>
      <c r="I71" s="63">
        <v>12.082</v>
      </c>
      <c r="J71" s="63">
        <v>0.1853</v>
      </c>
      <c r="K71" s="63">
        <v>0.1306</v>
      </c>
      <c r="L71" s="63">
        <v>0.24</v>
      </c>
      <c r="M71" s="63">
        <v>1.20358</v>
      </c>
      <c r="N71" s="63">
        <v>1.13947</v>
      </c>
      <c r="O71" s="63">
        <v>1.2713</v>
      </c>
      <c r="P71" s="63">
        <v>2972</v>
      </c>
      <c r="Q71" s="63">
        <v>4551</v>
      </c>
      <c r="R71" s="63">
        <v>653.66</v>
      </c>
      <c r="S71" s="63">
        <v>617.79</v>
      </c>
      <c r="T71" s="63">
        <v>691.62</v>
      </c>
      <c r="U71" s="63">
        <v>0</v>
      </c>
      <c r="V71" s="63">
        <v>653.04</v>
      </c>
      <c r="W71" s="63">
        <v>11.9789</v>
      </c>
      <c r="X71" s="63">
        <v>0.1708</v>
      </c>
      <c r="Y71" s="63">
        <v>0.1143</v>
      </c>
      <c r="Z71" s="63">
        <v>0.2272</v>
      </c>
      <c r="AA71" s="63">
        <v>1.1862</v>
      </c>
      <c r="AB71" s="63">
        <v>1.1211</v>
      </c>
      <c r="AC71" s="63">
        <v>1.25508</v>
      </c>
      <c r="AD71" s="63">
        <v>0.0101</v>
      </c>
      <c r="AE71" s="63">
        <v>0.0858</v>
      </c>
      <c r="AF71" s="63">
        <v>0.0204</v>
      </c>
      <c r="AG71" s="63">
        <v>0.1512</v>
      </c>
      <c r="AH71" s="63">
        <v>1</v>
      </c>
      <c r="AI71" s="63">
        <v>2</v>
      </c>
      <c r="AJ71" s="63" t="str">
        <f t="shared" si="2"/>
        <v>t</v>
      </c>
      <c r="AK71" s="63" t="str">
        <f t="shared" si="3"/>
        <v>t</v>
      </c>
      <c r="AL71" s="63"/>
    </row>
    <row r="72" spans="1:38" ht="12.75" customHeight="1">
      <c r="A72" s="48" t="s">
        <v>39</v>
      </c>
      <c r="B72" s="63">
        <v>1385</v>
      </c>
      <c r="C72" s="63">
        <v>2422</v>
      </c>
      <c r="D72" s="63">
        <v>572.139</v>
      </c>
      <c r="E72" s="63">
        <v>534.317</v>
      </c>
      <c r="F72" s="63">
        <v>612.639</v>
      </c>
      <c r="G72" s="63">
        <v>0.33383</v>
      </c>
      <c r="H72" s="63">
        <v>571.841</v>
      </c>
      <c r="I72" s="63">
        <v>15.3656</v>
      </c>
      <c r="J72" s="48">
        <v>-0.0337</v>
      </c>
      <c r="K72" s="48">
        <v>-0.1021</v>
      </c>
      <c r="L72" s="63">
        <v>0.0347</v>
      </c>
      <c r="M72" s="63">
        <v>0.96684</v>
      </c>
      <c r="N72" s="63">
        <v>0.90292</v>
      </c>
      <c r="O72" s="63">
        <v>1.03528</v>
      </c>
      <c r="P72" s="63">
        <v>1085</v>
      </c>
      <c r="Q72" s="63">
        <v>1999</v>
      </c>
      <c r="R72" s="63">
        <v>542.63</v>
      </c>
      <c r="S72" s="63">
        <v>504</v>
      </c>
      <c r="T72" s="63">
        <v>584.22</v>
      </c>
      <c r="U72" s="63">
        <v>0.68266</v>
      </c>
      <c r="V72" s="63">
        <v>542.77</v>
      </c>
      <c r="W72" s="63">
        <v>16.4779</v>
      </c>
      <c r="X72" s="48">
        <v>-0.0154</v>
      </c>
      <c r="Y72" s="48">
        <v>-0.0893</v>
      </c>
      <c r="Z72" s="63">
        <v>0.0585</v>
      </c>
      <c r="AA72" s="63">
        <v>0.98471</v>
      </c>
      <c r="AB72" s="63">
        <v>0.91461</v>
      </c>
      <c r="AC72" s="63">
        <v>1.06019</v>
      </c>
      <c r="AD72" s="63">
        <v>0.25246</v>
      </c>
      <c r="AE72" s="63">
        <v>0.053</v>
      </c>
      <c r="AF72" s="48">
        <v>-0.0377</v>
      </c>
      <c r="AG72" s="63">
        <v>0.1436</v>
      </c>
      <c r="AH72" s="63"/>
      <c r="AI72" s="63"/>
      <c r="AJ72" s="63" t="str">
        <f t="shared" si="2"/>
        <v> </v>
      </c>
      <c r="AK72" s="63" t="str">
        <f t="shared" si="3"/>
        <v> </v>
      </c>
      <c r="AL72" s="63"/>
    </row>
    <row r="73" spans="1:38" ht="12.75" customHeight="1">
      <c r="A73" s="48" t="s">
        <v>40</v>
      </c>
      <c r="B73" s="63">
        <v>2443</v>
      </c>
      <c r="C73" s="63">
        <v>3872</v>
      </c>
      <c r="D73" s="63">
        <v>626.587</v>
      </c>
      <c r="E73" s="63">
        <v>590.764</v>
      </c>
      <c r="F73" s="63">
        <v>664.583</v>
      </c>
      <c r="G73" s="63">
        <v>0.05695</v>
      </c>
      <c r="H73" s="63">
        <v>630.94</v>
      </c>
      <c r="I73" s="63">
        <v>12.7652</v>
      </c>
      <c r="J73" s="63">
        <v>0.0572</v>
      </c>
      <c r="K73" s="48">
        <v>-0.0017</v>
      </c>
      <c r="L73" s="63">
        <v>0.1161</v>
      </c>
      <c r="M73" s="63">
        <v>1.05885</v>
      </c>
      <c r="N73" s="63">
        <v>0.99831</v>
      </c>
      <c r="O73" s="63">
        <v>1.12306</v>
      </c>
      <c r="P73" s="63">
        <v>2266</v>
      </c>
      <c r="Q73" s="63">
        <v>3665</v>
      </c>
      <c r="R73" s="63">
        <v>615.83</v>
      </c>
      <c r="S73" s="63">
        <v>580.02</v>
      </c>
      <c r="T73" s="63">
        <v>653.85</v>
      </c>
      <c r="U73" s="63">
        <v>0.00028</v>
      </c>
      <c r="V73" s="63">
        <v>618.28</v>
      </c>
      <c r="W73" s="63">
        <v>12.9884</v>
      </c>
      <c r="X73" s="63">
        <v>0.1111</v>
      </c>
      <c r="Y73" s="63">
        <v>0.0512</v>
      </c>
      <c r="Z73" s="63">
        <v>0.171</v>
      </c>
      <c r="AA73" s="63">
        <v>1.11755</v>
      </c>
      <c r="AB73" s="63">
        <v>1.05257</v>
      </c>
      <c r="AC73" s="63">
        <v>1.18655</v>
      </c>
      <c r="AD73" s="63">
        <v>0.63625</v>
      </c>
      <c r="AE73" s="63">
        <v>0.0173</v>
      </c>
      <c r="AF73" s="48">
        <v>-0.0544</v>
      </c>
      <c r="AG73" s="63">
        <v>0.0891</v>
      </c>
      <c r="AH73" s="63"/>
      <c r="AI73" s="63">
        <v>2</v>
      </c>
      <c r="AJ73" s="63" t="str">
        <f t="shared" si="2"/>
        <v> </v>
      </c>
      <c r="AK73" s="63" t="str">
        <f t="shared" si="3"/>
        <v> </v>
      </c>
      <c r="AL73" s="63"/>
    </row>
    <row r="74" spans="1:38" ht="12.75" customHeight="1">
      <c r="A74" s="48" t="s">
        <v>41</v>
      </c>
      <c r="B74" s="63">
        <v>969</v>
      </c>
      <c r="C74" s="63">
        <v>2606</v>
      </c>
      <c r="D74" s="63">
        <v>368.517</v>
      </c>
      <c r="E74" s="63">
        <v>341.274</v>
      </c>
      <c r="F74" s="63">
        <v>397.935</v>
      </c>
      <c r="G74" s="63">
        <v>0</v>
      </c>
      <c r="H74" s="63">
        <v>371.834</v>
      </c>
      <c r="I74" s="63">
        <v>11.945</v>
      </c>
      <c r="J74" s="48">
        <v>-0.4736</v>
      </c>
      <c r="K74" s="48">
        <v>-0.5504</v>
      </c>
      <c r="L74" s="48">
        <v>-0.3968</v>
      </c>
      <c r="M74" s="63">
        <v>0.62274</v>
      </c>
      <c r="N74" s="63">
        <v>0.57671</v>
      </c>
      <c r="O74" s="63">
        <v>0.67246</v>
      </c>
      <c r="P74" s="63">
        <v>1044</v>
      </c>
      <c r="Q74" s="63">
        <v>2739</v>
      </c>
      <c r="R74" s="63">
        <v>378.61</v>
      </c>
      <c r="S74" s="63">
        <v>351.33</v>
      </c>
      <c r="T74" s="63">
        <v>408.01</v>
      </c>
      <c r="U74" s="63">
        <v>0</v>
      </c>
      <c r="V74" s="63">
        <v>381.16</v>
      </c>
      <c r="W74" s="63">
        <v>11.7966</v>
      </c>
      <c r="X74" s="48">
        <v>-0.3753</v>
      </c>
      <c r="Y74" s="48">
        <v>-0.4501</v>
      </c>
      <c r="Z74" s="48">
        <v>-0.3005</v>
      </c>
      <c r="AA74" s="63">
        <v>0.68707</v>
      </c>
      <c r="AB74" s="63">
        <v>0.63756</v>
      </c>
      <c r="AC74" s="63">
        <v>0.74042</v>
      </c>
      <c r="AD74" s="63">
        <v>0.58839</v>
      </c>
      <c r="AE74" s="48">
        <v>-0.027</v>
      </c>
      <c r="AF74" s="48">
        <v>-0.1249</v>
      </c>
      <c r="AG74" s="63">
        <v>0.0709</v>
      </c>
      <c r="AH74" s="63">
        <v>1</v>
      </c>
      <c r="AI74" s="63">
        <v>2</v>
      </c>
      <c r="AJ74" s="63" t="str">
        <f t="shared" si="2"/>
        <v> </v>
      </c>
      <c r="AK74" s="63" t="str">
        <f t="shared" si="3"/>
        <v> </v>
      </c>
      <c r="AL74" s="63"/>
    </row>
    <row r="75" spans="1:38" ht="12.75" customHeight="1">
      <c r="A75" s="48" t="s">
        <v>46</v>
      </c>
      <c r="B75" s="63">
        <v>3422</v>
      </c>
      <c r="C75" s="63">
        <v>5131</v>
      </c>
      <c r="D75" s="63" t="s">
        <v>287</v>
      </c>
      <c r="E75" s="63" t="s">
        <v>287</v>
      </c>
      <c r="F75" s="63" t="s">
        <v>287</v>
      </c>
      <c r="G75" s="63" t="s">
        <v>287</v>
      </c>
      <c r="H75" s="63">
        <v>666.927</v>
      </c>
      <c r="I75" s="63">
        <v>11.4009</v>
      </c>
      <c r="J75" s="63" t="s">
        <v>287</v>
      </c>
      <c r="K75" s="63" t="s">
        <v>287</v>
      </c>
      <c r="L75" s="63" t="s">
        <v>287</v>
      </c>
      <c r="M75" s="63" t="s">
        <v>287</v>
      </c>
      <c r="N75" s="63" t="s">
        <v>287</v>
      </c>
      <c r="O75" s="63" t="s">
        <v>287</v>
      </c>
      <c r="P75" s="63">
        <v>2939</v>
      </c>
      <c r="Q75" s="63">
        <v>5092</v>
      </c>
      <c r="R75" s="63" t="s">
        <v>287</v>
      </c>
      <c r="S75" s="63" t="s">
        <v>287</v>
      </c>
      <c r="T75" s="63" t="s">
        <v>287</v>
      </c>
      <c r="U75" s="63" t="s">
        <v>287</v>
      </c>
      <c r="V75" s="63">
        <v>577.18</v>
      </c>
      <c r="W75" s="63">
        <v>10.6466</v>
      </c>
      <c r="X75" s="63" t="s">
        <v>287</v>
      </c>
      <c r="Y75" s="63" t="s">
        <v>287</v>
      </c>
      <c r="Z75" s="63" t="s">
        <v>287</v>
      </c>
      <c r="AA75" s="63" t="s">
        <v>287</v>
      </c>
      <c r="AB75" s="63" t="s">
        <v>287</v>
      </c>
      <c r="AC75" s="63" t="s">
        <v>287</v>
      </c>
      <c r="AD75" s="63" t="s">
        <v>287</v>
      </c>
      <c r="AE75" s="63" t="s">
        <v>287</v>
      </c>
      <c r="AF75" s="63" t="s">
        <v>287</v>
      </c>
      <c r="AG75" s="63" t="s">
        <v>287</v>
      </c>
      <c r="AH75" s="63"/>
      <c r="AI75" s="63"/>
      <c r="AJ75" s="63" t="str">
        <f t="shared" si="2"/>
        <v> </v>
      </c>
      <c r="AK75" s="63" t="str">
        <f t="shared" si="3"/>
        <v> </v>
      </c>
      <c r="AL75" s="63"/>
    </row>
    <row r="76" spans="1:38" ht="12.75" customHeight="1">
      <c r="A76" s="48" t="s">
        <v>48</v>
      </c>
      <c r="B76" s="63">
        <v>440</v>
      </c>
      <c r="C76" s="63">
        <v>589</v>
      </c>
      <c r="D76" s="63" t="s">
        <v>287</v>
      </c>
      <c r="E76" s="63" t="s">
        <v>287</v>
      </c>
      <c r="F76" s="63" t="s">
        <v>287</v>
      </c>
      <c r="G76" s="63" t="s">
        <v>287</v>
      </c>
      <c r="H76" s="63">
        <v>747.029</v>
      </c>
      <c r="I76" s="63">
        <v>35.6132</v>
      </c>
      <c r="J76" s="63" t="s">
        <v>287</v>
      </c>
      <c r="K76" s="63" t="s">
        <v>287</v>
      </c>
      <c r="L76" s="63" t="s">
        <v>287</v>
      </c>
      <c r="M76" s="63" t="s">
        <v>287</v>
      </c>
      <c r="N76" s="63" t="s">
        <v>287</v>
      </c>
      <c r="O76" s="63" t="s">
        <v>287</v>
      </c>
      <c r="P76" s="63">
        <v>333</v>
      </c>
      <c r="Q76" s="63">
        <v>479</v>
      </c>
      <c r="R76" s="63" t="s">
        <v>287</v>
      </c>
      <c r="S76" s="63" t="s">
        <v>287</v>
      </c>
      <c r="T76" s="63" t="s">
        <v>287</v>
      </c>
      <c r="U76" s="63" t="s">
        <v>287</v>
      </c>
      <c r="V76" s="63">
        <v>695.2</v>
      </c>
      <c r="W76" s="63">
        <v>38.0966</v>
      </c>
      <c r="X76" s="63" t="s">
        <v>287</v>
      </c>
      <c r="Y76" s="63" t="s">
        <v>287</v>
      </c>
      <c r="Z76" s="63" t="s">
        <v>287</v>
      </c>
      <c r="AA76" s="63" t="s">
        <v>287</v>
      </c>
      <c r="AB76" s="63" t="s">
        <v>287</v>
      </c>
      <c r="AC76" s="63" t="s">
        <v>287</v>
      </c>
      <c r="AD76" s="63" t="s">
        <v>287</v>
      </c>
      <c r="AE76" s="63" t="s">
        <v>287</v>
      </c>
      <c r="AF76" s="63" t="s">
        <v>287</v>
      </c>
      <c r="AG76" s="63" t="s">
        <v>287</v>
      </c>
      <c r="AH76" s="63"/>
      <c r="AI76" s="63"/>
      <c r="AJ76" s="63" t="str">
        <f t="shared" si="2"/>
        <v> </v>
      </c>
      <c r="AK76" s="63" t="str">
        <f t="shared" si="3"/>
        <v> </v>
      </c>
      <c r="AL76" s="63"/>
    </row>
    <row r="77" spans="1:38" ht="12.75" customHeight="1">
      <c r="A77" s="48" t="s">
        <v>47</v>
      </c>
      <c r="B77" s="63">
        <v>648</v>
      </c>
      <c r="C77" s="63">
        <v>1247</v>
      </c>
      <c r="D77" s="63" t="s">
        <v>287</v>
      </c>
      <c r="E77" s="63" t="s">
        <v>287</v>
      </c>
      <c r="F77" s="63" t="s">
        <v>287</v>
      </c>
      <c r="G77" s="63" t="s">
        <v>287</v>
      </c>
      <c r="H77" s="63">
        <v>519.647</v>
      </c>
      <c r="I77" s="63">
        <v>20.4137</v>
      </c>
      <c r="J77" s="63" t="s">
        <v>287</v>
      </c>
      <c r="K77" s="63" t="s">
        <v>287</v>
      </c>
      <c r="L77" s="63" t="s">
        <v>287</v>
      </c>
      <c r="M77" s="63" t="s">
        <v>287</v>
      </c>
      <c r="N77" s="63" t="s">
        <v>287</v>
      </c>
      <c r="O77" s="63" t="s">
        <v>287</v>
      </c>
      <c r="P77" s="63">
        <v>451</v>
      </c>
      <c r="Q77" s="63">
        <v>941</v>
      </c>
      <c r="R77" s="63" t="s">
        <v>287</v>
      </c>
      <c r="S77" s="63" t="s">
        <v>287</v>
      </c>
      <c r="T77" s="63" t="s">
        <v>287</v>
      </c>
      <c r="U77" s="63" t="s">
        <v>287</v>
      </c>
      <c r="V77" s="63">
        <v>479.28</v>
      </c>
      <c r="W77" s="63">
        <v>22.5683</v>
      </c>
      <c r="X77" s="63" t="s">
        <v>287</v>
      </c>
      <c r="Y77" s="63" t="s">
        <v>287</v>
      </c>
      <c r="Z77" s="63" t="s">
        <v>287</v>
      </c>
      <c r="AA77" s="63" t="s">
        <v>287</v>
      </c>
      <c r="AB77" s="63" t="s">
        <v>287</v>
      </c>
      <c r="AC77" s="63" t="s">
        <v>287</v>
      </c>
      <c r="AD77" s="63" t="s">
        <v>287</v>
      </c>
      <c r="AE77" s="63" t="s">
        <v>287</v>
      </c>
      <c r="AF77" s="63" t="s">
        <v>287</v>
      </c>
      <c r="AG77" s="63" t="s">
        <v>287</v>
      </c>
      <c r="AH77" s="63"/>
      <c r="AI77" s="63"/>
      <c r="AJ77" s="63" t="str">
        <f t="shared" si="2"/>
        <v> </v>
      </c>
      <c r="AK77" s="63" t="str">
        <f t="shared" si="3"/>
        <v> </v>
      </c>
      <c r="AL77" s="63"/>
    </row>
    <row r="78" spans="1:38" ht="12.75" customHeight="1">
      <c r="A78" s="48" t="s">
        <v>53</v>
      </c>
      <c r="B78" s="63">
        <v>189</v>
      </c>
      <c r="C78" s="63">
        <v>414</v>
      </c>
      <c r="D78" s="63" t="s">
        <v>287</v>
      </c>
      <c r="E78" s="63" t="s">
        <v>287</v>
      </c>
      <c r="F78" s="63" t="s">
        <v>287</v>
      </c>
      <c r="G78" s="63" t="s">
        <v>287</v>
      </c>
      <c r="H78" s="63">
        <v>456.522</v>
      </c>
      <c r="I78" s="63">
        <v>33.2071</v>
      </c>
      <c r="J78" s="63" t="s">
        <v>287</v>
      </c>
      <c r="K78" s="63" t="s">
        <v>287</v>
      </c>
      <c r="L78" s="63" t="s">
        <v>287</v>
      </c>
      <c r="M78" s="63" t="s">
        <v>287</v>
      </c>
      <c r="N78" s="63" t="s">
        <v>287</v>
      </c>
      <c r="O78" s="63" t="s">
        <v>287</v>
      </c>
      <c r="P78" s="63">
        <v>127</v>
      </c>
      <c r="Q78" s="63">
        <v>320</v>
      </c>
      <c r="R78" s="63" t="s">
        <v>287</v>
      </c>
      <c r="S78" s="63" t="s">
        <v>287</v>
      </c>
      <c r="T78" s="63" t="s">
        <v>287</v>
      </c>
      <c r="U78" s="63" t="s">
        <v>287</v>
      </c>
      <c r="V78" s="63">
        <v>396.88</v>
      </c>
      <c r="W78" s="63">
        <v>35.217</v>
      </c>
      <c r="X78" s="63" t="s">
        <v>287</v>
      </c>
      <c r="Y78" s="63" t="s">
        <v>287</v>
      </c>
      <c r="Z78" s="63" t="s">
        <v>287</v>
      </c>
      <c r="AA78" s="63" t="s">
        <v>287</v>
      </c>
      <c r="AB78" s="63" t="s">
        <v>287</v>
      </c>
      <c r="AC78" s="63" t="s">
        <v>287</v>
      </c>
      <c r="AD78" s="63" t="s">
        <v>287</v>
      </c>
      <c r="AE78" s="63" t="s">
        <v>287</v>
      </c>
      <c r="AF78" s="63" t="s">
        <v>287</v>
      </c>
      <c r="AG78" s="63" t="s">
        <v>287</v>
      </c>
      <c r="AH78" s="63"/>
      <c r="AI78" s="63"/>
      <c r="AJ78" s="63" t="str">
        <f t="shared" si="2"/>
        <v> </v>
      </c>
      <c r="AK78" s="63" t="str">
        <f t="shared" si="3"/>
        <v> </v>
      </c>
      <c r="AL78" s="63"/>
    </row>
    <row r="79" spans="1:38" ht="12.75" customHeight="1">
      <c r="A79" s="48" t="s">
        <v>55</v>
      </c>
      <c r="B79" s="63">
        <v>409</v>
      </c>
      <c r="C79" s="63">
        <v>1720</v>
      </c>
      <c r="D79" s="63" t="s">
        <v>287</v>
      </c>
      <c r="E79" s="63" t="s">
        <v>287</v>
      </c>
      <c r="F79" s="63" t="s">
        <v>287</v>
      </c>
      <c r="G79" s="63" t="s">
        <v>287</v>
      </c>
      <c r="H79" s="63">
        <v>237.791</v>
      </c>
      <c r="I79" s="63">
        <v>11.758</v>
      </c>
      <c r="J79" s="63" t="s">
        <v>287</v>
      </c>
      <c r="K79" s="63" t="s">
        <v>287</v>
      </c>
      <c r="L79" s="63" t="s">
        <v>287</v>
      </c>
      <c r="M79" s="63" t="s">
        <v>287</v>
      </c>
      <c r="N79" s="63" t="s">
        <v>287</v>
      </c>
      <c r="O79" s="63" t="s">
        <v>287</v>
      </c>
      <c r="P79" s="63">
        <v>521</v>
      </c>
      <c r="Q79" s="63">
        <v>1805</v>
      </c>
      <c r="R79" s="63" t="s">
        <v>287</v>
      </c>
      <c r="S79" s="63" t="s">
        <v>287</v>
      </c>
      <c r="T79" s="63" t="s">
        <v>287</v>
      </c>
      <c r="U79" s="63" t="s">
        <v>287</v>
      </c>
      <c r="V79" s="63">
        <v>288.64</v>
      </c>
      <c r="W79" s="63">
        <v>12.6457</v>
      </c>
      <c r="X79" s="63" t="s">
        <v>287</v>
      </c>
      <c r="Y79" s="63" t="s">
        <v>287</v>
      </c>
      <c r="Z79" s="63" t="s">
        <v>287</v>
      </c>
      <c r="AA79" s="63" t="s">
        <v>287</v>
      </c>
      <c r="AB79" s="63" t="s">
        <v>287</v>
      </c>
      <c r="AC79" s="63" t="s">
        <v>287</v>
      </c>
      <c r="AD79" s="63" t="s">
        <v>287</v>
      </c>
      <c r="AE79" s="63" t="s">
        <v>287</v>
      </c>
      <c r="AF79" s="63" t="s">
        <v>287</v>
      </c>
      <c r="AG79" s="63" t="s">
        <v>287</v>
      </c>
      <c r="AH79" s="63"/>
      <c r="AI79" s="63"/>
      <c r="AJ79" s="63" t="str">
        <f t="shared" si="2"/>
        <v> </v>
      </c>
      <c r="AK79" s="63" t="str">
        <f t="shared" si="3"/>
        <v> </v>
      </c>
      <c r="AL79" s="63"/>
    </row>
    <row r="80" spans="1:38" ht="12.75" customHeight="1">
      <c r="A80" s="48" t="s">
        <v>51</v>
      </c>
      <c r="B80" s="63">
        <v>378</v>
      </c>
      <c r="C80" s="63">
        <v>1920</v>
      </c>
      <c r="D80" s="63" t="s">
        <v>287</v>
      </c>
      <c r="E80" s="63" t="s">
        <v>287</v>
      </c>
      <c r="F80" s="63" t="s">
        <v>287</v>
      </c>
      <c r="G80" s="63" t="s">
        <v>287</v>
      </c>
      <c r="H80" s="63">
        <v>196.875</v>
      </c>
      <c r="I80" s="63">
        <v>10.1262</v>
      </c>
      <c r="J80" s="63" t="s">
        <v>287</v>
      </c>
      <c r="K80" s="63" t="s">
        <v>287</v>
      </c>
      <c r="L80" s="63" t="s">
        <v>287</v>
      </c>
      <c r="M80" s="63" t="s">
        <v>287</v>
      </c>
      <c r="N80" s="63" t="s">
        <v>287</v>
      </c>
      <c r="O80" s="63" t="s">
        <v>287</v>
      </c>
      <c r="P80" s="63">
        <v>487</v>
      </c>
      <c r="Q80" s="63">
        <v>2016</v>
      </c>
      <c r="R80" s="63" t="s">
        <v>287</v>
      </c>
      <c r="S80" s="63" t="s">
        <v>287</v>
      </c>
      <c r="T80" s="63" t="s">
        <v>287</v>
      </c>
      <c r="U80" s="63" t="s">
        <v>287</v>
      </c>
      <c r="V80" s="63">
        <v>241.57</v>
      </c>
      <c r="W80" s="63">
        <v>10.9465</v>
      </c>
      <c r="X80" s="63" t="s">
        <v>287</v>
      </c>
      <c r="Y80" s="63" t="s">
        <v>287</v>
      </c>
      <c r="Z80" s="63" t="s">
        <v>287</v>
      </c>
      <c r="AA80" s="63" t="s">
        <v>287</v>
      </c>
      <c r="AB80" s="63" t="s">
        <v>287</v>
      </c>
      <c r="AC80" s="63" t="s">
        <v>287</v>
      </c>
      <c r="AD80" s="63" t="s">
        <v>287</v>
      </c>
      <c r="AE80" s="63" t="s">
        <v>287</v>
      </c>
      <c r="AF80" s="63" t="s">
        <v>287</v>
      </c>
      <c r="AG80" s="63" t="s">
        <v>287</v>
      </c>
      <c r="AH80" s="63"/>
      <c r="AI80" s="63"/>
      <c r="AJ80" s="63" t="str">
        <f t="shared" si="2"/>
        <v> </v>
      </c>
      <c r="AK80" s="63" t="str">
        <f t="shared" si="3"/>
        <v> </v>
      </c>
      <c r="AL80" s="63"/>
    </row>
    <row r="81" spans="1:38" ht="12.75" customHeight="1">
      <c r="A81" s="48" t="s">
        <v>54</v>
      </c>
      <c r="B81" s="63">
        <v>202</v>
      </c>
      <c r="C81" s="63">
        <v>750</v>
      </c>
      <c r="D81" s="63" t="s">
        <v>287</v>
      </c>
      <c r="E81" s="63" t="s">
        <v>287</v>
      </c>
      <c r="F81" s="63" t="s">
        <v>287</v>
      </c>
      <c r="G81" s="63" t="s">
        <v>287</v>
      </c>
      <c r="H81" s="63">
        <v>269.333</v>
      </c>
      <c r="I81" s="63">
        <v>18.9502</v>
      </c>
      <c r="J81" s="63" t="s">
        <v>287</v>
      </c>
      <c r="K81" s="63" t="s">
        <v>287</v>
      </c>
      <c r="L81" s="63" t="s">
        <v>287</v>
      </c>
      <c r="M81" s="63" t="s">
        <v>287</v>
      </c>
      <c r="N81" s="63" t="s">
        <v>287</v>
      </c>
      <c r="O81" s="63" t="s">
        <v>287</v>
      </c>
      <c r="P81" s="63">
        <v>238</v>
      </c>
      <c r="Q81" s="63">
        <v>687</v>
      </c>
      <c r="R81" s="63" t="s">
        <v>287</v>
      </c>
      <c r="S81" s="63" t="s">
        <v>287</v>
      </c>
      <c r="T81" s="63" t="s">
        <v>287</v>
      </c>
      <c r="U81" s="63" t="s">
        <v>287</v>
      </c>
      <c r="V81" s="63">
        <v>346.43</v>
      </c>
      <c r="W81" s="63">
        <v>22.456</v>
      </c>
      <c r="X81" s="63" t="s">
        <v>287</v>
      </c>
      <c r="Y81" s="63" t="s">
        <v>287</v>
      </c>
      <c r="Z81" s="63" t="s">
        <v>287</v>
      </c>
      <c r="AA81" s="63" t="s">
        <v>287</v>
      </c>
      <c r="AB81" s="63" t="s">
        <v>287</v>
      </c>
      <c r="AC81" s="63" t="s">
        <v>287</v>
      </c>
      <c r="AD81" s="63" t="s">
        <v>287</v>
      </c>
      <c r="AE81" s="63" t="s">
        <v>287</v>
      </c>
      <c r="AF81" s="63" t="s">
        <v>287</v>
      </c>
      <c r="AG81" s="63" t="s">
        <v>287</v>
      </c>
      <c r="AH81" s="63"/>
      <c r="AI81" s="63"/>
      <c r="AJ81" s="63" t="str">
        <f t="shared" si="2"/>
        <v> </v>
      </c>
      <c r="AK81" s="63" t="str">
        <f t="shared" si="3"/>
        <v> </v>
      </c>
      <c r="AL81" s="63"/>
    </row>
    <row r="82" spans="1:38" ht="12.75" customHeight="1">
      <c r="A82" s="48" t="s">
        <v>50</v>
      </c>
      <c r="B82" s="63">
        <v>1281</v>
      </c>
      <c r="C82" s="63">
        <v>1960</v>
      </c>
      <c r="D82" s="63" t="s">
        <v>287</v>
      </c>
      <c r="E82" s="63" t="s">
        <v>287</v>
      </c>
      <c r="F82" s="63" t="s">
        <v>287</v>
      </c>
      <c r="G82" s="63" t="s">
        <v>287</v>
      </c>
      <c r="H82" s="63">
        <v>653.571</v>
      </c>
      <c r="I82" s="63">
        <v>18.2607</v>
      </c>
      <c r="J82" s="63" t="s">
        <v>287</v>
      </c>
      <c r="K82" s="63" t="s">
        <v>287</v>
      </c>
      <c r="L82" s="63" t="s">
        <v>287</v>
      </c>
      <c r="M82" s="63" t="s">
        <v>287</v>
      </c>
      <c r="N82" s="63" t="s">
        <v>287</v>
      </c>
      <c r="O82" s="63" t="s">
        <v>287</v>
      </c>
      <c r="P82" s="63">
        <v>1344</v>
      </c>
      <c r="Q82" s="63">
        <v>2228</v>
      </c>
      <c r="R82" s="63" t="s">
        <v>287</v>
      </c>
      <c r="S82" s="63" t="s">
        <v>287</v>
      </c>
      <c r="T82" s="63" t="s">
        <v>287</v>
      </c>
      <c r="U82" s="63" t="s">
        <v>287</v>
      </c>
      <c r="V82" s="63">
        <v>603.23</v>
      </c>
      <c r="W82" s="63">
        <v>16.4545</v>
      </c>
      <c r="X82" s="63" t="s">
        <v>287</v>
      </c>
      <c r="Y82" s="63" t="s">
        <v>287</v>
      </c>
      <c r="Z82" s="63" t="s">
        <v>287</v>
      </c>
      <c r="AA82" s="63" t="s">
        <v>287</v>
      </c>
      <c r="AB82" s="63" t="s">
        <v>287</v>
      </c>
      <c r="AC82" s="63" t="s">
        <v>287</v>
      </c>
      <c r="AD82" s="63" t="s">
        <v>287</v>
      </c>
      <c r="AE82" s="63" t="s">
        <v>287</v>
      </c>
      <c r="AF82" s="63" t="s">
        <v>287</v>
      </c>
      <c r="AG82" s="63" t="s">
        <v>287</v>
      </c>
      <c r="AH82" s="63"/>
      <c r="AI82" s="63"/>
      <c r="AJ82" s="63" t="str">
        <f t="shared" si="2"/>
        <v> </v>
      </c>
      <c r="AK82" s="63" t="str">
        <f t="shared" si="3"/>
        <v> </v>
      </c>
      <c r="AL82" s="63"/>
    </row>
    <row r="83" spans="1:38" ht="12.75" customHeight="1">
      <c r="A83" s="48" t="s">
        <v>52</v>
      </c>
      <c r="B83" s="63">
        <v>735</v>
      </c>
      <c r="C83" s="63">
        <v>3531</v>
      </c>
      <c r="D83" s="63" t="s">
        <v>287</v>
      </c>
      <c r="E83" s="63" t="s">
        <v>287</v>
      </c>
      <c r="F83" s="63" t="s">
        <v>287</v>
      </c>
      <c r="G83" s="63" t="s">
        <v>287</v>
      </c>
      <c r="H83" s="63">
        <v>208.156</v>
      </c>
      <c r="I83" s="63">
        <v>7.678</v>
      </c>
      <c r="J83" s="63" t="s">
        <v>287</v>
      </c>
      <c r="K83" s="63" t="s">
        <v>287</v>
      </c>
      <c r="L83" s="63" t="s">
        <v>287</v>
      </c>
      <c r="M83" s="63" t="s">
        <v>287</v>
      </c>
      <c r="N83" s="63" t="s">
        <v>287</v>
      </c>
      <c r="O83" s="63" t="s">
        <v>287</v>
      </c>
      <c r="P83" s="63">
        <v>973</v>
      </c>
      <c r="Q83" s="63">
        <v>3746</v>
      </c>
      <c r="R83" s="63" t="s">
        <v>287</v>
      </c>
      <c r="S83" s="63" t="s">
        <v>287</v>
      </c>
      <c r="T83" s="63" t="s">
        <v>287</v>
      </c>
      <c r="U83" s="63" t="s">
        <v>287</v>
      </c>
      <c r="V83" s="63">
        <v>259.74</v>
      </c>
      <c r="W83" s="63">
        <v>8.327</v>
      </c>
      <c r="X83" s="63" t="s">
        <v>287</v>
      </c>
      <c r="Y83" s="63" t="s">
        <v>287</v>
      </c>
      <c r="Z83" s="63" t="s">
        <v>287</v>
      </c>
      <c r="AA83" s="63" t="s">
        <v>287</v>
      </c>
      <c r="AB83" s="63" t="s">
        <v>287</v>
      </c>
      <c r="AC83" s="63" t="s">
        <v>287</v>
      </c>
      <c r="AD83" s="63" t="s">
        <v>287</v>
      </c>
      <c r="AE83" s="63" t="s">
        <v>287</v>
      </c>
      <c r="AF83" s="63" t="s">
        <v>287</v>
      </c>
      <c r="AG83" s="63" t="s">
        <v>287</v>
      </c>
      <c r="AH83" s="63"/>
      <c r="AI83" s="63"/>
      <c r="AJ83" s="63" t="str">
        <f t="shared" si="2"/>
        <v> </v>
      </c>
      <c r="AK83" s="63" t="str">
        <f t="shared" si="3"/>
        <v> </v>
      </c>
      <c r="AL83" s="63"/>
    </row>
    <row r="84" spans="1:38" ht="12.75" customHeight="1">
      <c r="A84" s="48" t="s">
        <v>56</v>
      </c>
      <c r="B84" s="63">
        <v>386</v>
      </c>
      <c r="C84" s="63">
        <v>1440</v>
      </c>
      <c r="D84" s="63" t="s">
        <v>287</v>
      </c>
      <c r="E84" s="63" t="s">
        <v>287</v>
      </c>
      <c r="F84" s="63" t="s">
        <v>287</v>
      </c>
      <c r="G84" s="63" t="s">
        <v>287</v>
      </c>
      <c r="H84" s="63">
        <v>268.056</v>
      </c>
      <c r="I84" s="63">
        <v>13.6437</v>
      </c>
      <c r="J84" s="63" t="s">
        <v>287</v>
      </c>
      <c r="K84" s="63" t="s">
        <v>287</v>
      </c>
      <c r="L84" s="63" t="s">
        <v>287</v>
      </c>
      <c r="M84" s="63" t="s">
        <v>287</v>
      </c>
      <c r="N84" s="63" t="s">
        <v>287</v>
      </c>
      <c r="O84" s="63" t="s">
        <v>287</v>
      </c>
      <c r="P84" s="63">
        <v>525</v>
      </c>
      <c r="Q84" s="63">
        <v>1620</v>
      </c>
      <c r="R84" s="63" t="s">
        <v>287</v>
      </c>
      <c r="S84" s="63" t="s">
        <v>287</v>
      </c>
      <c r="T84" s="63" t="s">
        <v>287</v>
      </c>
      <c r="U84" s="63" t="s">
        <v>287</v>
      </c>
      <c r="V84" s="63">
        <v>324.07</v>
      </c>
      <c r="W84" s="63">
        <v>14.1438</v>
      </c>
      <c r="X84" s="63" t="s">
        <v>287</v>
      </c>
      <c r="Y84" s="63" t="s">
        <v>287</v>
      </c>
      <c r="Z84" s="63" t="s">
        <v>287</v>
      </c>
      <c r="AA84" s="63" t="s">
        <v>287</v>
      </c>
      <c r="AB84" s="63" t="s">
        <v>287</v>
      </c>
      <c r="AC84" s="63" t="s">
        <v>287</v>
      </c>
      <c r="AD84" s="63" t="s">
        <v>287</v>
      </c>
      <c r="AE84" s="63" t="s">
        <v>287</v>
      </c>
      <c r="AF84" s="63" t="s">
        <v>287</v>
      </c>
      <c r="AG84" s="63" t="s">
        <v>287</v>
      </c>
      <c r="AH84" s="63"/>
      <c r="AI84" s="63"/>
      <c r="AJ84" s="63" t="str">
        <f t="shared" si="2"/>
        <v> </v>
      </c>
      <c r="AK84" s="63" t="str">
        <f t="shared" si="3"/>
        <v> </v>
      </c>
      <c r="AL84" s="63"/>
    </row>
    <row r="85" spans="1:38" ht="12.75" customHeight="1">
      <c r="A85" s="48" t="s">
        <v>49</v>
      </c>
      <c r="B85" s="63">
        <v>260</v>
      </c>
      <c r="C85" s="63">
        <v>1018</v>
      </c>
      <c r="D85" s="63" t="s">
        <v>287</v>
      </c>
      <c r="E85" s="63" t="s">
        <v>287</v>
      </c>
      <c r="F85" s="63" t="s">
        <v>287</v>
      </c>
      <c r="G85" s="63" t="s">
        <v>287</v>
      </c>
      <c r="H85" s="63">
        <v>255.403</v>
      </c>
      <c r="I85" s="63">
        <v>15.8394</v>
      </c>
      <c r="J85" s="63" t="s">
        <v>287</v>
      </c>
      <c r="K85" s="63" t="s">
        <v>287</v>
      </c>
      <c r="L85" s="63" t="s">
        <v>287</v>
      </c>
      <c r="M85" s="63" t="s">
        <v>287</v>
      </c>
      <c r="N85" s="63" t="s">
        <v>287</v>
      </c>
      <c r="O85" s="63" t="s">
        <v>287</v>
      </c>
      <c r="P85" s="63">
        <v>305</v>
      </c>
      <c r="Q85" s="63">
        <v>1252</v>
      </c>
      <c r="R85" s="63" t="s">
        <v>287</v>
      </c>
      <c r="S85" s="63" t="s">
        <v>287</v>
      </c>
      <c r="T85" s="63" t="s">
        <v>287</v>
      </c>
      <c r="U85" s="63" t="s">
        <v>287</v>
      </c>
      <c r="V85" s="63">
        <v>243.61</v>
      </c>
      <c r="W85" s="63">
        <v>13.9491</v>
      </c>
      <c r="X85" s="63" t="s">
        <v>287</v>
      </c>
      <c r="Y85" s="63" t="s">
        <v>287</v>
      </c>
      <c r="Z85" s="63" t="s">
        <v>287</v>
      </c>
      <c r="AA85" s="63" t="s">
        <v>287</v>
      </c>
      <c r="AB85" s="63" t="s">
        <v>287</v>
      </c>
      <c r="AC85" s="63" t="s">
        <v>287</v>
      </c>
      <c r="AD85" s="63" t="s">
        <v>287</v>
      </c>
      <c r="AE85" s="63" t="s">
        <v>287</v>
      </c>
      <c r="AF85" s="63" t="s">
        <v>287</v>
      </c>
      <c r="AG85" s="63" t="s">
        <v>287</v>
      </c>
      <c r="AH85" s="63"/>
      <c r="AI85" s="63"/>
      <c r="AJ85" s="63" t="str">
        <f t="shared" si="2"/>
        <v> </v>
      </c>
      <c r="AK85" s="63" t="str">
        <f t="shared" si="3"/>
        <v> </v>
      </c>
      <c r="AL85" s="63"/>
    </row>
    <row r="86" spans="1:38" ht="12.75" customHeight="1">
      <c r="A86" s="63" t="s">
        <v>87</v>
      </c>
      <c r="B86" s="63">
        <v>5468</v>
      </c>
      <c r="C86" s="63">
        <v>9279</v>
      </c>
      <c r="D86" s="63">
        <v>589.014</v>
      </c>
      <c r="E86" s="63">
        <v>559.79</v>
      </c>
      <c r="F86" s="63">
        <v>619.764</v>
      </c>
      <c r="G86" s="63">
        <v>0.85765</v>
      </c>
      <c r="H86" s="63">
        <v>589.288</v>
      </c>
      <c r="I86" s="63">
        <v>7.9692</v>
      </c>
      <c r="J86" s="48">
        <v>-0.0047</v>
      </c>
      <c r="K86" s="48">
        <v>-0.0555</v>
      </c>
      <c r="L86" s="63">
        <v>0.0462</v>
      </c>
      <c r="M86" s="63">
        <v>0.99535</v>
      </c>
      <c r="N86" s="63">
        <v>0.94597</v>
      </c>
      <c r="O86" s="63">
        <v>1.04732</v>
      </c>
      <c r="P86" s="63">
        <v>5007</v>
      </c>
      <c r="Q86" s="63">
        <v>8756</v>
      </c>
      <c r="R86" s="63">
        <v>571.79</v>
      </c>
      <c r="S86" s="63">
        <v>543.06</v>
      </c>
      <c r="T86" s="63">
        <v>602.05</v>
      </c>
      <c r="U86" s="63">
        <v>0.16016</v>
      </c>
      <c r="V86" s="63">
        <v>571.84</v>
      </c>
      <c r="W86" s="63">
        <v>8.0813</v>
      </c>
      <c r="X86" s="63">
        <v>0.0369</v>
      </c>
      <c r="Y86" s="48">
        <v>-0.0146</v>
      </c>
      <c r="Z86" s="63">
        <v>0.0885</v>
      </c>
      <c r="AA86" s="63">
        <v>1.03764</v>
      </c>
      <c r="AB86" s="63">
        <v>0.9855</v>
      </c>
      <c r="AC86" s="63">
        <v>1.09253</v>
      </c>
      <c r="AD86" s="63">
        <v>0.31433</v>
      </c>
      <c r="AE86" s="63">
        <v>0.0297</v>
      </c>
      <c r="AF86" s="48">
        <v>-0.0281</v>
      </c>
      <c r="AG86" s="63">
        <v>0.0875</v>
      </c>
      <c r="AH86" s="63"/>
      <c r="AI86" s="63"/>
      <c r="AJ86" s="63" t="str">
        <f t="shared" si="2"/>
        <v> </v>
      </c>
      <c r="AK86" s="63" t="str">
        <f t="shared" si="3"/>
        <v> </v>
      </c>
      <c r="AL86" s="63"/>
    </row>
    <row r="87" spans="1:38" ht="12.75" customHeight="1">
      <c r="A87" s="63" t="s">
        <v>86</v>
      </c>
      <c r="B87" s="63">
        <v>4368</v>
      </c>
      <c r="C87" s="63">
        <v>7190</v>
      </c>
      <c r="D87" s="63">
        <v>607.25</v>
      </c>
      <c r="E87" s="63">
        <v>576.109</v>
      </c>
      <c r="F87" s="63">
        <v>640.074</v>
      </c>
      <c r="G87" s="63">
        <v>0.33614</v>
      </c>
      <c r="H87" s="63">
        <v>607.51</v>
      </c>
      <c r="I87" s="63">
        <v>9.1921</v>
      </c>
      <c r="J87" s="63">
        <v>0.0258</v>
      </c>
      <c r="K87" s="48">
        <v>-0.0268</v>
      </c>
      <c r="L87" s="63">
        <v>0.0785</v>
      </c>
      <c r="M87" s="63">
        <v>1.02617</v>
      </c>
      <c r="N87" s="63">
        <v>0.97355</v>
      </c>
      <c r="O87" s="63">
        <v>1.08164</v>
      </c>
      <c r="P87" s="63">
        <v>4205</v>
      </c>
      <c r="Q87" s="63">
        <v>7857</v>
      </c>
      <c r="R87" s="63">
        <v>536.61</v>
      </c>
      <c r="S87" s="63">
        <v>508.91</v>
      </c>
      <c r="T87" s="63">
        <v>565.81</v>
      </c>
      <c r="U87" s="63">
        <v>0.32579</v>
      </c>
      <c r="V87" s="63">
        <v>535.19</v>
      </c>
      <c r="W87" s="63">
        <v>8.2533</v>
      </c>
      <c r="X87" s="48">
        <v>-0.0266</v>
      </c>
      <c r="Y87" s="48">
        <v>-0.0796</v>
      </c>
      <c r="Z87" s="63">
        <v>0.0264</v>
      </c>
      <c r="AA87" s="63">
        <v>0.97378</v>
      </c>
      <c r="AB87" s="63">
        <v>0.92352</v>
      </c>
      <c r="AC87" s="63">
        <v>1.02678</v>
      </c>
      <c r="AD87" s="63">
        <v>6E-05</v>
      </c>
      <c r="AE87" s="63">
        <v>0.1237</v>
      </c>
      <c r="AF87" s="63">
        <v>0.0631</v>
      </c>
      <c r="AG87" s="63">
        <v>0.1843</v>
      </c>
      <c r="AH87" s="63"/>
      <c r="AI87" s="63"/>
      <c r="AJ87" s="63" t="str">
        <f t="shared" si="2"/>
        <v>t</v>
      </c>
      <c r="AK87" s="63" t="str">
        <f t="shared" si="3"/>
        <v>t</v>
      </c>
      <c r="AL87" s="63"/>
    </row>
    <row r="88" spans="1:38" ht="12.75" customHeight="1">
      <c r="A88" s="63" t="s">
        <v>82</v>
      </c>
      <c r="B88" s="63">
        <v>5877</v>
      </c>
      <c r="C88" s="63">
        <v>9722</v>
      </c>
      <c r="D88" s="63">
        <v>606.378</v>
      </c>
      <c r="E88" s="63">
        <v>576.514</v>
      </c>
      <c r="F88" s="63">
        <v>637.789</v>
      </c>
      <c r="G88" s="63">
        <v>0.34372</v>
      </c>
      <c r="H88" s="63">
        <v>604.505</v>
      </c>
      <c r="I88" s="63">
        <v>7.8854</v>
      </c>
      <c r="J88" s="63">
        <v>0.0244</v>
      </c>
      <c r="K88" s="48">
        <v>-0.0261</v>
      </c>
      <c r="L88" s="63">
        <v>0.0749</v>
      </c>
      <c r="M88" s="63">
        <v>1.0247</v>
      </c>
      <c r="N88" s="63">
        <v>0.97423</v>
      </c>
      <c r="O88" s="63">
        <v>1.07778</v>
      </c>
      <c r="P88" s="63">
        <v>5103</v>
      </c>
      <c r="Q88" s="63">
        <v>8972</v>
      </c>
      <c r="R88" s="63">
        <v>568.39</v>
      </c>
      <c r="S88" s="63">
        <v>539.83</v>
      </c>
      <c r="T88" s="63">
        <v>598.46</v>
      </c>
      <c r="U88" s="63">
        <v>0.23909</v>
      </c>
      <c r="V88" s="63">
        <v>568.77</v>
      </c>
      <c r="W88" s="63">
        <v>7.962</v>
      </c>
      <c r="X88" s="63">
        <v>0.031</v>
      </c>
      <c r="Y88" s="48">
        <v>-0.0206</v>
      </c>
      <c r="Z88" s="63">
        <v>0.0825</v>
      </c>
      <c r="AA88" s="63">
        <v>1.03145</v>
      </c>
      <c r="AB88" s="63">
        <v>0.97962</v>
      </c>
      <c r="AC88" s="63">
        <v>1.08603</v>
      </c>
      <c r="AD88" s="63">
        <v>0.02731</v>
      </c>
      <c r="AE88" s="63">
        <v>0.0647</v>
      </c>
      <c r="AF88" s="63">
        <v>0.0072</v>
      </c>
      <c r="AG88" s="63">
        <v>0.1222</v>
      </c>
      <c r="AH88" s="63"/>
      <c r="AI88" s="63"/>
      <c r="AJ88" s="63" t="str">
        <f t="shared" si="2"/>
        <v>t</v>
      </c>
      <c r="AK88" s="63" t="str">
        <f t="shared" si="3"/>
        <v>t</v>
      </c>
      <c r="AL88" s="63"/>
    </row>
    <row r="89" spans="1:38" ht="12.75" customHeight="1">
      <c r="A89" s="63" t="s">
        <v>91</v>
      </c>
      <c r="B89" s="63">
        <v>5047</v>
      </c>
      <c r="C89" s="63">
        <v>8249</v>
      </c>
      <c r="D89" s="63">
        <v>610.47</v>
      </c>
      <c r="E89" s="63">
        <v>579.839</v>
      </c>
      <c r="F89" s="63">
        <v>642.719</v>
      </c>
      <c r="G89" s="63">
        <v>0.23604</v>
      </c>
      <c r="H89" s="63">
        <v>611.832</v>
      </c>
      <c r="I89" s="63">
        <v>8.6122</v>
      </c>
      <c r="J89" s="63">
        <v>0.0311</v>
      </c>
      <c r="K89" s="48">
        <v>-0.0204</v>
      </c>
      <c r="L89" s="63">
        <v>0.0826</v>
      </c>
      <c r="M89" s="63">
        <v>1.03161</v>
      </c>
      <c r="N89" s="63">
        <v>0.97985</v>
      </c>
      <c r="O89" s="63">
        <v>1.08611</v>
      </c>
      <c r="P89" s="63">
        <v>5195</v>
      </c>
      <c r="Q89" s="63">
        <v>9369</v>
      </c>
      <c r="R89" s="63">
        <v>554.99</v>
      </c>
      <c r="S89" s="63">
        <v>527.25</v>
      </c>
      <c r="T89" s="63">
        <v>584.19</v>
      </c>
      <c r="U89" s="63">
        <v>0.78561</v>
      </c>
      <c r="V89" s="63">
        <v>554.49</v>
      </c>
      <c r="W89" s="63">
        <v>7.6931</v>
      </c>
      <c r="X89" s="63">
        <v>0.0071</v>
      </c>
      <c r="Y89" s="48">
        <v>-0.0442</v>
      </c>
      <c r="Z89" s="63">
        <v>0.0584</v>
      </c>
      <c r="AA89" s="63">
        <v>1.00714</v>
      </c>
      <c r="AB89" s="63">
        <v>0.9568</v>
      </c>
      <c r="AC89" s="63">
        <v>1.06013</v>
      </c>
      <c r="AD89" s="63">
        <v>0.0013</v>
      </c>
      <c r="AE89" s="63">
        <v>0.0953</v>
      </c>
      <c r="AF89" s="63">
        <v>0.0372</v>
      </c>
      <c r="AG89" s="63">
        <v>0.1533</v>
      </c>
      <c r="AH89" s="63"/>
      <c r="AI89" s="63"/>
      <c r="AJ89" s="63" t="str">
        <f t="shared" si="2"/>
        <v>t</v>
      </c>
      <c r="AK89" s="63" t="str">
        <f t="shared" si="3"/>
        <v>t</v>
      </c>
      <c r="AL89" s="63"/>
    </row>
    <row r="90" spans="1:38" ht="12.75" customHeight="1">
      <c r="A90" s="63" t="s">
        <v>90</v>
      </c>
      <c r="B90" s="63">
        <v>1992</v>
      </c>
      <c r="C90" s="63">
        <v>3313</v>
      </c>
      <c r="D90" s="63">
        <v>599.883</v>
      </c>
      <c r="E90" s="63">
        <v>563.932</v>
      </c>
      <c r="F90" s="63">
        <v>638.125</v>
      </c>
      <c r="G90" s="63">
        <v>0.6656</v>
      </c>
      <c r="H90" s="63">
        <v>601.268</v>
      </c>
      <c r="I90" s="63">
        <v>13.4717</v>
      </c>
      <c r="J90" s="63">
        <v>0.0136</v>
      </c>
      <c r="K90" s="48">
        <v>-0.0482</v>
      </c>
      <c r="L90" s="63">
        <v>0.0754</v>
      </c>
      <c r="M90" s="63">
        <v>1.01372</v>
      </c>
      <c r="N90" s="63">
        <v>0.95297</v>
      </c>
      <c r="O90" s="63">
        <v>1.07835</v>
      </c>
      <c r="P90" s="63">
        <v>1610</v>
      </c>
      <c r="Q90" s="63">
        <v>3034</v>
      </c>
      <c r="R90" s="63">
        <v>530.07</v>
      </c>
      <c r="S90" s="63">
        <v>496.5</v>
      </c>
      <c r="T90" s="63">
        <v>565.91</v>
      </c>
      <c r="U90" s="63">
        <v>0.24472</v>
      </c>
      <c r="V90" s="63">
        <v>530.65</v>
      </c>
      <c r="W90" s="63">
        <v>13.2251</v>
      </c>
      <c r="X90" s="48">
        <v>-0.0388</v>
      </c>
      <c r="Y90" s="48">
        <v>-0.1043</v>
      </c>
      <c r="Z90" s="63">
        <v>0.0266</v>
      </c>
      <c r="AA90" s="63">
        <v>0.96191</v>
      </c>
      <c r="AB90" s="63">
        <v>0.901</v>
      </c>
      <c r="AC90" s="63">
        <v>1.02695</v>
      </c>
      <c r="AD90" s="63">
        <v>0.00206</v>
      </c>
      <c r="AE90" s="63">
        <v>0.1237</v>
      </c>
      <c r="AF90" s="63">
        <v>0.045</v>
      </c>
      <c r="AG90" s="63">
        <v>0.2024</v>
      </c>
      <c r="AH90" s="63"/>
      <c r="AI90" s="63"/>
      <c r="AJ90" s="63" t="str">
        <f t="shared" si="2"/>
        <v>t</v>
      </c>
      <c r="AK90" s="63" t="str">
        <f t="shared" si="3"/>
        <v>t</v>
      </c>
      <c r="AL90" s="63"/>
    </row>
    <row r="91" spans="1:38" ht="12.75" customHeight="1">
      <c r="A91" s="63" t="s">
        <v>89</v>
      </c>
      <c r="B91" s="63">
        <v>6253</v>
      </c>
      <c r="C91" s="63">
        <v>9920</v>
      </c>
      <c r="D91" s="63">
        <v>632.412</v>
      </c>
      <c r="E91" s="63">
        <v>601.537</v>
      </c>
      <c r="F91" s="63">
        <v>664.872</v>
      </c>
      <c r="G91" s="63">
        <v>0.00928</v>
      </c>
      <c r="H91" s="63">
        <v>630.343</v>
      </c>
      <c r="I91" s="63">
        <v>7.9714</v>
      </c>
      <c r="J91" s="63">
        <v>0.0664</v>
      </c>
      <c r="K91" s="63">
        <v>0.0164</v>
      </c>
      <c r="L91" s="63">
        <v>0.1165</v>
      </c>
      <c r="M91" s="63">
        <v>1.06869</v>
      </c>
      <c r="N91" s="63">
        <v>1.01652</v>
      </c>
      <c r="O91" s="63">
        <v>1.12354</v>
      </c>
      <c r="P91" s="63">
        <v>5230</v>
      </c>
      <c r="Q91" s="63">
        <v>9168</v>
      </c>
      <c r="R91" s="63">
        <v>571.56</v>
      </c>
      <c r="S91" s="63">
        <v>542.97</v>
      </c>
      <c r="T91" s="63">
        <v>601.65</v>
      </c>
      <c r="U91" s="63">
        <v>0.16296</v>
      </c>
      <c r="V91" s="63">
        <v>570.46</v>
      </c>
      <c r="W91" s="63">
        <v>7.8882</v>
      </c>
      <c r="X91" s="63">
        <v>0.0365</v>
      </c>
      <c r="Y91" s="48">
        <v>-0.0148</v>
      </c>
      <c r="Z91" s="63">
        <v>0.0878</v>
      </c>
      <c r="AA91" s="63">
        <v>1.0372</v>
      </c>
      <c r="AB91" s="63">
        <v>0.98532</v>
      </c>
      <c r="AC91" s="63">
        <v>1.09182</v>
      </c>
      <c r="AD91" s="63">
        <v>0.00049</v>
      </c>
      <c r="AE91" s="63">
        <v>0.1012</v>
      </c>
      <c r="AF91" s="63">
        <v>0.0443</v>
      </c>
      <c r="AG91" s="63">
        <v>0.158</v>
      </c>
      <c r="AH91" s="63"/>
      <c r="AI91" s="63"/>
      <c r="AJ91" s="63" t="str">
        <f t="shared" si="2"/>
        <v>t</v>
      </c>
      <c r="AK91" s="63" t="str">
        <f t="shared" si="3"/>
        <v>t</v>
      </c>
      <c r="AL91" s="63"/>
    </row>
    <row r="92" spans="1:38" ht="12.75" customHeight="1">
      <c r="A92" s="63" t="s">
        <v>88</v>
      </c>
      <c r="B92" s="63">
        <v>3689</v>
      </c>
      <c r="C92" s="63">
        <v>5919</v>
      </c>
      <c r="D92" s="63">
        <v>618.929</v>
      </c>
      <c r="E92" s="63">
        <v>586.29</v>
      </c>
      <c r="F92" s="63">
        <v>653.385</v>
      </c>
      <c r="G92" s="63">
        <v>0.10442</v>
      </c>
      <c r="H92" s="63">
        <v>623.247</v>
      </c>
      <c r="I92" s="63">
        <v>10.2614</v>
      </c>
      <c r="J92" s="63">
        <v>0.0449</v>
      </c>
      <c r="K92" s="48">
        <v>-0.0093</v>
      </c>
      <c r="L92" s="63">
        <v>0.0991</v>
      </c>
      <c r="M92" s="63">
        <v>1.04591</v>
      </c>
      <c r="N92" s="63">
        <v>0.99075</v>
      </c>
      <c r="O92" s="63">
        <v>1.10413</v>
      </c>
      <c r="P92" s="63">
        <v>3287</v>
      </c>
      <c r="Q92" s="63">
        <v>5700</v>
      </c>
      <c r="R92" s="63">
        <v>575.83</v>
      </c>
      <c r="S92" s="63">
        <v>544.85</v>
      </c>
      <c r="T92" s="63">
        <v>608.59</v>
      </c>
      <c r="U92" s="63">
        <v>0.11912</v>
      </c>
      <c r="V92" s="63">
        <v>576.67</v>
      </c>
      <c r="W92" s="63">
        <v>10.0583</v>
      </c>
      <c r="X92" s="63">
        <v>0.044</v>
      </c>
      <c r="Y92" s="48">
        <v>-0.0113</v>
      </c>
      <c r="Z92" s="63">
        <v>0.0993</v>
      </c>
      <c r="AA92" s="63">
        <v>1.04497</v>
      </c>
      <c r="AB92" s="63">
        <v>0.98873</v>
      </c>
      <c r="AC92" s="63">
        <v>1.1044</v>
      </c>
      <c r="AD92" s="63">
        <v>0.02695</v>
      </c>
      <c r="AE92" s="63">
        <v>0.0722</v>
      </c>
      <c r="AF92" s="63">
        <v>0.0082</v>
      </c>
      <c r="AG92" s="63">
        <v>0.1361</v>
      </c>
      <c r="AH92" s="63"/>
      <c r="AI92" s="63"/>
      <c r="AJ92" s="63" t="str">
        <f t="shared" si="2"/>
        <v>t</v>
      </c>
      <c r="AK92" s="63" t="str">
        <f t="shared" si="3"/>
        <v>t</v>
      </c>
      <c r="AL92" s="63"/>
    </row>
    <row r="93" spans="1:38" ht="12.75" customHeight="1">
      <c r="A93" s="63" t="s">
        <v>83</v>
      </c>
      <c r="B93" s="63">
        <v>5771</v>
      </c>
      <c r="C93" s="63">
        <v>9332</v>
      </c>
      <c r="D93" s="63">
        <v>617.623</v>
      </c>
      <c r="E93" s="63">
        <v>587.186</v>
      </c>
      <c r="F93" s="63">
        <v>649.639</v>
      </c>
      <c r="G93" s="63">
        <v>0.09715</v>
      </c>
      <c r="H93" s="63">
        <v>618.41</v>
      </c>
      <c r="I93" s="63">
        <v>8.1405</v>
      </c>
      <c r="J93" s="63">
        <v>0.0428</v>
      </c>
      <c r="K93" s="48">
        <v>-0.0078</v>
      </c>
      <c r="L93" s="63">
        <v>0.0933</v>
      </c>
      <c r="M93" s="63">
        <v>1.0437</v>
      </c>
      <c r="N93" s="63">
        <v>0.99227</v>
      </c>
      <c r="O93" s="63">
        <v>1.0978</v>
      </c>
      <c r="P93" s="63">
        <v>5028</v>
      </c>
      <c r="Q93" s="63">
        <v>8882</v>
      </c>
      <c r="R93" s="63">
        <v>567.56</v>
      </c>
      <c r="S93" s="63">
        <v>539.06</v>
      </c>
      <c r="T93" s="63">
        <v>597.57</v>
      </c>
      <c r="U93" s="63">
        <v>0.26163</v>
      </c>
      <c r="V93" s="63">
        <v>566.09</v>
      </c>
      <c r="W93" s="63">
        <v>7.9834</v>
      </c>
      <c r="X93" s="63">
        <v>0.0295</v>
      </c>
      <c r="Y93" s="48">
        <v>-0.022</v>
      </c>
      <c r="Z93" s="63">
        <v>0.081</v>
      </c>
      <c r="AA93" s="63">
        <v>1.02995</v>
      </c>
      <c r="AB93" s="63">
        <v>0.97822</v>
      </c>
      <c r="AC93" s="63">
        <v>1.08442</v>
      </c>
      <c r="AD93" s="63">
        <v>0.00394</v>
      </c>
      <c r="AE93" s="63">
        <v>0.0845</v>
      </c>
      <c r="AF93" s="63">
        <v>0.0271</v>
      </c>
      <c r="AG93" s="63">
        <v>0.142</v>
      </c>
      <c r="AH93" s="63"/>
      <c r="AI93" s="63"/>
      <c r="AJ93" s="63" t="str">
        <f t="shared" si="2"/>
        <v>t</v>
      </c>
      <c r="AK93" s="63" t="str">
        <f t="shared" si="3"/>
        <v>t</v>
      </c>
      <c r="AL93" s="63"/>
    </row>
    <row r="94" spans="1:38" ht="12.75" customHeight="1">
      <c r="A94" s="63" t="s">
        <v>105</v>
      </c>
      <c r="B94" s="63">
        <v>4630</v>
      </c>
      <c r="C94" s="63">
        <v>7512</v>
      </c>
      <c r="D94" s="63">
        <v>614.401</v>
      </c>
      <c r="E94" s="63">
        <v>583.192</v>
      </c>
      <c r="F94" s="63">
        <v>647.28</v>
      </c>
      <c r="G94" s="63">
        <v>0.15811</v>
      </c>
      <c r="H94" s="63">
        <v>616.347</v>
      </c>
      <c r="I94" s="63">
        <v>9.0581</v>
      </c>
      <c r="J94" s="63">
        <v>0.0375</v>
      </c>
      <c r="K94" s="48">
        <v>-0.0146</v>
      </c>
      <c r="L94" s="63">
        <v>0.0897</v>
      </c>
      <c r="M94" s="63">
        <v>1.03825</v>
      </c>
      <c r="N94" s="63">
        <v>0.98552</v>
      </c>
      <c r="O94" s="63">
        <v>1.09382</v>
      </c>
      <c r="P94" s="63">
        <v>4069</v>
      </c>
      <c r="Q94" s="63">
        <v>7412</v>
      </c>
      <c r="R94" s="63">
        <v>547.91</v>
      </c>
      <c r="S94" s="63">
        <v>519.5</v>
      </c>
      <c r="T94" s="63">
        <v>577.86</v>
      </c>
      <c r="U94" s="63">
        <v>0.83288</v>
      </c>
      <c r="V94" s="63">
        <v>548.97</v>
      </c>
      <c r="W94" s="63">
        <v>8.6061</v>
      </c>
      <c r="X94" s="48">
        <v>-0.0057</v>
      </c>
      <c r="Y94" s="48">
        <v>-0.059</v>
      </c>
      <c r="Z94" s="63">
        <v>0.0475</v>
      </c>
      <c r="AA94" s="63">
        <v>0.99429</v>
      </c>
      <c r="AB94" s="63">
        <v>0.94274</v>
      </c>
      <c r="AC94" s="63">
        <v>1.04865</v>
      </c>
      <c r="AD94" s="63">
        <v>0.0002</v>
      </c>
      <c r="AE94" s="63">
        <v>0.1145</v>
      </c>
      <c r="AF94" s="63">
        <v>0.0542</v>
      </c>
      <c r="AG94" s="63">
        <v>0.1749</v>
      </c>
      <c r="AH94" s="63"/>
      <c r="AI94" s="63"/>
      <c r="AJ94" s="63" t="str">
        <f t="shared" si="2"/>
        <v>t</v>
      </c>
      <c r="AK94" s="63" t="str">
        <f t="shared" si="3"/>
        <v>t</v>
      </c>
      <c r="AL94" s="63"/>
    </row>
    <row r="95" spans="1:38" ht="12.75" customHeight="1">
      <c r="A95" s="63" t="s">
        <v>106</v>
      </c>
      <c r="B95" s="63">
        <v>2156</v>
      </c>
      <c r="C95" s="63">
        <v>3505</v>
      </c>
      <c r="D95" s="63">
        <v>608.8</v>
      </c>
      <c r="E95" s="63">
        <v>572.94</v>
      </c>
      <c r="F95" s="63">
        <v>646.904</v>
      </c>
      <c r="G95" s="63">
        <v>0.3595</v>
      </c>
      <c r="H95" s="63">
        <v>615.121</v>
      </c>
      <c r="I95" s="63">
        <v>13.2476</v>
      </c>
      <c r="J95" s="63">
        <v>0.0284</v>
      </c>
      <c r="K95" s="48">
        <v>-0.0323</v>
      </c>
      <c r="L95" s="63">
        <v>0.0891</v>
      </c>
      <c r="M95" s="63">
        <v>1.02879</v>
      </c>
      <c r="N95" s="63">
        <v>0.96819</v>
      </c>
      <c r="O95" s="63">
        <v>1.09318</v>
      </c>
      <c r="P95" s="63">
        <v>1824</v>
      </c>
      <c r="Q95" s="63">
        <v>3166</v>
      </c>
      <c r="R95" s="63">
        <v>573.52</v>
      </c>
      <c r="S95" s="63">
        <v>538.33</v>
      </c>
      <c r="T95" s="63">
        <v>611.01</v>
      </c>
      <c r="U95" s="63">
        <v>0.21621</v>
      </c>
      <c r="V95" s="63">
        <v>576.12</v>
      </c>
      <c r="W95" s="63">
        <v>13.4897</v>
      </c>
      <c r="X95" s="63">
        <v>0.04</v>
      </c>
      <c r="Y95" s="48">
        <v>-0.0234</v>
      </c>
      <c r="Z95" s="63">
        <v>0.1033</v>
      </c>
      <c r="AA95" s="63">
        <v>1.04076</v>
      </c>
      <c r="AB95" s="63">
        <v>0.9769</v>
      </c>
      <c r="AC95" s="63">
        <v>1.1088</v>
      </c>
      <c r="AD95" s="63">
        <v>0.12406</v>
      </c>
      <c r="AE95" s="63">
        <v>0.0597</v>
      </c>
      <c r="AF95" s="48">
        <v>-0.0164</v>
      </c>
      <c r="AG95" s="63">
        <v>0.1358</v>
      </c>
      <c r="AH95" s="63"/>
      <c r="AI95" s="63"/>
      <c r="AJ95" s="63" t="str">
        <f t="shared" si="2"/>
        <v> </v>
      </c>
      <c r="AK95" s="63" t="str">
        <f t="shared" si="3"/>
        <v> </v>
      </c>
      <c r="AL95" s="63"/>
    </row>
    <row r="96" spans="1:38" ht="12.75" customHeight="1">
      <c r="A96" s="63" t="s">
        <v>95</v>
      </c>
      <c r="B96" s="63">
        <v>1416</v>
      </c>
      <c r="C96" s="63">
        <v>2436</v>
      </c>
      <c r="D96" s="63">
        <v>583.372</v>
      </c>
      <c r="E96" s="63">
        <v>544.99</v>
      </c>
      <c r="F96" s="63">
        <v>624.458</v>
      </c>
      <c r="G96" s="63">
        <v>0.68088</v>
      </c>
      <c r="H96" s="63">
        <v>581.281</v>
      </c>
      <c r="I96" s="63">
        <v>15.4474</v>
      </c>
      <c r="J96" s="48">
        <v>-0.0143</v>
      </c>
      <c r="K96" s="48">
        <v>-0.0823</v>
      </c>
      <c r="L96" s="63">
        <v>0.0538</v>
      </c>
      <c r="M96" s="63">
        <v>0.98582</v>
      </c>
      <c r="N96" s="63">
        <v>0.92096</v>
      </c>
      <c r="O96" s="63">
        <v>1.05525</v>
      </c>
      <c r="P96" s="63">
        <v>1475</v>
      </c>
      <c r="Q96" s="63">
        <v>2818</v>
      </c>
      <c r="R96" s="63">
        <v>525.64</v>
      </c>
      <c r="S96" s="63">
        <v>491.42</v>
      </c>
      <c r="T96" s="63">
        <v>562.26</v>
      </c>
      <c r="U96" s="63">
        <v>0.16937</v>
      </c>
      <c r="V96" s="63">
        <v>523.42</v>
      </c>
      <c r="W96" s="63">
        <v>13.6287</v>
      </c>
      <c r="X96" s="48">
        <v>-0.0472</v>
      </c>
      <c r="Y96" s="48">
        <v>-0.1145</v>
      </c>
      <c r="Z96" s="63">
        <v>0.0201</v>
      </c>
      <c r="AA96" s="63">
        <v>0.95389</v>
      </c>
      <c r="AB96" s="63">
        <v>0.89178</v>
      </c>
      <c r="AC96" s="63">
        <v>1.02033</v>
      </c>
      <c r="AD96" s="63">
        <v>0.01652</v>
      </c>
      <c r="AE96" s="63">
        <v>0.1042</v>
      </c>
      <c r="AF96" s="63">
        <v>0.019</v>
      </c>
      <c r="AG96" s="63">
        <v>0.1894</v>
      </c>
      <c r="AH96" s="63"/>
      <c r="AI96" s="63"/>
      <c r="AJ96" s="63" t="str">
        <f t="shared" si="2"/>
        <v>t</v>
      </c>
      <c r="AK96" s="63" t="str">
        <f t="shared" si="3"/>
        <v>t</v>
      </c>
      <c r="AL96" s="63"/>
    </row>
    <row r="97" spans="1:38" ht="12.75" customHeight="1">
      <c r="A97" s="63" t="s">
        <v>94</v>
      </c>
      <c r="B97" s="63">
        <v>5034</v>
      </c>
      <c r="C97" s="63">
        <v>7965</v>
      </c>
      <c r="D97" s="63">
        <v>632.557</v>
      </c>
      <c r="E97" s="63">
        <v>600.817</v>
      </c>
      <c r="F97" s="63">
        <v>665.974</v>
      </c>
      <c r="G97" s="63">
        <v>0.01115</v>
      </c>
      <c r="H97" s="63">
        <v>632.015</v>
      </c>
      <c r="I97" s="63">
        <v>8.9078</v>
      </c>
      <c r="J97" s="63">
        <v>0.0667</v>
      </c>
      <c r="K97" s="63">
        <v>0.0152</v>
      </c>
      <c r="L97" s="63">
        <v>0.1181</v>
      </c>
      <c r="M97" s="63">
        <v>1.06894</v>
      </c>
      <c r="N97" s="63">
        <v>1.0153</v>
      </c>
      <c r="O97" s="63">
        <v>1.12541</v>
      </c>
      <c r="P97" s="63">
        <v>4451</v>
      </c>
      <c r="Q97" s="63">
        <v>7545</v>
      </c>
      <c r="R97" s="63" t="s">
        <v>287</v>
      </c>
      <c r="S97" s="63" t="s">
        <v>287</v>
      </c>
      <c r="T97" s="63" t="s">
        <v>287</v>
      </c>
      <c r="U97" s="63" t="s">
        <v>287</v>
      </c>
      <c r="V97" s="63">
        <v>589.93</v>
      </c>
      <c r="W97" s="63">
        <v>8.8424</v>
      </c>
      <c r="X97" s="63" t="s">
        <v>289</v>
      </c>
      <c r="Y97" s="63" t="s">
        <v>287</v>
      </c>
      <c r="Z97" s="63" t="s">
        <v>287</v>
      </c>
      <c r="AA97" s="63" t="s">
        <v>287</v>
      </c>
      <c r="AB97" s="63" t="s">
        <v>287</v>
      </c>
      <c r="AC97" s="63" t="s">
        <v>287</v>
      </c>
      <c r="AD97" s="63">
        <v>0.02935</v>
      </c>
      <c r="AE97" s="63">
        <v>0.0657</v>
      </c>
      <c r="AF97" s="63">
        <v>0.0066</v>
      </c>
      <c r="AG97" s="63">
        <v>0.1249</v>
      </c>
      <c r="AH97" s="63"/>
      <c r="AI97" s="63"/>
      <c r="AJ97" s="63" t="str">
        <f t="shared" si="2"/>
        <v>t</v>
      </c>
      <c r="AK97" s="63" t="str">
        <f t="shared" si="3"/>
        <v>t</v>
      </c>
      <c r="AL97" s="63"/>
    </row>
    <row r="98" spans="1:38" ht="12.75" customHeight="1">
      <c r="A98" s="63" t="s">
        <v>93</v>
      </c>
      <c r="B98" s="63">
        <v>5074</v>
      </c>
      <c r="C98" s="63">
        <v>8582</v>
      </c>
      <c r="D98" s="63">
        <v>592.303</v>
      </c>
      <c r="E98" s="63">
        <v>562.609</v>
      </c>
      <c r="F98" s="63">
        <v>623.565</v>
      </c>
      <c r="G98" s="63">
        <v>0.97226</v>
      </c>
      <c r="H98" s="63">
        <v>591.237</v>
      </c>
      <c r="I98" s="63">
        <v>8.3002</v>
      </c>
      <c r="J98" s="63">
        <v>0.0009</v>
      </c>
      <c r="K98" s="48">
        <v>-0.0505</v>
      </c>
      <c r="L98" s="63">
        <v>0.0523</v>
      </c>
      <c r="M98" s="63">
        <v>1.00091</v>
      </c>
      <c r="N98" s="63">
        <v>0.95073</v>
      </c>
      <c r="O98" s="63">
        <v>1.05374</v>
      </c>
      <c r="P98" s="63">
        <v>4474</v>
      </c>
      <c r="Q98" s="63">
        <v>7999</v>
      </c>
      <c r="R98" s="63">
        <v>561.15</v>
      </c>
      <c r="S98" s="63">
        <v>532.47</v>
      </c>
      <c r="T98" s="63">
        <v>591.38</v>
      </c>
      <c r="U98" s="63">
        <v>0.49751</v>
      </c>
      <c r="V98" s="63">
        <v>559.32</v>
      </c>
      <c r="W98" s="63">
        <v>8.362</v>
      </c>
      <c r="X98" s="63">
        <v>0.0182</v>
      </c>
      <c r="Y98" s="48">
        <v>-0.0343</v>
      </c>
      <c r="Z98" s="63">
        <v>0.0706</v>
      </c>
      <c r="AA98" s="63">
        <v>1.01832</v>
      </c>
      <c r="AB98" s="63">
        <v>0.96628</v>
      </c>
      <c r="AC98" s="63">
        <v>1.07317</v>
      </c>
      <c r="AD98" s="63">
        <v>0.07308</v>
      </c>
      <c r="AE98" s="63">
        <v>0.054</v>
      </c>
      <c r="AF98" s="48">
        <v>-0.0051</v>
      </c>
      <c r="AG98" s="63">
        <v>0.1131</v>
      </c>
      <c r="AH98" s="63"/>
      <c r="AI98" s="63"/>
      <c r="AJ98" s="63" t="str">
        <f t="shared" si="2"/>
        <v> </v>
      </c>
      <c r="AK98" s="63" t="str">
        <f t="shared" si="3"/>
        <v> </v>
      </c>
      <c r="AL98" s="63"/>
    </row>
    <row r="99" spans="1:38" ht="12.75" customHeight="1">
      <c r="A99" s="63" t="s">
        <v>92</v>
      </c>
      <c r="B99" s="63">
        <v>3141</v>
      </c>
      <c r="C99" s="63">
        <v>4946</v>
      </c>
      <c r="D99" s="63">
        <v>628.742</v>
      </c>
      <c r="E99" s="63">
        <v>594.581</v>
      </c>
      <c r="F99" s="63">
        <v>664.866</v>
      </c>
      <c r="G99" s="63">
        <v>0.03345</v>
      </c>
      <c r="H99" s="63">
        <v>635.059</v>
      </c>
      <c r="I99" s="63">
        <v>11.3313</v>
      </c>
      <c r="J99" s="63">
        <v>0.0606</v>
      </c>
      <c r="K99" s="63">
        <v>0.0048</v>
      </c>
      <c r="L99" s="63">
        <v>0.1165</v>
      </c>
      <c r="M99" s="63">
        <v>1.06249</v>
      </c>
      <c r="N99" s="63">
        <v>1.00476</v>
      </c>
      <c r="O99" s="63">
        <v>1.12353</v>
      </c>
      <c r="P99" s="63">
        <v>2783</v>
      </c>
      <c r="Q99" s="63">
        <v>4703</v>
      </c>
      <c r="R99" s="63">
        <v>588.4</v>
      </c>
      <c r="S99" s="63">
        <v>555.68</v>
      </c>
      <c r="T99" s="63">
        <v>623.05</v>
      </c>
      <c r="U99" s="63">
        <v>0.02468</v>
      </c>
      <c r="V99" s="63">
        <v>591.75</v>
      </c>
      <c r="W99" s="63">
        <v>11.2171</v>
      </c>
      <c r="X99" s="63">
        <v>0.0656</v>
      </c>
      <c r="Y99" s="63">
        <v>0.0084</v>
      </c>
      <c r="Z99" s="63">
        <v>0.1228</v>
      </c>
      <c r="AA99" s="63">
        <v>1.06777</v>
      </c>
      <c r="AB99" s="63">
        <v>1.00839</v>
      </c>
      <c r="AC99" s="63">
        <v>1.13065</v>
      </c>
      <c r="AD99" s="63">
        <v>0.05235</v>
      </c>
      <c r="AE99" s="63">
        <v>0.0663</v>
      </c>
      <c r="AF99" s="48">
        <v>-0.0007</v>
      </c>
      <c r="AG99" s="63">
        <v>0.1333</v>
      </c>
      <c r="AH99" s="63"/>
      <c r="AI99" s="63"/>
      <c r="AJ99" s="63" t="str">
        <f t="shared" si="2"/>
        <v> </v>
      </c>
      <c r="AK99" s="63" t="str">
        <f t="shared" si="3"/>
        <v> </v>
      </c>
      <c r="AL99" s="63"/>
    </row>
    <row r="100" spans="1:38" ht="12.75" customHeight="1">
      <c r="A100" s="63" t="s">
        <v>98</v>
      </c>
      <c r="B100" s="63">
        <v>613</v>
      </c>
      <c r="C100" s="63">
        <v>998</v>
      </c>
      <c r="D100" s="63">
        <v>614.16</v>
      </c>
      <c r="E100" s="63">
        <v>561.01</v>
      </c>
      <c r="F100" s="63">
        <v>672.347</v>
      </c>
      <c r="G100" s="63">
        <v>0.42117</v>
      </c>
      <c r="H100" s="63">
        <v>614.228</v>
      </c>
      <c r="I100" s="63">
        <v>24.8085</v>
      </c>
      <c r="J100" s="63">
        <v>0.0371</v>
      </c>
      <c r="K100" s="48">
        <v>-0.0534</v>
      </c>
      <c r="L100" s="63">
        <v>0.1277</v>
      </c>
      <c r="M100" s="63">
        <v>1.03785</v>
      </c>
      <c r="N100" s="63">
        <v>0.94803</v>
      </c>
      <c r="O100" s="63">
        <v>1.13618</v>
      </c>
      <c r="P100" s="63">
        <v>570</v>
      </c>
      <c r="Q100" s="63">
        <v>1059</v>
      </c>
      <c r="R100" s="63">
        <v>540.31</v>
      </c>
      <c r="S100" s="63">
        <v>492.28</v>
      </c>
      <c r="T100" s="63">
        <v>593.01</v>
      </c>
      <c r="U100" s="63">
        <v>0.67832</v>
      </c>
      <c r="V100" s="63">
        <v>538.24</v>
      </c>
      <c r="W100" s="63">
        <v>22.5445</v>
      </c>
      <c r="X100" s="48">
        <v>-0.0197</v>
      </c>
      <c r="Y100" s="48">
        <v>-0.1128</v>
      </c>
      <c r="Z100" s="63">
        <v>0.0734</v>
      </c>
      <c r="AA100" s="63">
        <v>0.9805</v>
      </c>
      <c r="AB100" s="63">
        <v>0.89335</v>
      </c>
      <c r="AC100" s="63">
        <v>1.07614</v>
      </c>
      <c r="AD100" s="63">
        <v>0.04</v>
      </c>
      <c r="AE100" s="63">
        <v>0.1281</v>
      </c>
      <c r="AF100" s="63">
        <v>0.0058</v>
      </c>
      <c r="AG100" s="63">
        <v>0.2504</v>
      </c>
      <c r="AH100" s="63"/>
      <c r="AI100" s="63"/>
      <c r="AJ100" s="63" t="str">
        <f t="shared" si="2"/>
        <v>t</v>
      </c>
      <c r="AK100" s="63" t="str">
        <f t="shared" si="3"/>
        <v>t</v>
      </c>
      <c r="AL100" s="63"/>
    </row>
    <row r="101" spans="1:38" ht="12.75" customHeight="1">
      <c r="A101" s="63" t="s">
        <v>96</v>
      </c>
      <c r="B101" s="63">
        <v>3852</v>
      </c>
      <c r="C101" s="63">
        <v>6056</v>
      </c>
      <c r="D101" s="63">
        <v>637.599</v>
      </c>
      <c r="E101" s="63">
        <v>604.24</v>
      </c>
      <c r="F101" s="63">
        <v>672.799</v>
      </c>
      <c r="G101" s="63">
        <v>0.00651</v>
      </c>
      <c r="H101" s="63">
        <v>636.063</v>
      </c>
      <c r="I101" s="63">
        <v>10.2484</v>
      </c>
      <c r="J101" s="63">
        <v>0.0746</v>
      </c>
      <c r="K101" s="63">
        <v>0.0209</v>
      </c>
      <c r="L101" s="63">
        <v>0.1283</v>
      </c>
      <c r="M101" s="63">
        <v>1.07746</v>
      </c>
      <c r="N101" s="63">
        <v>1.02108</v>
      </c>
      <c r="O101" s="63">
        <v>1.13694</v>
      </c>
      <c r="P101" s="63">
        <v>3373</v>
      </c>
      <c r="Q101" s="63">
        <v>5993</v>
      </c>
      <c r="R101" s="63">
        <v>564.82</v>
      </c>
      <c r="S101" s="63">
        <v>534.57</v>
      </c>
      <c r="T101" s="63">
        <v>596.79</v>
      </c>
      <c r="U101" s="63">
        <v>0.37961</v>
      </c>
      <c r="V101" s="63">
        <v>562.82</v>
      </c>
      <c r="W101" s="63">
        <v>9.6909</v>
      </c>
      <c r="X101" s="63">
        <v>0.0247</v>
      </c>
      <c r="Y101" s="48">
        <v>-0.0304</v>
      </c>
      <c r="Z101" s="63">
        <v>0.0797</v>
      </c>
      <c r="AA101" s="63">
        <v>1.02499</v>
      </c>
      <c r="AB101" s="63">
        <v>0.97008</v>
      </c>
      <c r="AC101" s="63">
        <v>1.08299</v>
      </c>
      <c r="AD101" s="63">
        <v>0.00018</v>
      </c>
      <c r="AE101" s="63">
        <v>0.1212</v>
      </c>
      <c r="AF101" s="63">
        <v>0.0579</v>
      </c>
      <c r="AG101" s="63">
        <v>0.1845</v>
      </c>
      <c r="AH101" s="63"/>
      <c r="AI101" s="63"/>
      <c r="AJ101" s="63" t="str">
        <f t="shared" si="2"/>
        <v>t</v>
      </c>
      <c r="AK101" s="63" t="str">
        <f t="shared" si="3"/>
        <v>t</v>
      </c>
      <c r="AL101" s="63"/>
    </row>
    <row r="102" spans="1:38" ht="12.75" customHeight="1">
      <c r="A102" s="63" t="s">
        <v>97</v>
      </c>
      <c r="B102" s="63">
        <v>4769</v>
      </c>
      <c r="C102" s="63">
        <v>7471</v>
      </c>
      <c r="D102" s="63">
        <v>637.36</v>
      </c>
      <c r="E102" s="63">
        <v>605.121</v>
      </c>
      <c r="F102" s="63">
        <v>671.316</v>
      </c>
      <c r="G102" s="63">
        <v>0.00506</v>
      </c>
      <c r="H102" s="63">
        <v>638.335</v>
      </c>
      <c r="I102" s="63">
        <v>9.2435</v>
      </c>
      <c r="J102" s="63">
        <v>0.0742</v>
      </c>
      <c r="K102" s="63">
        <v>0.0223</v>
      </c>
      <c r="L102" s="63">
        <v>0.1261</v>
      </c>
      <c r="M102" s="63">
        <v>1.07705</v>
      </c>
      <c r="N102" s="63">
        <v>1.02257</v>
      </c>
      <c r="O102" s="63">
        <v>1.13443</v>
      </c>
      <c r="P102" s="63">
        <v>4267</v>
      </c>
      <c r="Q102" s="63">
        <v>7538</v>
      </c>
      <c r="R102" s="63">
        <v>567.65</v>
      </c>
      <c r="S102" s="63">
        <v>538.43</v>
      </c>
      <c r="T102" s="63">
        <v>598.45</v>
      </c>
      <c r="U102" s="63">
        <v>0.27115</v>
      </c>
      <c r="V102" s="63">
        <v>566.07</v>
      </c>
      <c r="W102" s="63">
        <v>8.6657</v>
      </c>
      <c r="X102" s="63">
        <v>0.0297</v>
      </c>
      <c r="Y102" s="48">
        <v>-0.0232</v>
      </c>
      <c r="Z102" s="63">
        <v>0.0825</v>
      </c>
      <c r="AA102" s="63">
        <v>1.03011</v>
      </c>
      <c r="AB102" s="63">
        <v>0.97709</v>
      </c>
      <c r="AC102" s="63">
        <v>1.08601</v>
      </c>
      <c r="AD102" s="63">
        <v>0.00015</v>
      </c>
      <c r="AE102" s="63">
        <v>0.1158</v>
      </c>
      <c r="AF102" s="63">
        <v>0.056</v>
      </c>
      <c r="AG102" s="63">
        <v>0.1757</v>
      </c>
      <c r="AH102" s="63"/>
      <c r="AI102" s="63"/>
      <c r="AJ102" s="63" t="str">
        <f t="shared" si="2"/>
        <v>t</v>
      </c>
      <c r="AK102" s="63" t="str">
        <f t="shared" si="3"/>
        <v>t</v>
      </c>
      <c r="AL102" s="63"/>
    </row>
    <row r="103" spans="1:38" ht="12.75" customHeight="1">
      <c r="A103" s="63" t="s">
        <v>84</v>
      </c>
      <c r="B103" s="63">
        <v>4659</v>
      </c>
      <c r="C103" s="63">
        <v>7492</v>
      </c>
      <c r="D103" s="63">
        <v>621.941</v>
      </c>
      <c r="E103" s="63">
        <v>590.366</v>
      </c>
      <c r="F103" s="63">
        <v>655.204</v>
      </c>
      <c r="G103" s="63">
        <v>0.06134</v>
      </c>
      <c r="H103" s="63">
        <v>621.863</v>
      </c>
      <c r="I103" s="63">
        <v>9.1106</v>
      </c>
      <c r="J103" s="63">
        <v>0.0497</v>
      </c>
      <c r="K103" s="48">
        <v>-0.0024</v>
      </c>
      <c r="L103" s="63">
        <v>0.1018</v>
      </c>
      <c r="M103" s="63">
        <v>1.051</v>
      </c>
      <c r="N103" s="63">
        <v>0.99764</v>
      </c>
      <c r="O103" s="63">
        <v>1.10721</v>
      </c>
      <c r="P103" s="63">
        <v>4088</v>
      </c>
      <c r="Q103" s="63">
        <v>7143</v>
      </c>
      <c r="R103" s="63">
        <v>573.25</v>
      </c>
      <c r="S103" s="63">
        <v>543.53</v>
      </c>
      <c r="T103" s="63">
        <v>604.6</v>
      </c>
      <c r="U103" s="63">
        <v>0.14596</v>
      </c>
      <c r="V103" s="63">
        <v>572.31</v>
      </c>
      <c r="W103" s="63">
        <v>8.9511</v>
      </c>
      <c r="X103" s="63">
        <v>0.0395</v>
      </c>
      <c r="Y103" s="48">
        <v>-0.0137</v>
      </c>
      <c r="Z103" s="63">
        <v>0.0927</v>
      </c>
      <c r="AA103" s="63">
        <v>1.04028</v>
      </c>
      <c r="AB103" s="63">
        <v>0.98635</v>
      </c>
      <c r="AC103" s="63">
        <v>1.09717</v>
      </c>
      <c r="AD103" s="63">
        <v>0.00811</v>
      </c>
      <c r="AE103" s="63">
        <v>0.0815</v>
      </c>
      <c r="AF103" s="63">
        <v>0.0212</v>
      </c>
      <c r="AG103" s="63">
        <v>0.1419</v>
      </c>
      <c r="AH103" s="63"/>
      <c r="AI103" s="63"/>
      <c r="AJ103" s="63" t="str">
        <f t="shared" si="2"/>
        <v>t</v>
      </c>
      <c r="AK103" s="63" t="str">
        <f t="shared" si="3"/>
        <v>t</v>
      </c>
      <c r="AL103" s="63"/>
    </row>
    <row r="104" spans="1:38" ht="12.75" customHeight="1">
      <c r="A104" s="63" t="s">
        <v>85</v>
      </c>
      <c r="B104" s="63">
        <v>3544</v>
      </c>
      <c r="C104" s="63">
        <v>5876</v>
      </c>
      <c r="D104" s="63">
        <v>600.145</v>
      </c>
      <c r="E104" s="63">
        <v>568.284</v>
      </c>
      <c r="F104" s="63">
        <v>633.791</v>
      </c>
      <c r="G104" s="63">
        <v>0.61332</v>
      </c>
      <c r="H104" s="63">
        <v>603.131</v>
      </c>
      <c r="I104" s="63">
        <v>10.1313</v>
      </c>
      <c r="J104" s="63">
        <v>0.0141</v>
      </c>
      <c r="K104" s="48">
        <v>-0.0405</v>
      </c>
      <c r="L104" s="63">
        <v>0.0686</v>
      </c>
      <c r="M104" s="63">
        <v>1.01416</v>
      </c>
      <c r="N104" s="63">
        <v>0.96032</v>
      </c>
      <c r="O104" s="63">
        <v>1.07102</v>
      </c>
      <c r="P104" s="63">
        <v>2928</v>
      </c>
      <c r="Q104" s="63">
        <v>5478</v>
      </c>
      <c r="R104" s="63">
        <v>534.55</v>
      </c>
      <c r="S104" s="63">
        <v>505.13</v>
      </c>
      <c r="T104" s="63">
        <v>565.68</v>
      </c>
      <c r="U104" s="63">
        <v>0.29232</v>
      </c>
      <c r="V104" s="63">
        <v>534.5</v>
      </c>
      <c r="W104" s="63">
        <v>9.8779</v>
      </c>
      <c r="X104" s="48">
        <v>-0.0304</v>
      </c>
      <c r="Y104" s="48">
        <v>-0.087</v>
      </c>
      <c r="Z104" s="63">
        <v>0.0262</v>
      </c>
      <c r="AA104" s="63">
        <v>0.97005</v>
      </c>
      <c r="AB104" s="63">
        <v>0.91666</v>
      </c>
      <c r="AC104" s="63">
        <v>1.02654</v>
      </c>
      <c r="AD104" s="63">
        <v>0.00052</v>
      </c>
      <c r="AE104" s="63">
        <v>0.1157</v>
      </c>
      <c r="AF104" s="63">
        <v>0.0504</v>
      </c>
      <c r="AG104" s="63">
        <v>0.1811</v>
      </c>
      <c r="AH104" s="63"/>
      <c r="AI104" s="63"/>
      <c r="AJ104" s="63" t="str">
        <f t="shared" si="2"/>
        <v>t</v>
      </c>
      <c r="AK104" s="63" t="str">
        <f t="shared" si="3"/>
        <v>t</v>
      </c>
      <c r="AL104" s="63"/>
    </row>
    <row r="105" spans="1:38" ht="12.75" customHeight="1">
      <c r="A105" s="63" t="s">
        <v>99</v>
      </c>
      <c r="B105" s="63">
        <v>3745</v>
      </c>
      <c r="C105" s="63">
        <v>5725</v>
      </c>
      <c r="D105" s="63">
        <v>655.3</v>
      </c>
      <c r="E105" s="63">
        <v>620.846</v>
      </c>
      <c r="F105" s="63">
        <v>691.666</v>
      </c>
      <c r="G105" s="63">
        <v>0.00021</v>
      </c>
      <c r="H105" s="63">
        <v>654.148</v>
      </c>
      <c r="I105" s="63">
        <v>10.6893</v>
      </c>
      <c r="J105" s="63">
        <v>0.102</v>
      </c>
      <c r="K105" s="63">
        <v>0.048</v>
      </c>
      <c r="L105" s="63">
        <v>0.156</v>
      </c>
      <c r="M105" s="63">
        <v>1.10737</v>
      </c>
      <c r="N105" s="63">
        <v>1.04915</v>
      </c>
      <c r="O105" s="63">
        <v>1.16882</v>
      </c>
      <c r="P105" s="63">
        <v>2997</v>
      </c>
      <c r="Q105" s="63">
        <v>5092</v>
      </c>
      <c r="R105" s="63">
        <v>592.77</v>
      </c>
      <c r="S105" s="63">
        <v>560.26</v>
      </c>
      <c r="T105" s="63">
        <v>627.17</v>
      </c>
      <c r="U105" s="63">
        <v>0.01122</v>
      </c>
      <c r="V105" s="63">
        <v>588.57</v>
      </c>
      <c r="W105" s="63">
        <v>10.7512</v>
      </c>
      <c r="X105" s="63">
        <v>0.073</v>
      </c>
      <c r="Y105" s="63">
        <v>0.0166</v>
      </c>
      <c r="Z105" s="63">
        <v>0.1294</v>
      </c>
      <c r="AA105" s="63">
        <v>1.07571</v>
      </c>
      <c r="AB105" s="63">
        <v>1.01671</v>
      </c>
      <c r="AC105" s="63">
        <v>1.13812</v>
      </c>
      <c r="AD105" s="63">
        <v>0.0024</v>
      </c>
      <c r="AE105" s="63">
        <v>0.1003</v>
      </c>
      <c r="AF105" s="63">
        <v>0.0355</v>
      </c>
      <c r="AG105" s="63">
        <v>0.165</v>
      </c>
      <c r="AH105" s="63">
        <v>1</v>
      </c>
      <c r="AI105" s="63"/>
      <c r="AJ105" s="63" t="str">
        <f t="shared" si="2"/>
        <v>t</v>
      </c>
      <c r="AK105" s="63" t="str">
        <f t="shared" si="3"/>
        <v>t</v>
      </c>
      <c r="AL105" s="63"/>
    </row>
    <row r="106" spans="1:38" ht="12.75" customHeight="1">
      <c r="A106" s="63" t="s">
        <v>100</v>
      </c>
      <c r="B106" s="63">
        <v>2727</v>
      </c>
      <c r="C106" s="63">
        <v>4089</v>
      </c>
      <c r="D106" s="63">
        <v>659.787</v>
      </c>
      <c r="E106" s="63">
        <v>622.882</v>
      </c>
      <c r="F106" s="63">
        <v>698.88</v>
      </c>
      <c r="G106" s="63">
        <v>0.00021</v>
      </c>
      <c r="H106" s="63">
        <v>666.911</v>
      </c>
      <c r="I106" s="63">
        <v>12.771</v>
      </c>
      <c r="J106" s="63">
        <v>0.1088</v>
      </c>
      <c r="K106" s="63">
        <v>0.0513</v>
      </c>
      <c r="L106" s="63">
        <v>0.1664</v>
      </c>
      <c r="M106" s="63">
        <v>1.11495</v>
      </c>
      <c r="N106" s="63">
        <v>1.05259</v>
      </c>
      <c r="O106" s="63">
        <v>1.18101</v>
      </c>
      <c r="P106" s="63">
        <v>2548</v>
      </c>
      <c r="Q106" s="63">
        <v>4241</v>
      </c>
      <c r="R106" s="63">
        <v>597.88</v>
      </c>
      <c r="S106" s="63">
        <v>563.99</v>
      </c>
      <c r="T106" s="63">
        <v>633.8</v>
      </c>
      <c r="U106" s="63">
        <v>0.00616</v>
      </c>
      <c r="V106" s="63">
        <v>600.8</v>
      </c>
      <c r="W106" s="63">
        <v>11.9023</v>
      </c>
      <c r="X106" s="63">
        <v>0.0816</v>
      </c>
      <c r="Y106" s="63">
        <v>0.0232</v>
      </c>
      <c r="Z106" s="63">
        <v>0.1399</v>
      </c>
      <c r="AA106" s="63">
        <v>1.08497</v>
      </c>
      <c r="AB106" s="63">
        <v>1.02347</v>
      </c>
      <c r="AC106" s="63">
        <v>1.15016</v>
      </c>
      <c r="AD106" s="63">
        <v>0.00537</v>
      </c>
      <c r="AE106" s="63">
        <v>0.0985</v>
      </c>
      <c r="AF106" s="63">
        <v>0.0292</v>
      </c>
      <c r="AG106" s="63">
        <v>0.1679</v>
      </c>
      <c r="AH106" s="63">
        <v>1</v>
      </c>
      <c r="AI106" s="63"/>
      <c r="AJ106" s="63" t="str">
        <f t="shared" si="2"/>
        <v>t</v>
      </c>
      <c r="AK106" s="63" t="str">
        <f t="shared" si="3"/>
        <v>t</v>
      </c>
      <c r="AL106" s="63"/>
    </row>
    <row r="107" spans="1:38" ht="12.75" customHeight="1">
      <c r="A107" s="63" t="s">
        <v>103</v>
      </c>
      <c r="B107" s="63">
        <v>6282</v>
      </c>
      <c r="C107" s="63">
        <v>10164</v>
      </c>
      <c r="D107" s="63">
        <v>611.887</v>
      </c>
      <c r="E107" s="63">
        <v>582.04</v>
      </c>
      <c r="F107" s="63">
        <v>643.265</v>
      </c>
      <c r="G107" s="63">
        <v>0.18998</v>
      </c>
      <c r="H107" s="63">
        <v>618.064</v>
      </c>
      <c r="I107" s="63">
        <v>7.798</v>
      </c>
      <c r="J107" s="63">
        <v>0.0334</v>
      </c>
      <c r="K107" s="48">
        <v>-0.0166</v>
      </c>
      <c r="L107" s="63">
        <v>0.0834</v>
      </c>
      <c r="M107" s="63">
        <v>1.03401</v>
      </c>
      <c r="N107" s="63">
        <v>0.98357</v>
      </c>
      <c r="O107" s="63">
        <v>1.08703</v>
      </c>
      <c r="P107" s="63">
        <v>5429</v>
      </c>
      <c r="Q107" s="63">
        <v>9480</v>
      </c>
      <c r="R107" s="63">
        <v>570.73</v>
      </c>
      <c r="S107" s="63">
        <v>542.38</v>
      </c>
      <c r="T107" s="63">
        <v>600.57</v>
      </c>
      <c r="U107" s="63">
        <v>0.1772</v>
      </c>
      <c r="V107" s="63">
        <v>572.68</v>
      </c>
      <c r="W107" s="63">
        <v>7.7723</v>
      </c>
      <c r="X107" s="63">
        <v>0.0351</v>
      </c>
      <c r="Y107" s="48">
        <v>-0.0159</v>
      </c>
      <c r="Z107" s="63">
        <v>0.086</v>
      </c>
      <c r="AA107" s="63">
        <v>1.03571</v>
      </c>
      <c r="AB107" s="63">
        <v>0.98425</v>
      </c>
      <c r="AC107" s="63">
        <v>1.08985</v>
      </c>
      <c r="AD107" s="63">
        <v>0.01569</v>
      </c>
      <c r="AE107" s="63">
        <v>0.0696</v>
      </c>
      <c r="AF107" s="63">
        <v>0.0131</v>
      </c>
      <c r="AG107" s="63">
        <v>0.1261</v>
      </c>
      <c r="AH107" s="63"/>
      <c r="AI107" s="63"/>
      <c r="AJ107" s="63" t="str">
        <f t="shared" si="2"/>
        <v>t</v>
      </c>
      <c r="AK107" s="63" t="str">
        <f t="shared" si="3"/>
        <v>t</v>
      </c>
      <c r="AL107" s="63"/>
    </row>
    <row r="108" spans="1:38" ht="12.75" customHeight="1">
      <c r="A108" s="63" t="s">
        <v>104</v>
      </c>
      <c r="B108" s="63">
        <v>4805</v>
      </c>
      <c r="C108" s="63">
        <v>7263</v>
      </c>
      <c r="D108" s="63">
        <v>645.404</v>
      </c>
      <c r="E108" s="63">
        <v>612.699</v>
      </c>
      <c r="F108" s="63">
        <v>679.854</v>
      </c>
      <c r="G108" s="63">
        <v>0.00107</v>
      </c>
      <c r="H108" s="63">
        <v>661.572</v>
      </c>
      <c r="I108" s="63">
        <v>9.544</v>
      </c>
      <c r="J108" s="63">
        <v>0.0868</v>
      </c>
      <c r="K108" s="63">
        <v>0.0348</v>
      </c>
      <c r="L108" s="63">
        <v>0.1388</v>
      </c>
      <c r="M108" s="63">
        <v>1.09065</v>
      </c>
      <c r="N108" s="63">
        <v>1.03538</v>
      </c>
      <c r="O108" s="63">
        <v>1.14886</v>
      </c>
      <c r="P108" s="63">
        <v>4857</v>
      </c>
      <c r="Q108" s="63">
        <v>8123</v>
      </c>
      <c r="R108" s="63">
        <v>588.33</v>
      </c>
      <c r="S108" s="63">
        <v>558.6</v>
      </c>
      <c r="T108" s="63">
        <v>619.65</v>
      </c>
      <c r="U108" s="63">
        <v>0.01335</v>
      </c>
      <c r="V108" s="63">
        <v>597.93</v>
      </c>
      <c r="W108" s="63">
        <v>8.5796</v>
      </c>
      <c r="X108" s="63">
        <v>0.0655</v>
      </c>
      <c r="Y108" s="63">
        <v>0.0136</v>
      </c>
      <c r="Z108" s="63">
        <v>0.1173</v>
      </c>
      <c r="AA108" s="63">
        <v>1.06765</v>
      </c>
      <c r="AB108" s="63">
        <v>1.0137</v>
      </c>
      <c r="AC108" s="63">
        <v>1.12447</v>
      </c>
      <c r="AD108" s="63">
        <v>0.00211</v>
      </c>
      <c r="AE108" s="63">
        <v>0.0926</v>
      </c>
      <c r="AF108" s="63">
        <v>0.0335</v>
      </c>
      <c r="AG108" s="63">
        <v>0.1516</v>
      </c>
      <c r="AH108" s="63">
        <v>1</v>
      </c>
      <c r="AI108" s="63"/>
      <c r="AJ108" s="63" t="str">
        <f t="shared" si="2"/>
        <v>t</v>
      </c>
      <c r="AK108" s="63" t="str">
        <f t="shared" si="3"/>
        <v>t</v>
      </c>
      <c r="AL108" s="63"/>
    </row>
    <row r="109" spans="1:38" ht="12.75" customHeight="1">
      <c r="A109" s="63" t="s">
        <v>101</v>
      </c>
      <c r="B109" s="63">
        <v>4836</v>
      </c>
      <c r="C109" s="63">
        <v>7438</v>
      </c>
      <c r="D109" s="63">
        <v>643.752</v>
      </c>
      <c r="E109" s="63">
        <v>611.232</v>
      </c>
      <c r="F109" s="63">
        <v>678.003</v>
      </c>
      <c r="G109" s="63">
        <v>0.00145</v>
      </c>
      <c r="H109" s="63">
        <v>650.175</v>
      </c>
      <c r="I109" s="63">
        <v>9.3495</v>
      </c>
      <c r="J109" s="63">
        <v>0.0842</v>
      </c>
      <c r="K109" s="63">
        <v>0.0324</v>
      </c>
      <c r="L109" s="63">
        <v>0.136</v>
      </c>
      <c r="M109" s="63">
        <v>1.08785</v>
      </c>
      <c r="N109" s="63">
        <v>1.0329</v>
      </c>
      <c r="O109" s="63">
        <v>1.14573</v>
      </c>
      <c r="P109" s="63">
        <v>4518</v>
      </c>
      <c r="Q109" s="63">
        <v>7728</v>
      </c>
      <c r="R109" s="63">
        <v>583.88</v>
      </c>
      <c r="S109" s="63">
        <v>554.11</v>
      </c>
      <c r="T109" s="63">
        <v>615.25</v>
      </c>
      <c r="U109" s="63">
        <v>0.03025</v>
      </c>
      <c r="V109" s="63">
        <v>584.63</v>
      </c>
      <c r="W109" s="63">
        <v>8.6977</v>
      </c>
      <c r="X109" s="63">
        <v>0.0579</v>
      </c>
      <c r="Y109" s="63">
        <v>0.0055</v>
      </c>
      <c r="Z109" s="63">
        <v>0.1102</v>
      </c>
      <c r="AA109" s="63">
        <v>1.05957</v>
      </c>
      <c r="AB109" s="63">
        <v>1.00554</v>
      </c>
      <c r="AC109" s="63">
        <v>1.1165</v>
      </c>
      <c r="AD109" s="63">
        <v>0.00126</v>
      </c>
      <c r="AE109" s="63">
        <v>0.0976</v>
      </c>
      <c r="AF109" s="63">
        <v>0.0383</v>
      </c>
      <c r="AG109" s="63">
        <v>0.1569</v>
      </c>
      <c r="AH109" s="63">
        <v>1</v>
      </c>
      <c r="AI109" s="63"/>
      <c r="AJ109" s="63" t="str">
        <f t="shared" si="2"/>
        <v>t</v>
      </c>
      <c r="AK109" s="63" t="str">
        <f t="shared" si="3"/>
        <v>t</v>
      </c>
      <c r="AL109" s="63"/>
    </row>
    <row r="110" spans="1:38" ht="12.75" customHeight="1">
      <c r="A110" s="63" t="s">
        <v>102</v>
      </c>
      <c r="B110" s="63">
        <v>3168</v>
      </c>
      <c r="C110" s="63">
        <v>4395</v>
      </c>
      <c r="D110" s="63">
        <v>712.18</v>
      </c>
      <c r="E110" s="63">
        <v>673.527</v>
      </c>
      <c r="F110" s="63">
        <v>753.052</v>
      </c>
      <c r="G110" s="63">
        <v>0</v>
      </c>
      <c r="H110" s="63">
        <v>720.819</v>
      </c>
      <c r="I110" s="63">
        <v>12.8066</v>
      </c>
      <c r="J110" s="63">
        <v>0.1852</v>
      </c>
      <c r="K110" s="63">
        <v>0.1294</v>
      </c>
      <c r="L110" s="63">
        <v>0.241</v>
      </c>
      <c r="M110" s="63">
        <v>1.20349</v>
      </c>
      <c r="N110" s="63">
        <v>1.13817</v>
      </c>
      <c r="O110" s="63">
        <v>1.27256</v>
      </c>
      <c r="P110" s="63">
        <v>3430</v>
      </c>
      <c r="Q110" s="63">
        <v>4970</v>
      </c>
      <c r="R110" s="63">
        <v>683.56</v>
      </c>
      <c r="S110" s="63">
        <v>647.04</v>
      </c>
      <c r="T110" s="63">
        <v>722.14</v>
      </c>
      <c r="U110" s="63">
        <v>0</v>
      </c>
      <c r="V110" s="63">
        <v>690.14</v>
      </c>
      <c r="W110" s="63">
        <v>11.7839</v>
      </c>
      <c r="X110" s="63">
        <v>0.2155</v>
      </c>
      <c r="Y110" s="63">
        <v>0.1606</v>
      </c>
      <c r="Z110" s="63">
        <v>0.2704</v>
      </c>
      <c r="AA110" s="63">
        <v>1.24046</v>
      </c>
      <c r="AB110" s="63">
        <v>1.17418</v>
      </c>
      <c r="AC110" s="63">
        <v>1.31048</v>
      </c>
      <c r="AD110" s="63">
        <v>0.216</v>
      </c>
      <c r="AE110" s="63">
        <v>0.041</v>
      </c>
      <c r="AF110" s="48">
        <v>-0.024</v>
      </c>
      <c r="AG110" s="63">
        <v>0.106</v>
      </c>
      <c r="AH110" s="63">
        <v>1</v>
      </c>
      <c r="AI110" s="63">
        <v>2</v>
      </c>
      <c r="AJ110" s="63" t="str">
        <f t="shared" si="2"/>
        <v> </v>
      </c>
      <c r="AK110" s="63" t="str">
        <f t="shared" si="3"/>
        <v> </v>
      </c>
      <c r="AL110" s="63"/>
    </row>
    <row r="111" ht="12.75" customHeight="1"/>
    <row r="112" spans="1:13" ht="12.75" customHeight="1">
      <c r="A112" s="77"/>
      <c r="B112" s="78"/>
      <c r="C112" s="78"/>
      <c r="D112" s="78"/>
      <c r="E112" s="78"/>
      <c r="F112" s="78"/>
      <c r="G112" s="78"/>
      <c r="H112" s="78"/>
      <c r="I112" s="78"/>
      <c r="J112" s="78"/>
      <c r="K112" s="78"/>
      <c r="L112" s="78"/>
      <c r="M112" s="78"/>
    </row>
    <row r="113" spans="1:12" ht="12.75" customHeight="1">
      <c r="A113" s="77"/>
      <c r="B113" s="78"/>
      <c r="C113" s="78"/>
      <c r="D113" s="78"/>
      <c r="E113" s="78"/>
      <c r="F113" s="78"/>
      <c r="G113" s="78"/>
      <c r="H113" s="78"/>
      <c r="I113" s="78"/>
      <c r="J113" s="78"/>
      <c r="K113" s="78"/>
      <c r="L113" s="78"/>
    </row>
    <row r="114" spans="1:12" ht="12.75" customHeight="1">
      <c r="A114" s="77"/>
      <c r="B114" s="78"/>
      <c r="C114" s="78"/>
      <c r="D114" s="78"/>
      <c r="E114" s="78"/>
      <c r="F114" s="78"/>
      <c r="G114" s="78"/>
      <c r="H114" s="78"/>
      <c r="I114" s="78"/>
      <c r="J114" s="78"/>
      <c r="K114" s="78"/>
      <c r="L114" s="78"/>
    </row>
  </sheetData>
  <mergeCells count="5">
    <mergeCell ref="A114:L114"/>
    <mergeCell ref="A1:L1"/>
    <mergeCell ref="A2:K2"/>
    <mergeCell ref="A112:M112"/>
    <mergeCell ref="A113:L11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AngelaB</cp:lastModifiedBy>
  <cp:lastPrinted>2008-11-13T16:58:36Z</cp:lastPrinted>
  <dcterms:created xsi:type="dcterms:W3CDTF">2006-01-23T20:42:54Z</dcterms:created>
  <dcterms:modified xsi:type="dcterms:W3CDTF">2008-11-13T16:58:58Z</dcterms:modified>
  <cp:category/>
  <cp:version/>
  <cp:contentType/>
  <cp:contentStatus/>
</cp:coreProperties>
</file>