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707" activeTab="0"/>
  </bookViews>
  <sheets>
    <sheet name="districts " sheetId="1" r:id="rId1"/>
    <sheet name="wpg nbhd clus" sheetId="2" r:id="rId2"/>
    <sheet name="all-rha " sheetId="3" r:id="rId3"/>
    <sheet name="wpg comm areas " sheetId="4" r:id="rId4"/>
    <sheet name="crude rate table" sheetId="5" r:id="rId5"/>
    <sheet name="rha graph data" sheetId="6" r:id="rId6"/>
    <sheet name="district graph data" sheetId="7" r:id="rId7"/>
    <sheet name="orig. data" sheetId="8" r:id="rId8"/>
  </sheets>
  <definedNames>
    <definedName name="Criteria1">IF((CELL("contents",'district graph data'!E1))="2"," (2)")</definedName>
  </definedNames>
  <calcPr fullCalcOnLoad="1"/>
</workbook>
</file>

<file path=xl/sharedStrings.xml><?xml version="1.0" encoding="utf-8"?>
<sst xmlns="http://schemas.openxmlformats.org/spreadsheetml/2006/main" count="652" uniqueCount="291">
  <si>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</si>
  <si>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</si>
  <si>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</si>
  <si>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</si>
  <si>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</si>
  <si>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</si>
  <si>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</si>
  <si>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</si>
  <si>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</si>
  <si>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</si>
  <si>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</si>
  <si>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</si>
  <si>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</si>
  <si>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</si>
  <si>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</si>
  <si>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</si>
  <si>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</si>
  <si>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</si>
  <si>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</si>
  <si>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</si>
  <si>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</si>
  <si>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</si>
  <si>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</si>
  <si>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</si>
  <si>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</si>
  <si>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</si>
  <si>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</si>
  <si>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</si>
  <si>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</si>
  <si>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</si>
  <si>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</si>
  <si>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</si>
  <si>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</si>
  <si>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</si>
  <si>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</si>
  <si>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</si>
  <si>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</si>
  <si>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</si>
  <si>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</si>
  <si>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</si>
  <si>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</si>
  <si>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</si>
  <si>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</si>
  <si>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</si>
  <si>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</si>
  <si>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</si>
  <si>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</si>
  <si>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</si>
  <si>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</si>
  <si>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</si>
  <si>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</si>
  <si>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</si>
  <si>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</si>
  <si>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</si>
  <si>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</si>
  <si>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</si>
  <si>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</si>
  <si>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</si>
  <si>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</si>
  <si>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</si>
  <si>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</si>
  <si>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</si>
  <si>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</si>
  <si>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</si>
  <si>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</si>
  <si>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</si>
  <si>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</si>
  <si>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</si>
  <si>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</si>
  <si>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</si>
  <si>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</si>
  <si>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</si>
  <si>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</si>
  <si>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</si>
  <si>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</si>
  <si>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</si>
  <si>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</si>
  <si>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</si>
  <si>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</si>
  <si>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</si>
  <si>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</si>
  <si>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</si>
  <si>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</si>
  <si>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</si>
  <si>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</si>
  <si>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</si>
  <si>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</si>
  <si>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</si>
  <si>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</si>
  <si>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</si>
  <si>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</si>
  <si>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</si>
  <si>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</si>
  <si>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</si>
  <si>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</si>
  <si>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</si>
  <si>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</si>
  <si>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</si>
  <si>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</si>
  <si>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</si>
  <si>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</si>
  <si>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</si>
  <si>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</si>
  <si>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</si>
  <si>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</si>
  <si>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</si>
  <si>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</si>
  <si>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</si>
  <si>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T1count</t>
  </si>
  <si>
    <t>T1pop</t>
  </si>
  <si>
    <t>T1_adj_rate</t>
  </si>
  <si>
    <t>T1prob</t>
  </si>
  <si>
    <t>T1_crd_rate</t>
  </si>
  <si>
    <t>T2count</t>
  </si>
  <si>
    <t>T2pop</t>
  </si>
  <si>
    <t>T2_adj_rate</t>
  </si>
  <si>
    <t>T2prob</t>
  </si>
  <si>
    <t>T2_crd_rate</t>
  </si>
  <si>
    <t>T1T2prob</t>
  </si>
  <si>
    <t>T1 avg</t>
  </si>
  <si>
    <t>T2 avg</t>
  </si>
  <si>
    <t>T1 adj</t>
  </si>
  <si>
    <t>T2 adj</t>
  </si>
  <si>
    <t>T1 count</t>
  </si>
  <si>
    <t>T1 pop</t>
  </si>
  <si>
    <t>T1 prob</t>
  </si>
  <si>
    <t>T2 count</t>
  </si>
  <si>
    <t>T2 pop</t>
  </si>
  <si>
    <t>T2 prob</t>
  </si>
  <si>
    <t>CI work</t>
  </si>
  <si>
    <t>BDN Southeast</t>
  </si>
  <si>
    <t>t</t>
  </si>
  <si>
    <t>Suppression</t>
  </si>
  <si>
    <t>T1T2 prob</t>
  </si>
  <si>
    <t>Region</t>
  </si>
  <si>
    <t>Number</t>
  </si>
  <si>
    <t>CRUDE</t>
  </si>
  <si>
    <t>Observed</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</si>
  <si>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</si>
  <si>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</si>
  <si>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</si>
  <si>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</si>
  <si>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</si>
  <si>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</si>
  <si>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</si>
  <si>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</si>
  <si>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</si>
  <si>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</si>
  <si>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</si>
  <si>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</si>
  <si>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</si>
  <si>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</si>
  <si>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</si>
  <si>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</si>
  <si>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</si>
  <si>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</si>
  <si>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</si>
  <si>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</si>
  <si>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</si>
  <si>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</si>
  <si>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</si>
  <si>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</si>
  <si>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</si>
  <si>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</si>
  <si>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</si>
  <si>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</si>
  <si>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</si>
  <si>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</si>
  <si>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</si>
  <si>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</si>
  <si>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</si>
  <si>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</si>
  <si>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T1_Lci_adj</t>
  </si>
  <si>
    <t>T1_Uci_adj</t>
  </si>
  <si>
    <t>T1_std_error</t>
  </si>
  <si>
    <t>T1_estimate</t>
  </si>
  <si>
    <t>T1_Lci_est</t>
  </si>
  <si>
    <t>T1_Uci_est</t>
  </si>
  <si>
    <t>T1_rate_ratio</t>
  </si>
  <si>
    <t>T1_Lci_ratio</t>
  </si>
  <si>
    <t>T1_Uci_ratio</t>
  </si>
  <si>
    <t>T2_Lci_adj</t>
  </si>
  <si>
    <t>T2_Uci_adj</t>
  </si>
  <si>
    <t>T2_std_error</t>
  </si>
  <si>
    <t>T2_estimate</t>
  </si>
  <si>
    <t>T2_Lci_est</t>
  </si>
  <si>
    <t>T2_Uci_est</t>
  </si>
  <si>
    <t>T2_rate_ratio</t>
  </si>
  <si>
    <t>T2_Lci_ratio</t>
  </si>
  <si>
    <t>T2_Uci_ratio</t>
  </si>
  <si>
    <t>T1T2_estimate</t>
  </si>
  <si>
    <t>T1T2_Lci_est</t>
  </si>
  <si>
    <t>T1T2_Uci_est</t>
  </si>
  <si>
    <t>PT Public Trustee</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</si>
  <si>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</si>
  <si>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</si>
  <si>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</si>
  <si>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</si>
  <si>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</si>
  <si>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</si>
  <si>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</si>
  <si>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</si>
  <si>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</si>
  <si>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</si>
  <si>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</si>
  <si>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</si>
  <si>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</si>
  <si>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</si>
  <si>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</si>
  <si>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</si>
  <si>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</si>
  <si>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</si>
  <si>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</si>
  <si>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</si>
  <si>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</si>
  <si>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</si>
  <si>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</si>
  <si>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</si>
  <si>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</si>
  <si>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BDN Central</t>
  </si>
  <si>
    <t>IL Southwest</t>
  </si>
  <si>
    <t>BW Thick Por/Pik/Wab</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</si>
  <si>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</si>
  <si>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</si>
  <si>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</si>
  <si>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</si>
  <si>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</si>
  <si>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</si>
  <si>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</si>
  <si>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</si>
  <si>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</si>
  <si>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</si>
  <si>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</si>
  <si>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</si>
  <si>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</si>
  <si>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</si>
  <si>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</si>
  <si>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</si>
  <si>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</si>
  <si>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</si>
  <si>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</si>
  <si>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</si>
  <si>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</si>
  <si>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</si>
  <si>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</si>
  <si>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</si>
  <si>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</si>
  <si>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</si>
  <si>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T1sign</t>
  </si>
  <si>
    <t>T2sign</t>
  </si>
  <si>
    <t>T1T2sign</t>
  </si>
  <si>
    <t>T1suppress</t>
  </si>
  <si>
    <t>T2suppress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</si>
  <si>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</si>
  <si>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</si>
  <si>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</si>
  <si>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</si>
  <si>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</si>
  <si>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</si>
  <si>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</si>
  <si>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</si>
  <si>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</si>
  <si>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</si>
  <si>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</si>
  <si>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</si>
  <si>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</si>
  <si>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</si>
  <si>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</si>
  <si>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</si>
  <si>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</si>
  <si>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</si>
  <si>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</si>
  <si>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</si>
  <si>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</si>
  <si>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</si>
  <si>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</si>
  <si>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*RHAs &amp; CAs testing @ .01</t>
  </si>
  <si>
    <t>*districts &amp; NCs testing @ .005</t>
  </si>
  <si>
    <t>FLU</t>
  </si>
  <si>
    <t>CHACHA: Percent of Children aged 5-19 Diagnosed with Asthma, 1999/00-2000/01 and 2004/05-2005/06</t>
  </si>
  <si>
    <t>Crude and Adjusted Asthma Prevalence, 1999/00-2000/01 and 2004/05-2005/06, age 5-19</t>
  </si>
  <si>
    <t>.</t>
  </si>
  <si>
    <t>1999/2000-2000/01</t>
  </si>
  <si>
    <t>2004/05-2005/06</t>
  </si>
  <si>
    <t>MB Avg 1999/2000-2000/01</t>
  </si>
  <si>
    <t>MB Avg 2004/05-2005/06</t>
  </si>
  <si>
    <t>Children Diagnosed with Asthma</t>
  </si>
  <si>
    <t>percent</t>
  </si>
  <si>
    <t>2004/2005-2005/06</t>
  </si>
  <si>
    <t>prevalence</t>
  </si>
  <si>
    <t>Table A.7.1: Asthma Prevalence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</si>
</sst>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17">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25"/>
      <name val="Univers 45 Light"/>
      <family val="0"/>
    </font>
    <font>
      <sz val="8.75"/>
      <name val="Univers 45 Light"/>
      <family val="0"/>
    </font>
    <font>
      <b/>
      <sz val="20"/>
      <name val="Arial"/>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
      <sz val="5.75"/>
      <name val="Arial MT"/>
      <family val="3"/>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9">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79">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2" fontId="8" fillId="0" borderId="5"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6" xfId="0" applyNumberFormat="1" applyFont="1" applyFill="1" applyBorder="1" applyAlignment="1" quotePrefix="1">
      <alignment horizontal="center"/>
    </xf>
    <xf numFmtId="174" fontId="4" fillId="2" borderId="6" xfId="0" applyNumberFormat="1" applyFont="1" applyFill="1" applyBorder="1" applyAlignment="1" quotePrefix="1">
      <alignment horizontal="center"/>
    </xf>
    <xf numFmtId="174" fontId="4" fillId="0" borderId="7" xfId="0" applyNumberFormat="1" applyFont="1" applyFill="1" applyBorder="1" applyAlignment="1">
      <alignment horizontal="center"/>
    </xf>
    <xf numFmtId="174" fontId="4" fillId="2" borderId="7" xfId="0" applyNumberFormat="1" applyFont="1" applyFill="1" applyBorder="1" applyAlignment="1">
      <alignment horizontal="center"/>
    </xf>
    <xf numFmtId="174" fontId="4" fillId="0" borderId="8" xfId="0" applyNumberFormat="1" applyFont="1" applyFill="1" applyBorder="1" applyAlignment="1">
      <alignment horizontal="center"/>
    </xf>
    <xf numFmtId="174" fontId="4" fillId="0" borderId="9" xfId="0" applyNumberFormat="1" applyFont="1" applyFill="1" applyBorder="1" applyAlignment="1" quotePrefix="1">
      <alignment horizontal="center"/>
    </xf>
    <xf numFmtId="0" fontId="7" fillId="0" borderId="0" xfId="0" applyFont="1" applyAlignment="1">
      <alignment horizontal="left"/>
    </xf>
    <xf numFmtId="0" fontId="1"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2" borderId="12" xfId="0" applyFont="1" applyFill="1" applyBorder="1" applyAlignment="1">
      <alignment/>
    </xf>
    <xf numFmtId="0" fontId="1" fillId="2" borderId="13" xfId="0" applyFont="1" applyFill="1" applyBorder="1" applyAlignment="1">
      <alignment/>
    </xf>
    <xf numFmtId="0" fontId="8" fillId="0" borderId="14" xfId="0" applyFont="1" applyBorder="1" applyAlignment="1">
      <alignment/>
    </xf>
    <xf numFmtId="1" fontId="1" fillId="0" borderId="0" xfId="0" applyNumberFormat="1" applyFont="1" applyAlignment="1">
      <alignment/>
    </xf>
    <xf numFmtId="0" fontId="0" fillId="0" borderId="0" xfId="0" applyNumberFormat="1" applyAlignment="1">
      <alignment/>
    </xf>
    <xf numFmtId="0" fontId="3" fillId="0" borderId="0" xfId="0" applyNumberFormat="1" applyFont="1" applyAlignment="1">
      <alignment horizontal="center"/>
    </xf>
    <xf numFmtId="0" fontId="0" fillId="0" borderId="0" xfId="0" applyFont="1" applyFill="1" applyAlignment="1">
      <alignment/>
    </xf>
    <xf numFmtId="49" fontId="15" fillId="0" borderId="0" xfId="0" applyNumberFormat="1" applyFont="1" applyAlignment="1">
      <alignment/>
    </xf>
    <xf numFmtId="0" fontId="0" fillId="0" borderId="0" xfId="0"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0" fontId="0" fillId="3" borderId="0" xfId="0" applyFont="1" applyFill="1" applyAlignment="1">
      <alignment/>
    </xf>
    <xf numFmtId="0" fontId="0" fillId="3" borderId="0" xfId="0" applyFill="1" applyAlignment="1">
      <alignment/>
    </xf>
    <xf numFmtId="0" fontId="8" fillId="0" borderId="15" xfId="0" applyFont="1" applyBorder="1" applyAlignment="1">
      <alignment/>
    </xf>
    <xf numFmtId="174" fontId="4" fillId="0" borderId="16" xfId="0" applyNumberFormat="1" applyFont="1" applyFill="1" applyBorder="1" applyAlignment="1" quotePrefix="1">
      <alignment horizontal="center"/>
    </xf>
    <xf numFmtId="174" fontId="4" fillId="0" borderId="17" xfId="0" applyNumberFormat="1" applyFont="1" applyFill="1" applyBorder="1" applyAlignment="1">
      <alignment horizontal="center"/>
    </xf>
    <xf numFmtId="1" fontId="4" fillId="0" borderId="18" xfId="0" applyNumberFormat="1" applyFont="1" applyFill="1" applyBorder="1" applyAlignment="1" quotePrefix="1">
      <alignment horizontal="center"/>
    </xf>
    <xf numFmtId="1" fontId="4" fillId="0" borderId="19" xfId="0" applyNumberFormat="1" applyFont="1" applyFill="1" applyBorder="1" applyAlignment="1" quotePrefix="1">
      <alignment horizontal="center"/>
    </xf>
    <xf numFmtId="1" fontId="4" fillId="2" borderId="19" xfId="0" applyNumberFormat="1" applyFont="1" applyFill="1" applyBorder="1" applyAlignment="1" quotePrefix="1">
      <alignment horizontal="center"/>
    </xf>
    <xf numFmtId="1" fontId="4" fillId="0" borderId="20" xfId="0" applyNumberFormat="1" applyFont="1" applyFill="1" applyBorder="1" applyAlignment="1" quotePrefix="1">
      <alignment horizontal="center"/>
    </xf>
    <xf numFmtId="1" fontId="4" fillId="0" borderId="2" xfId="0" applyNumberFormat="1" applyFont="1" applyFill="1" applyBorder="1" applyAlignment="1" quotePrefix="1">
      <alignment horizontal="center"/>
    </xf>
    <xf numFmtId="1" fontId="4" fillId="2" borderId="2" xfId="0" applyNumberFormat="1" applyFont="1" applyFill="1" applyBorder="1" applyAlignment="1" quotePrefix="1">
      <alignment horizontal="center"/>
    </xf>
    <xf numFmtId="1" fontId="4" fillId="0" borderId="21" xfId="0" applyNumberFormat="1" applyFont="1" applyFill="1" applyBorder="1" applyAlignment="1" quotePrefix="1">
      <alignment horizontal="center"/>
    </xf>
    <xf numFmtId="1" fontId="4" fillId="0" borderId="19" xfId="0" applyNumberFormat="1" applyFont="1" applyBorder="1" applyAlignment="1">
      <alignment horizontal="center"/>
    </xf>
    <xf numFmtId="1" fontId="4" fillId="0" borderId="22" xfId="0" applyNumberFormat="1" applyFont="1" applyFill="1" applyBorder="1" applyAlignment="1" quotePrefix="1">
      <alignment horizontal="center"/>
    </xf>
    <xf numFmtId="1" fontId="4" fillId="0" borderId="9" xfId="0" applyNumberFormat="1" applyFont="1" applyFill="1" applyBorder="1" applyAlignment="1" quotePrefix="1">
      <alignment horizontal="center"/>
    </xf>
    <xf numFmtId="2" fontId="8" fillId="0" borderId="7" xfId="0" applyNumberFormat="1" applyFont="1" applyBorder="1" applyAlignment="1">
      <alignment horizontal="center"/>
    </xf>
    <xf numFmtId="1" fontId="8" fillId="0" borderId="23" xfId="0" applyNumberFormat="1" applyFont="1" applyBorder="1" applyAlignment="1">
      <alignment horizontal="center"/>
    </xf>
    <xf numFmtId="0" fontId="3" fillId="0" borderId="0" xfId="0" applyFont="1" applyAlignment="1">
      <alignment horizontal="center" vertical="center" wrapText="1"/>
    </xf>
    <xf numFmtId="0" fontId="0" fillId="0" borderId="0" xfId="0" applyAlignment="1">
      <alignment wrapText="1"/>
    </xf>
    <xf numFmtId="0" fontId="7" fillId="0" borderId="0" xfId="0" applyFont="1" applyAlignment="1">
      <alignment horizontal="left"/>
    </xf>
    <xf numFmtId="0" fontId="8" fillId="0" borderId="24" xfId="0" applyFont="1" applyBorder="1" applyAlignment="1">
      <alignment horizontal="center"/>
    </xf>
    <xf numFmtId="0" fontId="8" fillId="0" borderId="25" xfId="0" applyFont="1" applyBorder="1" applyAlignment="1">
      <alignment horizontal="center"/>
    </xf>
    <xf numFmtId="0" fontId="8" fillId="0" borderId="15"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horizontal="center"/>
    </xf>
    <xf numFmtId="0" fontId="8" fillId="0" borderId="27" xfId="0" applyFont="1" applyBorder="1" applyAlignment="1">
      <alignment horizont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5" fillId="0" borderId="0" xfId="0" applyFont="1" applyAlignment="1">
      <alignment horizontal="center"/>
    </xf>
    <xf numFmtId="0" fontId="3" fillId="0" borderId="0" xfId="22" applyFont="1" applyAlignment="1">
      <alignment horizontal="center"/>
      <protection/>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A.7.1: Asthma Prevalence by District
</a:t>
            </a:r>
            <a:r>
              <a:rPr lang="en-US" cap="none" sz="800" b="0" i="0" u="none" baseline="0"/>
              <a:t>Age- and sex-adjusted percent of children aged 5-19 diagnosed with asthma</a:t>
            </a:r>
          </a:p>
        </c:rich>
      </c:tx>
      <c:layout>
        <c:manualLayout>
          <c:xMode val="factor"/>
          <c:yMode val="factor"/>
          <c:x val="-0.0015"/>
          <c:y val="-0.02"/>
        </c:manualLayout>
      </c:layout>
      <c:spPr>
        <a:noFill/>
        <a:ln>
          <a:noFill/>
        </a:ln>
      </c:spPr>
    </c:title>
    <c:plotArea>
      <c:layout>
        <c:manualLayout>
          <c:xMode val="edge"/>
          <c:yMode val="edge"/>
          <c:x val="0.0105"/>
          <c:y val="0.0425"/>
          <c:w val="0.988"/>
          <c:h val="0.9495"/>
        </c:manualLayout>
      </c:layout>
      <c:barChart>
        <c:barDir val="bar"/>
        <c:grouping val="clustered"/>
        <c:varyColors val="0"/>
        <c:ser>
          <c:idx val="0"/>
          <c:order val="0"/>
          <c:tx>
            <c:strRef>
              <c:f>'district graph data'!$H$3</c:f>
              <c:strCache>
                <c:ptCount val="1"/>
                <c:pt idx="0">
                  <c:v>MB Avg 1999/2000-2000/01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1999/2000-2000/01</c:name>
            <c:spPr>
              <a:ln w="25400">
                <a:solidFill>
                  <a:srgbClr val="969696"/>
                </a:solidFill>
                <a:prstDash val="sysDot"/>
              </a:ln>
            </c:spPr>
            <c:trendlineType val="linear"/>
            <c:forward val="0.5"/>
            <c:backward val="0.5"/>
            <c:dispEq val="0"/>
            <c:dispRSqr val="0"/>
          </c:trendline>
          <c:cat>
            <c:strRef>
              <c:f>'district graph data'!$A$4:$A$65</c:f>
              <c:strCache>
                <c:ptCount val="62"/>
                <c:pt idx="0">
                  <c:v>SE Northern</c:v>
                </c:pt>
                <c:pt idx="1">
                  <c:v>SE Central (2)</c:v>
                </c:pt>
                <c:pt idx="2">
                  <c:v>SE Western</c:v>
                </c:pt>
                <c:pt idx="3">
                  <c:v>SE Southern (2)</c:v>
                </c:pt>
                <c:pt idx="5">
                  <c:v>CE Altona (1,2,t)</c:v>
                </c:pt>
                <c:pt idx="6">
                  <c:v>CE Cartier/SFX</c:v>
                </c:pt>
                <c:pt idx="7">
                  <c:v>CE Louise/Pembina (1,2)</c:v>
                </c:pt>
                <c:pt idx="8">
                  <c:v>CE Morden/Winkler  (1,2)</c:v>
                </c:pt>
                <c:pt idx="9">
                  <c:v>CE Carman</c:v>
                </c:pt>
                <c:pt idx="10">
                  <c:v>CE Red River</c:v>
                </c:pt>
                <c:pt idx="11">
                  <c:v>CE Swan Lake</c:v>
                </c:pt>
                <c:pt idx="12">
                  <c:v>CE Portage</c:v>
                </c:pt>
                <c:pt idx="13">
                  <c:v>CE Seven Regions (1,2)</c:v>
                </c:pt>
                <c:pt idx="15">
                  <c:v>AS East 2 (1,2)</c:v>
                </c:pt>
                <c:pt idx="16">
                  <c:v>AS West 1</c:v>
                </c:pt>
                <c:pt idx="17">
                  <c:v>AS North 1 (2)</c:v>
                </c:pt>
                <c:pt idx="18">
                  <c:v>AS West 2</c:v>
                </c:pt>
                <c:pt idx="19">
                  <c:v>AS East 1 (1,2,t)</c:v>
                </c:pt>
                <c:pt idx="20">
                  <c:v>AS North 2 (1,2)</c:v>
                </c:pt>
                <c:pt idx="22">
                  <c:v>BDN Rural</c:v>
                </c:pt>
                <c:pt idx="23">
                  <c:v>BDN Southeast</c:v>
                </c:pt>
                <c:pt idx="24">
                  <c:v>BDN West</c:v>
                </c:pt>
                <c:pt idx="25">
                  <c:v>BDN Southwest</c:v>
                </c:pt>
                <c:pt idx="26">
                  <c:v>BDN North End</c:v>
                </c:pt>
                <c:pt idx="27">
                  <c:v>BDN East</c:v>
                </c:pt>
                <c:pt idx="28">
                  <c:v>BDN Central (1,t)</c:v>
                </c:pt>
                <c:pt idx="30">
                  <c:v>IL Southwest</c:v>
                </c:pt>
                <c:pt idx="31">
                  <c:v>IL Northeast (2)</c:v>
                </c:pt>
                <c:pt idx="32">
                  <c:v>IL Southeast (1,2)</c:v>
                </c:pt>
                <c:pt idx="33">
                  <c:v>IL Northwest (1,t)</c:v>
                </c:pt>
                <c:pt idx="35">
                  <c:v>NE Iron Rose</c:v>
                </c:pt>
                <c:pt idx="36">
                  <c:v>NE Springfield (2)</c:v>
                </c:pt>
                <c:pt idx="37">
                  <c:v>NE Winnipeg River</c:v>
                </c:pt>
                <c:pt idx="38">
                  <c:v>NE Brokenhead</c:v>
                </c:pt>
                <c:pt idx="39">
                  <c:v>NE Blue Water (1)</c:v>
                </c:pt>
                <c:pt idx="40">
                  <c:v>NE Northern Remote (1,2)</c:v>
                </c:pt>
                <c:pt idx="42">
                  <c:v>PL West</c:v>
                </c:pt>
                <c:pt idx="43">
                  <c:v>PL East</c:v>
                </c:pt>
                <c:pt idx="44">
                  <c:v>PL Central</c:v>
                </c:pt>
                <c:pt idx="45">
                  <c:v>PL North (1,2)</c:v>
                </c:pt>
                <c:pt idx="47">
                  <c:v>NM F Flon/Snow L/Cran (2)</c:v>
                </c:pt>
                <c:pt idx="48">
                  <c:v>NM The Pas/OCN/Kelsey (1,2,t)</c:v>
                </c:pt>
                <c:pt idx="49">
                  <c:v>NM Nor-Man Other (1,2)</c:v>
                </c:pt>
                <c:pt idx="51">
                  <c:v>BW Thompson</c:v>
                </c:pt>
                <c:pt idx="52">
                  <c:v>BW Gillam/Fox Lake</c:v>
                </c:pt>
                <c:pt idx="53">
                  <c:v>BW Lynn/Leaf/SIL</c:v>
                </c:pt>
                <c:pt idx="54">
                  <c:v>BW Thick Por/Pik/Wab</c:v>
                </c:pt>
                <c:pt idx="55">
                  <c:v>BW Oxford H &amp; Gods</c:v>
                </c:pt>
                <c:pt idx="56">
                  <c:v>BW Cross Lake</c:v>
                </c:pt>
                <c:pt idx="57">
                  <c:v>BW Tad/Broch/Lac Br</c:v>
                </c:pt>
                <c:pt idx="58">
                  <c:v>BW Norway House</c:v>
                </c:pt>
                <c:pt idx="59">
                  <c:v>BW Island Lake</c:v>
                </c:pt>
                <c:pt idx="60">
                  <c:v>BW Sha/York/Split/War</c:v>
                </c:pt>
                <c:pt idx="61">
                  <c:v>BW Nelson House </c:v>
                </c:pt>
              </c:strCache>
            </c:strRef>
          </c:cat>
          <c:val>
            <c:numRef>
              <c:f>'district graph data'!$H$4:$H$65</c:f>
              <c:numCache>
                <c:ptCount val="62"/>
                <c:pt idx="0">
                  <c:v>0.137362</c:v>
                </c:pt>
                <c:pt idx="1">
                  <c:v>0.137362</c:v>
                </c:pt>
                <c:pt idx="2">
                  <c:v>0.137362</c:v>
                </c:pt>
                <c:pt idx="3">
                  <c:v>0.137362</c:v>
                </c:pt>
                <c:pt idx="4">
                  <c:v>0</c:v>
                </c:pt>
                <c:pt idx="5">
                  <c:v>0.137362</c:v>
                </c:pt>
                <c:pt idx="6">
                  <c:v>0.137362</c:v>
                </c:pt>
                <c:pt idx="7">
                  <c:v>0.137362</c:v>
                </c:pt>
                <c:pt idx="8">
                  <c:v>0.137362</c:v>
                </c:pt>
                <c:pt idx="9">
                  <c:v>0.137362</c:v>
                </c:pt>
                <c:pt idx="10">
                  <c:v>0.137362</c:v>
                </c:pt>
                <c:pt idx="11">
                  <c:v>0.137362</c:v>
                </c:pt>
                <c:pt idx="12">
                  <c:v>0.137362</c:v>
                </c:pt>
                <c:pt idx="13">
                  <c:v>0.137362</c:v>
                </c:pt>
                <c:pt idx="14">
                  <c:v>0</c:v>
                </c:pt>
                <c:pt idx="15">
                  <c:v>0.137362</c:v>
                </c:pt>
                <c:pt idx="16">
                  <c:v>0.137362</c:v>
                </c:pt>
                <c:pt idx="17">
                  <c:v>0.137362</c:v>
                </c:pt>
                <c:pt idx="18">
                  <c:v>0.137362</c:v>
                </c:pt>
                <c:pt idx="19">
                  <c:v>0.137362</c:v>
                </c:pt>
                <c:pt idx="20">
                  <c:v>0.137362</c:v>
                </c:pt>
                <c:pt idx="21">
                  <c:v>0</c:v>
                </c:pt>
                <c:pt idx="22">
                  <c:v>0.137362</c:v>
                </c:pt>
                <c:pt idx="23">
                  <c:v>0.137362</c:v>
                </c:pt>
                <c:pt idx="24">
                  <c:v>0.137362</c:v>
                </c:pt>
                <c:pt idx="25">
                  <c:v>0.137362</c:v>
                </c:pt>
                <c:pt idx="26">
                  <c:v>0.137362</c:v>
                </c:pt>
                <c:pt idx="27">
                  <c:v>0.137362</c:v>
                </c:pt>
                <c:pt idx="28">
                  <c:v>0.137362</c:v>
                </c:pt>
                <c:pt idx="29">
                  <c:v>0</c:v>
                </c:pt>
                <c:pt idx="30">
                  <c:v>0.137362</c:v>
                </c:pt>
                <c:pt idx="31">
                  <c:v>0.137362</c:v>
                </c:pt>
                <c:pt idx="32">
                  <c:v>0.137362</c:v>
                </c:pt>
                <c:pt idx="33">
                  <c:v>0.137362</c:v>
                </c:pt>
                <c:pt idx="34">
                  <c:v>0</c:v>
                </c:pt>
                <c:pt idx="35">
                  <c:v>0.137362</c:v>
                </c:pt>
                <c:pt idx="36">
                  <c:v>0.137362</c:v>
                </c:pt>
                <c:pt idx="37">
                  <c:v>0.137362</c:v>
                </c:pt>
                <c:pt idx="38">
                  <c:v>0.137362</c:v>
                </c:pt>
                <c:pt idx="39">
                  <c:v>0.137362</c:v>
                </c:pt>
                <c:pt idx="40">
                  <c:v>0.137362</c:v>
                </c:pt>
                <c:pt idx="41">
                  <c:v>0</c:v>
                </c:pt>
                <c:pt idx="42">
                  <c:v>0.137362</c:v>
                </c:pt>
                <c:pt idx="43">
                  <c:v>0.137362</c:v>
                </c:pt>
                <c:pt idx="44">
                  <c:v>0.137362</c:v>
                </c:pt>
                <c:pt idx="45">
                  <c:v>0.137362</c:v>
                </c:pt>
                <c:pt idx="46">
                  <c:v>0</c:v>
                </c:pt>
                <c:pt idx="47">
                  <c:v>0.137362</c:v>
                </c:pt>
                <c:pt idx="48">
                  <c:v>0.137362</c:v>
                </c:pt>
                <c:pt idx="49">
                  <c:v>0.137362</c:v>
                </c:pt>
                <c:pt idx="50">
                  <c:v>0</c:v>
                </c:pt>
                <c:pt idx="51">
                  <c:v>0.137362</c:v>
                </c:pt>
                <c:pt idx="52">
                  <c:v>0.137362</c:v>
                </c:pt>
                <c:pt idx="53">
                  <c:v>0.137362</c:v>
                </c:pt>
                <c:pt idx="54">
                  <c:v>0.137362</c:v>
                </c:pt>
                <c:pt idx="55">
                  <c:v>0.137362</c:v>
                </c:pt>
                <c:pt idx="56">
                  <c:v>0.137362</c:v>
                </c:pt>
                <c:pt idx="57">
                  <c:v>0.137362</c:v>
                </c:pt>
                <c:pt idx="58">
                  <c:v>0.137362</c:v>
                </c:pt>
                <c:pt idx="59">
                  <c:v>0.137362</c:v>
                </c:pt>
                <c:pt idx="60">
                  <c:v>0.137362</c:v>
                </c:pt>
                <c:pt idx="61">
                  <c:v>0.137362</c:v>
                </c:pt>
              </c:numCache>
            </c:numRef>
          </c:val>
        </c:ser>
        <c:ser>
          <c:idx val="1"/>
          <c:order val="1"/>
          <c:tx>
            <c:strRef>
              <c:f>'district graph data'!$I$3</c:f>
              <c:strCache>
                <c:ptCount val="1"/>
                <c:pt idx="0">
                  <c:v>1999/2000-2000/01</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c:v>
                </c:pt>
                <c:pt idx="1">
                  <c:v>SE Central (2)</c:v>
                </c:pt>
                <c:pt idx="2">
                  <c:v>SE Western</c:v>
                </c:pt>
                <c:pt idx="3">
                  <c:v>SE Southern (2)</c:v>
                </c:pt>
                <c:pt idx="5">
                  <c:v>CE Altona (1,2,t)</c:v>
                </c:pt>
                <c:pt idx="6">
                  <c:v>CE Cartier/SFX</c:v>
                </c:pt>
                <c:pt idx="7">
                  <c:v>CE Louise/Pembina (1,2)</c:v>
                </c:pt>
                <c:pt idx="8">
                  <c:v>CE Morden/Winkler  (1,2)</c:v>
                </c:pt>
                <c:pt idx="9">
                  <c:v>CE Carman</c:v>
                </c:pt>
                <c:pt idx="10">
                  <c:v>CE Red River</c:v>
                </c:pt>
                <c:pt idx="11">
                  <c:v>CE Swan Lake</c:v>
                </c:pt>
                <c:pt idx="12">
                  <c:v>CE Portage</c:v>
                </c:pt>
                <c:pt idx="13">
                  <c:v>CE Seven Regions (1,2)</c:v>
                </c:pt>
                <c:pt idx="15">
                  <c:v>AS East 2 (1,2)</c:v>
                </c:pt>
                <c:pt idx="16">
                  <c:v>AS West 1</c:v>
                </c:pt>
                <c:pt idx="17">
                  <c:v>AS North 1 (2)</c:v>
                </c:pt>
                <c:pt idx="18">
                  <c:v>AS West 2</c:v>
                </c:pt>
                <c:pt idx="19">
                  <c:v>AS East 1 (1,2,t)</c:v>
                </c:pt>
                <c:pt idx="20">
                  <c:v>AS North 2 (1,2)</c:v>
                </c:pt>
                <c:pt idx="22">
                  <c:v>BDN Rural</c:v>
                </c:pt>
                <c:pt idx="23">
                  <c:v>BDN Southeast</c:v>
                </c:pt>
                <c:pt idx="24">
                  <c:v>BDN West</c:v>
                </c:pt>
                <c:pt idx="25">
                  <c:v>BDN Southwest</c:v>
                </c:pt>
                <c:pt idx="26">
                  <c:v>BDN North End</c:v>
                </c:pt>
                <c:pt idx="27">
                  <c:v>BDN East</c:v>
                </c:pt>
                <c:pt idx="28">
                  <c:v>BDN Central (1,t)</c:v>
                </c:pt>
                <c:pt idx="30">
                  <c:v>IL Southwest</c:v>
                </c:pt>
                <c:pt idx="31">
                  <c:v>IL Northeast (2)</c:v>
                </c:pt>
                <c:pt idx="32">
                  <c:v>IL Southeast (1,2)</c:v>
                </c:pt>
                <c:pt idx="33">
                  <c:v>IL Northwest (1,t)</c:v>
                </c:pt>
                <c:pt idx="35">
                  <c:v>NE Iron Rose</c:v>
                </c:pt>
                <c:pt idx="36">
                  <c:v>NE Springfield (2)</c:v>
                </c:pt>
                <c:pt idx="37">
                  <c:v>NE Winnipeg River</c:v>
                </c:pt>
                <c:pt idx="38">
                  <c:v>NE Brokenhead</c:v>
                </c:pt>
                <c:pt idx="39">
                  <c:v>NE Blue Water (1)</c:v>
                </c:pt>
                <c:pt idx="40">
                  <c:v>NE Northern Remote (1,2)</c:v>
                </c:pt>
                <c:pt idx="42">
                  <c:v>PL West</c:v>
                </c:pt>
                <c:pt idx="43">
                  <c:v>PL East</c:v>
                </c:pt>
                <c:pt idx="44">
                  <c:v>PL Central</c:v>
                </c:pt>
                <c:pt idx="45">
                  <c:v>PL North (1,2)</c:v>
                </c:pt>
                <c:pt idx="47">
                  <c:v>NM F Flon/Snow L/Cran (2)</c:v>
                </c:pt>
                <c:pt idx="48">
                  <c:v>NM The Pas/OCN/Kelsey (1,2,t)</c:v>
                </c:pt>
                <c:pt idx="49">
                  <c:v>NM Nor-Man Other (1,2)</c:v>
                </c:pt>
                <c:pt idx="51">
                  <c:v>BW Thompson</c:v>
                </c:pt>
                <c:pt idx="52">
                  <c:v>BW Gillam/Fox Lake</c:v>
                </c:pt>
                <c:pt idx="53">
                  <c:v>BW Lynn/Leaf/SIL</c:v>
                </c:pt>
                <c:pt idx="54">
                  <c:v>BW Thick Por/Pik/Wab</c:v>
                </c:pt>
                <c:pt idx="55">
                  <c:v>BW Oxford H &amp; Gods</c:v>
                </c:pt>
                <c:pt idx="56">
                  <c:v>BW Cross Lake</c:v>
                </c:pt>
                <c:pt idx="57">
                  <c:v>BW Tad/Broch/Lac Br</c:v>
                </c:pt>
                <c:pt idx="58">
                  <c:v>BW Norway House</c:v>
                </c:pt>
                <c:pt idx="59">
                  <c:v>BW Island Lake</c:v>
                </c:pt>
                <c:pt idx="60">
                  <c:v>BW Sha/York/Split/War</c:v>
                </c:pt>
                <c:pt idx="61">
                  <c:v>BW Nelson House </c:v>
                </c:pt>
              </c:strCache>
            </c:strRef>
          </c:cat>
          <c:val>
            <c:numRef>
              <c:f>'district graph data'!$I$4:$I$65</c:f>
              <c:numCache>
                <c:ptCount val="62"/>
                <c:pt idx="0">
                  <c:v>0.133168</c:v>
                </c:pt>
                <c:pt idx="1">
                  <c:v>0.119782</c:v>
                </c:pt>
                <c:pt idx="2">
                  <c:v>0.11591100000000001</c:v>
                </c:pt>
                <c:pt idx="3">
                  <c:v>0.10993399999999999</c:v>
                </c:pt>
                <c:pt idx="4">
                  <c:v>0</c:v>
                </c:pt>
                <c:pt idx="5">
                  <c:v>0.060751</c:v>
                </c:pt>
                <c:pt idx="6">
                  <c:v>0.121136</c:v>
                </c:pt>
                <c:pt idx="7">
                  <c:v>0.090145</c:v>
                </c:pt>
                <c:pt idx="8">
                  <c:v>0.087301</c:v>
                </c:pt>
                <c:pt idx="9">
                  <c:v>0.119347</c:v>
                </c:pt>
                <c:pt idx="10">
                  <c:v>0.12410299999999999</c:v>
                </c:pt>
                <c:pt idx="11">
                  <c:v>0.122987</c:v>
                </c:pt>
                <c:pt idx="12">
                  <c:v>0.119027</c:v>
                </c:pt>
                <c:pt idx="13">
                  <c:v>0.09170099999999999</c:v>
                </c:pt>
                <c:pt idx="14">
                  <c:v>0</c:v>
                </c:pt>
                <c:pt idx="15">
                  <c:v>0.09729499999999999</c:v>
                </c:pt>
                <c:pt idx="16">
                  <c:v>0.125334</c:v>
                </c:pt>
                <c:pt idx="17">
                  <c:v>0.116971</c:v>
                </c:pt>
                <c:pt idx="18">
                  <c:v>0.136154</c:v>
                </c:pt>
                <c:pt idx="19">
                  <c:v>0.08722300000000001</c:v>
                </c:pt>
                <c:pt idx="20">
                  <c:v>0.10802400000000001</c:v>
                </c:pt>
                <c:pt idx="21">
                  <c:v>0</c:v>
                </c:pt>
                <c:pt idx="22">
                  <c:v>0.11438599999999999</c:v>
                </c:pt>
                <c:pt idx="23">
                  <c:v>0.149216</c:v>
                </c:pt>
                <c:pt idx="24">
                  <c:v>0.147524</c:v>
                </c:pt>
                <c:pt idx="25">
                  <c:v>0.118817</c:v>
                </c:pt>
                <c:pt idx="26">
                  <c:v>0.15637299999999998</c:v>
                </c:pt>
                <c:pt idx="27">
                  <c:v>0.146016</c:v>
                </c:pt>
                <c:pt idx="28">
                  <c:v>0.18314</c:v>
                </c:pt>
                <c:pt idx="29">
                  <c:v>0</c:v>
                </c:pt>
                <c:pt idx="30">
                  <c:v>0.137037</c:v>
                </c:pt>
                <c:pt idx="31">
                  <c:v>0.11621100000000001</c:v>
                </c:pt>
                <c:pt idx="32">
                  <c:v>0.193602</c:v>
                </c:pt>
                <c:pt idx="33">
                  <c:v>0.104444</c:v>
                </c:pt>
                <c:pt idx="34">
                  <c:v>0</c:v>
                </c:pt>
                <c:pt idx="35">
                  <c:v>0.138014</c:v>
                </c:pt>
                <c:pt idx="36">
                  <c:v>0.129391</c:v>
                </c:pt>
                <c:pt idx="37">
                  <c:v>0.136964</c:v>
                </c:pt>
                <c:pt idx="38">
                  <c:v>0.162796</c:v>
                </c:pt>
                <c:pt idx="39">
                  <c:v>0.16665400000000002</c:v>
                </c:pt>
                <c:pt idx="40">
                  <c:v>0.038442</c:v>
                </c:pt>
                <c:pt idx="41">
                  <c:v>0</c:v>
                </c:pt>
                <c:pt idx="42">
                  <c:v>0.107161</c:v>
                </c:pt>
                <c:pt idx="43">
                  <c:v>0.128855</c:v>
                </c:pt>
                <c:pt idx="44">
                  <c:v>0.136021</c:v>
                </c:pt>
                <c:pt idx="45">
                  <c:v>0.102602</c:v>
                </c:pt>
                <c:pt idx="46">
                  <c:v>0</c:v>
                </c:pt>
                <c:pt idx="47">
                  <c:v>0.115206</c:v>
                </c:pt>
                <c:pt idx="48">
                  <c:v>0.078448</c:v>
                </c:pt>
                <c:pt idx="49">
                  <c:v>0.056698000000000005</c:v>
                </c:pt>
                <c:pt idx="50">
                  <c:v>0</c:v>
                </c:pt>
                <c:pt idx="51">
                  <c:v>0</c:v>
                </c:pt>
                <c:pt idx="52">
                  <c:v>0</c:v>
                </c:pt>
                <c:pt idx="53">
                  <c:v>0</c:v>
                </c:pt>
                <c:pt idx="54">
                  <c:v>0</c:v>
                </c:pt>
                <c:pt idx="55">
                  <c:v>0</c:v>
                </c:pt>
                <c:pt idx="56">
                  <c:v>0</c:v>
                </c:pt>
                <c:pt idx="57">
                  <c:v>0</c:v>
                </c:pt>
                <c:pt idx="58">
                  <c:v>0</c:v>
                </c:pt>
                <c:pt idx="59">
                  <c:v>0</c:v>
                </c:pt>
                <c:pt idx="60">
                  <c:v>0</c:v>
                </c:pt>
                <c:pt idx="61">
                  <c:v>0</c:v>
                </c:pt>
              </c:numCache>
            </c:numRef>
          </c:val>
        </c:ser>
        <c:ser>
          <c:idx val="2"/>
          <c:order val="2"/>
          <c:tx>
            <c:strRef>
              <c:f>'district graph data'!$J$3</c:f>
              <c:strCache>
                <c:ptCount val="1"/>
                <c:pt idx="0">
                  <c:v>2004/05-2005/06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c:v>
                </c:pt>
                <c:pt idx="1">
                  <c:v>SE Central (2)</c:v>
                </c:pt>
                <c:pt idx="2">
                  <c:v>SE Western</c:v>
                </c:pt>
                <c:pt idx="3">
                  <c:v>SE Southern (2)</c:v>
                </c:pt>
                <c:pt idx="5">
                  <c:v>CE Altona (1,2,t)</c:v>
                </c:pt>
                <c:pt idx="6">
                  <c:v>CE Cartier/SFX</c:v>
                </c:pt>
                <c:pt idx="7">
                  <c:v>CE Louise/Pembina (1,2)</c:v>
                </c:pt>
                <c:pt idx="8">
                  <c:v>CE Morden/Winkler  (1,2)</c:v>
                </c:pt>
                <c:pt idx="9">
                  <c:v>CE Carman</c:v>
                </c:pt>
                <c:pt idx="10">
                  <c:v>CE Red River</c:v>
                </c:pt>
                <c:pt idx="11">
                  <c:v>CE Swan Lake</c:v>
                </c:pt>
                <c:pt idx="12">
                  <c:v>CE Portage</c:v>
                </c:pt>
                <c:pt idx="13">
                  <c:v>CE Seven Regions (1,2)</c:v>
                </c:pt>
                <c:pt idx="15">
                  <c:v>AS East 2 (1,2)</c:v>
                </c:pt>
                <c:pt idx="16">
                  <c:v>AS West 1</c:v>
                </c:pt>
                <c:pt idx="17">
                  <c:v>AS North 1 (2)</c:v>
                </c:pt>
                <c:pt idx="18">
                  <c:v>AS West 2</c:v>
                </c:pt>
                <c:pt idx="19">
                  <c:v>AS East 1 (1,2,t)</c:v>
                </c:pt>
                <c:pt idx="20">
                  <c:v>AS North 2 (1,2)</c:v>
                </c:pt>
                <c:pt idx="22">
                  <c:v>BDN Rural</c:v>
                </c:pt>
                <c:pt idx="23">
                  <c:v>BDN Southeast</c:v>
                </c:pt>
                <c:pt idx="24">
                  <c:v>BDN West</c:v>
                </c:pt>
                <c:pt idx="25">
                  <c:v>BDN Southwest</c:v>
                </c:pt>
                <c:pt idx="26">
                  <c:v>BDN North End</c:v>
                </c:pt>
                <c:pt idx="27">
                  <c:v>BDN East</c:v>
                </c:pt>
                <c:pt idx="28">
                  <c:v>BDN Central (1,t)</c:v>
                </c:pt>
                <c:pt idx="30">
                  <c:v>IL Southwest</c:v>
                </c:pt>
                <c:pt idx="31">
                  <c:v>IL Northeast (2)</c:v>
                </c:pt>
                <c:pt idx="32">
                  <c:v>IL Southeast (1,2)</c:v>
                </c:pt>
                <c:pt idx="33">
                  <c:v>IL Northwest (1,t)</c:v>
                </c:pt>
                <c:pt idx="35">
                  <c:v>NE Iron Rose</c:v>
                </c:pt>
                <c:pt idx="36">
                  <c:v>NE Springfield (2)</c:v>
                </c:pt>
                <c:pt idx="37">
                  <c:v>NE Winnipeg River</c:v>
                </c:pt>
                <c:pt idx="38">
                  <c:v>NE Brokenhead</c:v>
                </c:pt>
                <c:pt idx="39">
                  <c:v>NE Blue Water (1)</c:v>
                </c:pt>
                <c:pt idx="40">
                  <c:v>NE Northern Remote (1,2)</c:v>
                </c:pt>
                <c:pt idx="42">
                  <c:v>PL West</c:v>
                </c:pt>
                <c:pt idx="43">
                  <c:v>PL East</c:v>
                </c:pt>
                <c:pt idx="44">
                  <c:v>PL Central</c:v>
                </c:pt>
                <c:pt idx="45">
                  <c:v>PL North (1,2)</c:v>
                </c:pt>
                <c:pt idx="47">
                  <c:v>NM F Flon/Snow L/Cran (2)</c:v>
                </c:pt>
                <c:pt idx="48">
                  <c:v>NM The Pas/OCN/Kelsey (1,2,t)</c:v>
                </c:pt>
                <c:pt idx="49">
                  <c:v>NM Nor-Man Other (1,2)</c:v>
                </c:pt>
                <c:pt idx="51">
                  <c:v>BW Thompson</c:v>
                </c:pt>
                <c:pt idx="52">
                  <c:v>BW Gillam/Fox Lake</c:v>
                </c:pt>
                <c:pt idx="53">
                  <c:v>BW Lynn/Leaf/SIL</c:v>
                </c:pt>
                <c:pt idx="54">
                  <c:v>BW Thick Por/Pik/Wab</c:v>
                </c:pt>
                <c:pt idx="55">
                  <c:v>BW Oxford H &amp; Gods</c:v>
                </c:pt>
                <c:pt idx="56">
                  <c:v>BW Cross Lake</c:v>
                </c:pt>
                <c:pt idx="57">
                  <c:v>BW Tad/Broch/Lac Br</c:v>
                </c:pt>
                <c:pt idx="58">
                  <c:v>BW Norway House</c:v>
                </c:pt>
                <c:pt idx="59">
                  <c:v>BW Island Lake</c:v>
                </c:pt>
                <c:pt idx="60">
                  <c:v>BW Sha/York/Split/War</c:v>
                </c:pt>
                <c:pt idx="61">
                  <c:v>BW Nelson House </c:v>
                </c:pt>
              </c:strCache>
            </c:strRef>
          </c:cat>
          <c:val>
            <c:numRef>
              <c:f>'district graph data'!$J$4:$J$65</c:f>
              <c:numCache>
                <c:ptCount val="62"/>
                <c:pt idx="0">
                  <c:v>0.132507</c:v>
                </c:pt>
                <c:pt idx="1">
                  <c:v>0.11652599999999999</c:v>
                </c:pt>
                <c:pt idx="2">
                  <c:v>0.132299</c:v>
                </c:pt>
                <c:pt idx="3">
                  <c:v>0.094616</c:v>
                </c:pt>
                <c:pt idx="4">
                  <c:v>0</c:v>
                </c:pt>
                <c:pt idx="5">
                  <c:v>0.08039400000000001</c:v>
                </c:pt>
                <c:pt idx="6">
                  <c:v>0.121441</c:v>
                </c:pt>
                <c:pt idx="7">
                  <c:v>0.09102</c:v>
                </c:pt>
                <c:pt idx="8">
                  <c:v>0.081376</c:v>
                </c:pt>
                <c:pt idx="9">
                  <c:v>0.123348</c:v>
                </c:pt>
                <c:pt idx="10">
                  <c:v>0.134465</c:v>
                </c:pt>
                <c:pt idx="11">
                  <c:v>0.136355</c:v>
                </c:pt>
                <c:pt idx="12">
                  <c:v>0.126094</c:v>
                </c:pt>
                <c:pt idx="13">
                  <c:v>0.096855</c:v>
                </c:pt>
                <c:pt idx="14">
                  <c:v>0</c:v>
                </c:pt>
                <c:pt idx="15">
                  <c:v>0.09152900000000001</c:v>
                </c:pt>
                <c:pt idx="16">
                  <c:v>0.13267099999999998</c:v>
                </c:pt>
                <c:pt idx="17">
                  <c:v>0.10746800000000001</c:v>
                </c:pt>
                <c:pt idx="18">
                  <c:v>0.148728</c:v>
                </c:pt>
                <c:pt idx="19">
                  <c:v>0.11104699999999999</c:v>
                </c:pt>
                <c:pt idx="20">
                  <c:v>0.10327299999999999</c:v>
                </c:pt>
                <c:pt idx="21">
                  <c:v>0</c:v>
                </c:pt>
                <c:pt idx="22">
                  <c:v>0.11511900000000001</c:v>
                </c:pt>
                <c:pt idx="23">
                  <c:v>0.128869</c:v>
                </c:pt>
                <c:pt idx="24">
                  <c:v>0.14066700000000001</c:v>
                </c:pt>
                <c:pt idx="25">
                  <c:v>0.148139</c:v>
                </c:pt>
                <c:pt idx="26">
                  <c:v>0.130711</c:v>
                </c:pt>
                <c:pt idx="27">
                  <c:v>0.143395</c:v>
                </c:pt>
                <c:pt idx="28">
                  <c:v>0.137996</c:v>
                </c:pt>
                <c:pt idx="29">
                  <c:v>0</c:v>
                </c:pt>
                <c:pt idx="30">
                  <c:v>0.12769</c:v>
                </c:pt>
                <c:pt idx="31">
                  <c:v>0.101173</c:v>
                </c:pt>
                <c:pt idx="32">
                  <c:v>0.17658300000000002</c:v>
                </c:pt>
                <c:pt idx="33">
                  <c:v>0.135461</c:v>
                </c:pt>
                <c:pt idx="34">
                  <c:v>0</c:v>
                </c:pt>
                <c:pt idx="35">
                  <c:v>0.16465800000000003</c:v>
                </c:pt>
                <c:pt idx="36">
                  <c:v>0.112609</c:v>
                </c:pt>
                <c:pt idx="37">
                  <c:v>0.111568</c:v>
                </c:pt>
                <c:pt idx="38">
                  <c:v>0.166461</c:v>
                </c:pt>
                <c:pt idx="39">
                  <c:v>0.159299</c:v>
                </c:pt>
                <c:pt idx="40">
                  <c:v>0.033618</c:v>
                </c:pt>
                <c:pt idx="41">
                  <c:v>0</c:v>
                </c:pt>
                <c:pt idx="42">
                  <c:v>0.10534800000000001</c:v>
                </c:pt>
                <c:pt idx="43">
                  <c:v>0.12265599999999999</c:v>
                </c:pt>
                <c:pt idx="44">
                  <c:v>0.126971</c:v>
                </c:pt>
                <c:pt idx="45">
                  <c:v>0.103422</c:v>
                </c:pt>
                <c:pt idx="46">
                  <c:v>0</c:v>
                </c:pt>
                <c:pt idx="47">
                  <c:v>0.10027900000000001</c:v>
                </c:pt>
                <c:pt idx="48">
                  <c:v>0.110615</c:v>
                </c:pt>
                <c:pt idx="49">
                  <c:v>0.073574</c:v>
                </c:pt>
                <c:pt idx="50">
                  <c:v>0</c:v>
                </c:pt>
                <c:pt idx="51">
                  <c:v>0</c:v>
                </c:pt>
                <c:pt idx="52">
                  <c:v>0</c:v>
                </c:pt>
                <c:pt idx="53">
                  <c:v>0</c:v>
                </c:pt>
                <c:pt idx="54">
                  <c:v>0</c:v>
                </c:pt>
                <c:pt idx="55">
                  <c:v>0</c:v>
                </c:pt>
                <c:pt idx="56">
                  <c:v>0</c:v>
                </c:pt>
                <c:pt idx="57">
                  <c:v>0</c:v>
                </c:pt>
                <c:pt idx="58">
                  <c:v>0</c:v>
                </c:pt>
                <c:pt idx="59">
                  <c:v>0</c:v>
                </c:pt>
                <c:pt idx="60">
                  <c:v>0</c:v>
                </c:pt>
                <c:pt idx="61">
                  <c:v>0</c:v>
                </c:pt>
              </c:numCache>
            </c:numRef>
          </c:val>
        </c:ser>
        <c:ser>
          <c:idx val="3"/>
          <c:order val="3"/>
          <c:tx>
            <c:strRef>
              <c:f>'district graph data'!$K$3</c:f>
              <c:strCache>
                <c:ptCount val="1"/>
                <c:pt idx="0">
                  <c:v>MB Avg 2004/05-2005/06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2004/05-2005/06</c:name>
            <c:spPr>
              <a:ln w="25400">
                <a:solidFill>
                  <a:srgbClr val="000000"/>
                </a:solidFill>
                <a:prstDash val="sysDot"/>
              </a:ln>
            </c:spPr>
            <c:trendlineType val="linear"/>
            <c:forward val="0.5"/>
            <c:backward val="0.5"/>
            <c:dispEq val="0"/>
            <c:dispRSqr val="0"/>
          </c:trendline>
          <c:cat>
            <c:strRef>
              <c:f>'district graph data'!$A$4:$A$65</c:f>
              <c:strCache>
                <c:ptCount val="62"/>
                <c:pt idx="0">
                  <c:v>SE Northern</c:v>
                </c:pt>
                <c:pt idx="1">
                  <c:v>SE Central (2)</c:v>
                </c:pt>
                <c:pt idx="2">
                  <c:v>SE Western</c:v>
                </c:pt>
                <c:pt idx="3">
                  <c:v>SE Southern (2)</c:v>
                </c:pt>
                <c:pt idx="5">
                  <c:v>CE Altona (1,2,t)</c:v>
                </c:pt>
                <c:pt idx="6">
                  <c:v>CE Cartier/SFX</c:v>
                </c:pt>
                <c:pt idx="7">
                  <c:v>CE Louise/Pembina (1,2)</c:v>
                </c:pt>
                <c:pt idx="8">
                  <c:v>CE Morden/Winkler  (1,2)</c:v>
                </c:pt>
                <c:pt idx="9">
                  <c:v>CE Carman</c:v>
                </c:pt>
                <c:pt idx="10">
                  <c:v>CE Red River</c:v>
                </c:pt>
                <c:pt idx="11">
                  <c:v>CE Swan Lake</c:v>
                </c:pt>
                <c:pt idx="12">
                  <c:v>CE Portage</c:v>
                </c:pt>
                <c:pt idx="13">
                  <c:v>CE Seven Regions (1,2)</c:v>
                </c:pt>
                <c:pt idx="15">
                  <c:v>AS East 2 (1,2)</c:v>
                </c:pt>
                <c:pt idx="16">
                  <c:v>AS West 1</c:v>
                </c:pt>
                <c:pt idx="17">
                  <c:v>AS North 1 (2)</c:v>
                </c:pt>
                <c:pt idx="18">
                  <c:v>AS West 2</c:v>
                </c:pt>
                <c:pt idx="19">
                  <c:v>AS East 1 (1,2,t)</c:v>
                </c:pt>
                <c:pt idx="20">
                  <c:v>AS North 2 (1,2)</c:v>
                </c:pt>
                <c:pt idx="22">
                  <c:v>BDN Rural</c:v>
                </c:pt>
                <c:pt idx="23">
                  <c:v>BDN Southeast</c:v>
                </c:pt>
                <c:pt idx="24">
                  <c:v>BDN West</c:v>
                </c:pt>
                <c:pt idx="25">
                  <c:v>BDN Southwest</c:v>
                </c:pt>
                <c:pt idx="26">
                  <c:v>BDN North End</c:v>
                </c:pt>
                <c:pt idx="27">
                  <c:v>BDN East</c:v>
                </c:pt>
                <c:pt idx="28">
                  <c:v>BDN Central (1,t)</c:v>
                </c:pt>
                <c:pt idx="30">
                  <c:v>IL Southwest</c:v>
                </c:pt>
                <c:pt idx="31">
                  <c:v>IL Northeast (2)</c:v>
                </c:pt>
                <c:pt idx="32">
                  <c:v>IL Southeast (1,2)</c:v>
                </c:pt>
                <c:pt idx="33">
                  <c:v>IL Northwest (1,t)</c:v>
                </c:pt>
                <c:pt idx="35">
                  <c:v>NE Iron Rose</c:v>
                </c:pt>
                <c:pt idx="36">
                  <c:v>NE Springfield (2)</c:v>
                </c:pt>
                <c:pt idx="37">
                  <c:v>NE Winnipeg River</c:v>
                </c:pt>
                <c:pt idx="38">
                  <c:v>NE Brokenhead</c:v>
                </c:pt>
                <c:pt idx="39">
                  <c:v>NE Blue Water (1)</c:v>
                </c:pt>
                <c:pt idx="40">
                  <c:v>NE Northern Remote (1,2)</c:v>
                </c:pt>
                <c:pt idx="42">
                  <c:v>PL West</c:v>
                </c:pt>
                <c:pt idx="43">
                  <c:v>PL East</c:v>
                </c:pt>
                <c:pt idx="44">
                  <c:v>PL Central</c:v>
                </c:pt>
                <c:pt idx="45">
                  <c:v>PL North (1,2)</c:v>
                </c:pt>
                <c:pt idx="47">
                  <c:v>NM F Flon/Snow L/Cran (2)</c:v>
                </c:pt>
                <c:pt idx="48">
                  <c:v>NM The Pas/OCN/Kelsey (1,2,t)</c:v>
                </c:pt>
                <c:pt idx="49">
                  <c:v>NM Nor-Man Other (1,2)</c:v>
                </c:pt>
                <c:pt idx="51">
                  <c:v>BW Thompson</c:v>
                </c:pt>
                <c:pt idx="52">
                  <c:v>BW Gillam/Fox Lake</c:v>
                </c:pt>
                <c:pt idx="53">
                  <c:v>BW Lynn/Leaf/SIL</c:v>
                </c:pt>
                <c:pt idx="54">
                  <c:v>BW Thick Por/Pik/Wab</c:v>
                </c:pt>
                <c:pt idx="55">
                  <c:v>BW Oxford H &amp; Gods</c:v>
                </c:pt>
                <c:pt idx="56">
                  <c:v>BW Cross Lake</c:v>
                </c:pt>
                <c:pt idx="57">
                  <c:v>BW Tad/Broch/Lac Br</c:v>
                </c:pt>
                <c:pt idx="58">
                  <c:v>BW Norway House</c:v>
                </c:pt>
                <c:pt idx="59">
                  <c:v>BW Island Lake</c:v>
                </c:pt>
                <c:pt idx="60">
                  <c:v>BW Sha/York/Split/War</c:v>
                </c:pt>
                <c:pt idx="61">
                  <c:v>BW Nelson House </c:v>
                </c:pt>
              </c:strCache>
            </c:strRef>
          </c:cat>
          <c:val>
            <c:numRef>
              <c:f>'district graph data'!$K$4:$K$65</c:f>
              <c:numCache>
                <c:ptCount val="62"/>
                <c:pt idx="0">
                  <c:v>0.13943899999999998</c:v>
                </c:pt>
                <c:pt idx="1">
                  <c:v>0.13943899999999998</c:v>
                </c:pt>
                <c:pt idx="2">
                  <c:v>0.13943899999999998</c:v>
                </c:pt>
                <c:pt idx="3">
                  <c:v>0.13943899999999998</c:v>
                </c:pt>
                <c:pt idx="4">
                  <c:v>0</c:v>
                </c:pt>
                <c:pt idx="5">
                  <c:v>0.13943899999999998</c:v>
                </c:pt>
                <c:pt idx="6">
                  <c:v>0.13943899999999998</c:v>
                </c:pt>
                <c:pt idx="7">
                  <c:v>0.13943899999999998</c:v>
                </c:pt>
                <c:pt idx="8">
                  <c:v>0.13943899999999998</c:v>
                </c:pt>
                <c:pt idx="9">
                  <c:v>0.13943899999999998</c:v>
                </c:pt>
                <c:pt idx="10">
                  <c:v>0.13943899999999998</c:v>
                </c:pt>
                <c:pt idx="11">
                  <c:v>0.13943899999999998</c:v>
                </c:pt>
                <c:pt idx="12">
                  <c:v>0.13943899999999998</c:v>
                </c:pt>
                <c:pt idx="13">
                  <c:v>0.13943899999999998</c:v>
                </c:pt>
                <c:pt idx="14">
                  <c:v>0</c:v>
                </c:pt>
                <c:pt idx="15">
                  <c:v>0.13943899999999998</c:v>
                </c:pt>
                <c:pt idx="16">
                  <c:v>0.13943899999999998</c:v>
                </c:pt>
                <c:pt idx="17">
                  <c:v>0.13943899999999998</c:v>
                </c:pt>
                <c:pt idx="18">
                  <c:v>0.13943899999999998</c:v>
                </c:pt>
                <c:pt idx="19">
                  <c:v>0.13943899999999998</c:v>
                </c:pt>
                <c:pt idx="20">
                  <c:v>0.13943899999999998</c:v>
                </c:pt>
                <c:pt idx="21">
                  <c:v>0</c:v>
                </c:pt>
                <c:pt idx="22">
                  <c:v>0.13943899999999998</c:v>
                </c:pt>
                <c:pt idx="23">
                  <c:v>0.13943899999999998</c:v>
                </c:pt>
                <c:pt idx="24">
                  <c:v>0.13943899999999998</c:v>
                </c:pt>
                <c:pt idx="25">
                  <c:v>0.13943899999999998</c:v>
                </c:pt>
                <c:pt idx="26">
                  <c:v>0.13943899999999998</c:v>
                </c:pt>
                <c:pt idx="27">
                  <c:v>0.13943899999999998</c:v>
                </c:pt>
                <c:pt idx="28">
                  <c:v>0.13943899999999998</c:v>
                </c:pt>
                <c:pt idx="29">
                  <c:v>0</c:v>
                </c:pt>
                <c:pt idx="30">
                  <c:v>0.13943899999999998</c:v>
                </c:pt>
                <c:pt idx="31">
                  <c:v>0.13943899999999998</c:v>
                </c:pt>
                <c:pt idx="32">
                  <c:v>0.13943899999999998</c:v>
                </c:pt>
                <c:pt idx="33">
                  <c:v>0.13943899999999998</c:v>
                </c:pt>
                <c:pt idx="34">
                  <c:v>0</c:v>
                </c:pt>
                <c:pt idx="35">
                  <c:v>0.13943899999999998</c:v>
                </c:pt>
                <c:pt idx="36">
                  <c:v>0.13943899999999998</c:v>
                </c:pt>
                <c:pt idx="37">
                  <c:v>0.13943899999999998</c:v>
                </c:pt>
                <c:pt idx="38">
                  <c:v>0.13943899999999998</c:v>
                </c:pt>
                <c:pt idx="39">
                  <c:v>0.13943899999999998</c:v>
                </c:pt>
                <c:pt idx="40">
                  <c:v>0.13943899999999998</c:v>
                </c:pt>
                <c:pt idx="41">
                  <c:v>0</c:v>
                </c:pt>
                <c:pt idx="42">
                  <c:v>0.13943899999999998</c:v>
                </c:pt>
                <c:pt idx="43">
                  <c:v>0.13943899999999998</c:v>
                </c:pt>
                <c:pt idx="44">
                  <c:v>0.13943899999999998</c:v>
                </c:pt>
                <c:pt idx="45">
                  <c:v>0.13943899999999998</c:v>
                </c:pt>
                <c:pt idx="46">
                  <c:v>0</c:v>
                </c:pt>
                <c:pt idx="47">
                  <c:v>0.13943899999999998</c:v>
                </c:pt>
                <c:pt idx="48">
                  <c:v>0.13943899999999998</c:v>
                </c:pt>
                <c:pt idx="49">
                  <c:v>0.13943899999999998</c:v>
                </c:pt>
                <c:pt idx="50">
                  <c:v>0</c:v>
                </c:pt>
                <c:pt idx="51">
                  <c:v>0.13943899999999998</c:v>
                </c:pt>
                <c:pt idx="52">
                  <c:v>0.13943899999999998</c:v>
                </c:pt>
                <c:pt idx="53">
                  <c:v>0.13943899999999998</c:v>
                </c:pt>
                <c:pt idx="54">
                  <c:v>0.13943899999999998</c:v>
                </c:pt>
                <c:pt idx="55">
                  <c:v>0.13943899999999998</c:v>
                </c:pt>
                <c:pt idx="56">
                  <c:v>0.13943899999999998</c:v>
                </c:pt>
                <c:pt idx="57">
                  <c:v>0.13943899999999998</c:v>
                </c:pt>
                <c:pt idx="58">
                  <c:v>0.13943899999999998</c:v>
                </c:pt>
                <c:pt idx="59">
                  <c:v>0.13943899999999998</c:v>
                </c:pt>
                <c:pt idx="60">
                  <c:v>0.13943899999999998</c:v>
                </c:pt>
                <c:pt idx="61">
                  <c:v>0.13943899999999998</c:v>
                </c:pt>
              </c:numCache>
            </c:numRef>
          </c:val>
        </c:ser>
        <c:axId val="49093733"/>
        <c:axId val="39190414"/>
      </c:barChart>
      <c:catAx>
        <c:axId val="49093733"/>
        <c:scaling>
          <c:orientation val="maxMin"/>
        </c:scaling>
        <c:axPos val="l"/>
        <c:delete val="0"/>
        <c:numFmt formatCode="General" sourceLinked="1"/>
        <c:majorTickMark val="none"/>
        <c:minorTickMark val="none"/>
        <c:tickLblPos val="nextTo"/>
        <c:txPr>
          <a:bodyPr/>
          <a:lstStyle/>
          <a:p>
            <a:pPr>
              <a:defRPr lang="en-US" cap="none" sz="575" b="0" i="0" u="none" baseline="0"/>
            </a:pPr>
          </a:p>
        </c:txPr>
        <c:crossAx val="39190414"/>
        <c:crosses val="autoZero"/>
        <c:auto val="1"/>
        <c:lblOffset val="100"/>
        <c:noMultiLvlLbl val="0"/>
      </c:catAx>
      <c:valAx>
        <c:axId val="39190414"/>
        <c:scaling>
          <c:orientation val="minMax"/>
          <c:max val="0.3"/>
        </c:scaling>
        <c:axPos val="t"/>
        <c:majorGridlines/>
        <c:delete val="0"/>
        <c:numFmt formatCode="0%" sourceLinked="0"/>
        <c:majorTickMark val="none"/>
        <c:minorTickMark val="none"/>
        <c:tickLblPos val="nextTo"/>
        <c:crossAx val="49093733"/>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6975"/>
          <c:y val="0.09375"/>
          <c:w val="0.26"/>
          <c:h val="0.078"/>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5475"/>
          <c:w val="0.966"/>
          <c:h val="0.92775"/>
        </c:manualLayout>
      </c:layout>
      <c:barChart>
        <c:barDir val="bar"/>
        <c:grouping val="clustered"/>
        <c:varyColors val="0"/>
        <c:ser>
          <c:idx val="0"/>
          <c:order val="0"/>
          <c:tx>
            <c:strRef>
              <c:f>'district graph data'!$H$3</c:f>
              <c:strCache>
                <c:ptCount val="1"/>
                <c:pt idx="0">
                  <c:v>MB Avg 1999/2000-2000/01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1999/2000-2000/01</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 (1,2,t)</c:v>
                </c:pt>
                <c:pt idx="1">
                  <c:v>Fort Garry N (2)</c:v>
                </c:pt>
                <c:pt idx="3">
                  <c:v>Assiniboine South</c:v>
                </c:pt>
                <c:pt idx="5">
                  <c:v>St. Boniface E</c:v>
                </c:pt>
                <c:pt idx="6">
                  <c:v>St. Boniface W</c:v>
                </c:pt>
                <c:pt idx="8">
                  <c:v>St. Vital S</c:v>
                </c:pt>
                <c:pt idx="9">
                  <c:v>St. Vital N</c:v>
                </c:pt>
                <c:pt idx="11">
                  <c:v>Transcona</c:v>
                </c:pt>
                <c:pt idx="13">
                  <c:v>River Heights W (2)</c:v>
                </c:pt>
                <c:pt idx="14">
                  <c:v>River Heights E (1,2)</c:v>
                </c:pt>
                <c:pt idx="16">
                  <c:v>River East N</c:v>
                </c:pt>
                <c:pt idx="17">
                  <c:v>River East E (1,2)</c:v>
                </c:pt>
                <c:pt idx="18">
                  <c:v>River East W</c:v>
                </c:pt>
                <c:pt idx="19">
                  <c:v>River East S (2,t)</c:v>
                </c:pt>
                <c:pt idx="21">
                  <c:v>Seven Oaks N (2)</c:v>
                </c:pt>
                <c:pt idx="22">
                  <c:v>Seven Oaks W (1,2)</c:v>
                </c:pt>
                <c:pt idx="23">
                  <c:v>Seven Oaks E (1,2)</c:v>
                </c:pt>
                <c:pt idx="25">
                  <c:v>St. James - Assiniboia W (1,2)</c:v>
                </c:pt>
                <c:pt idx="26">
                  <c:v>St. James - Assiniboia E (1,t)</c:v>
                </c:pt>
                <c:pt idx="28">
                  <c:v>Inkster West (1,2)</c:v>
                </c:pt>
                <c:pt idx="29">
                  <c:v>Inkster East (2,t)</c:v>
                </c:pt>
                <c:pt idx="31">
                  <c:v>Downtown W (1,2)</c:v>
                </c:pt>
                <c:pt idx="32">
                  <c:v>Downtown E</c:v>
                </c:pt>
                <c:pt idx="34">
                  <c:v>Point Douglas N (1,2)</c:v>
                </c:pt>
                <c:pt idx="35">
                  <c:v>Point Douglas S (2)</c:v>
                </c:pt>
                <c:pt idx="37">
                  <c:v>Winnipeg (1,2)</c:v>
                </c:pt>
                <c:pt idx="38">
                  <c:v>Manitoba </c:v>
                </c:pt>
              </c:strCache>
            </c:strRef>
          </c:cat>
          <c:val>
            <c:numRef>
              <c:f>'district graph data'!$H$67:$H$105</c:f>
              <c:numCache>
                <c:ptCount val="39"/>
                <c:pt idx="0">
                  <c:v>0.137362</c:v>
                </c:pt>
                <c:pt idx="1">
                  <c:v>0.137362</c:v>
                </c:pt>
                <c:pt idx="2">
                  <c:v>0</c:v>
                </c:pt>
                <c:pt idx="3">
                  <c:v>0.137362</c:v>
                </c:pt>
                <c:pt idx="4">
                  <c:v>0</c:v>
                </c:pt>
                <c:pt idx="5">
                  <c:v>0.137362</c:v>
                </c:pt>
                <c:pt idx="6">
                  <c:v>0.137362</c:v>
                </c:pt>
                <c:pt idx="7">
                  <c:v>0</c:v>
                </c:pt>
                <c:pt idx="8">
                  <c:v>0.137362</c:v>
                </c:pt>
                <c:pt idx="9">
                  <c:v>0.137362</c:v>
                </c:pt>
                <c:pt idx="10">
                  <c:v>0</c:v>
                </c:pt>
                <c:pt idx="11">
                  <c:v>0.137362</c:v>
                </c:pt>
                <c:pt idx="12">
                  <c:v>0</c:v>
                </c:pt>
                <c:pt idx="13">
                  <c:v>0.137362</c:v>
                </c:pt>
                <c:pt idx="14">
                  <c:v>0.137362</c:v>
                </c:pt>
                <c:pt idx="15">
                  <c:v>0</c:v>
                </c:pt>
                <c:pt idx="16">
                  <c:v>0.137362</c:v>
                </c:pt>
                <c:pt idx="17">
                  <c:v>0.137362</c:v>
                </c:pt>
                <c:pt idx="18">
                  <c:v>0.137362</c:v>
                </c:pt>
                <c:pt idx="19">
                  <c:v>0.137362</c:v>
                </c:pt>
                <c:pt idx="20">
                  <c:v>0</c:v>
                </c:pt>
                <c:pt idx="21">
                  <c:v>0.137362</c:v>
                </c:pt>
                <c:pt idx="22">
                  <c:v>0.137362</c:v>
                </c:pt>
                <c:pt idx="23">
                  <c:v>0.137362</c:v>
                </c:pt>
                <c:pt idx="24">
                  <c:v>0</c:v>
                </c:pt>
                <c:pt idx="25">
                  <c:v>0.137362</c:v>
                </c:pt>
                <c:pt idx="26">
                  <c:v>0.137362</c:v>
                </c:pt>
                <c:pt idx="27">
                  <c:v>0</c:v>
                </c:pt>
                <c:pt idx="28">
                  <c:v>0.137362</c:v>
                </c:pt>
                <c:pt idx="29">
                  <c:v>0.137362</c:v>
                </c:pt>
                <c:pt idx="30">
                  <c:v>0</c:v>
                </c:pt>
                <c:pt idx="31">
                  <c:v>0.137362</c:v>
                </c:pt>
                <c:pt idx="32">
                  <c:v>0.137362</c:v>
                </c:pt>
                <c:pt idx="33">
                  <c:v>0</c:v>
                </c:pt>
                <c:pt idx="34">
                  <c:v>0.137362</c:v>
                </c:pt>
                <c:pt idx="35">
                  <c:v>0.137362</c:v>
                </c:pt>
                <c:pt idx="36">
                  <c:v>0</c:v>
                </c:pt>
                <c:pt idx="37">
                  <c:v>0.137362</c:v>
                </c:pt>
                <c:pt idx="38">
                  <c:v>0.137362</c:v>
                </c:pt>
              </c:numCache>
            </c:numRef>
          </c:val>
        </c:ser>
        <c:ser>
          <c:idx val="1"/>
          <c:order val="1"/>
          <c:tx>
            <c:strRef>
              <c:f>'district graph data'!$I$3</c:f>
              <c:strCache>
                <c:ptCount val="1"/>
                <c:pt idx="0">
                  <c:v>1999/2000-2000/01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(1,2,t)</c:v>
                </c:pt>
                <c:pt idx="1">
                  <c:v>Fort Garry N (2)</c:v>
                </c:pt>
                <c:pt idx="3">
                  <c:v>Assiniboine South</c:v>
                </c:pt>
                <c:pt idx="5">
                  <c:v>St. Boniface E</c:v>
                </c:pt>
                <c:pt idx="6">
                  <c:v>St. Boniface W</c:v>
                </c:pt>
                <c:pt idx="8">
                  <c:v>St. Vital S</c:v>
                </c:pt>
                <c:pt idx="9">
                  <c:v>St. Vital N</c:v>
                </c:pt>
                <c:pt idx="11">
                  <c:v>Transcona</c:v>
                </c:pt>
                <c:pt idx="13">
                  <c:v>River Heights W (2)</c:v>
                </c:pt>
                <c:pt idx="14">
                  <c:v>River Heights E (1,2)</c:v>
                </c:pt>
                <c:pt idx="16">
                  <c:v>River East N</c:v>
                </c:pt>
                <c:pt idx="17">
                  <c:v>River East E (1,2)</c:v>
                </c:pt>
                <c:pt idx="18">
                  <c:v>River East W</c:v>
                </c:pt>
                <c:pt idx="19">
                  <c:v>River East S (2,t)</c:v>
                </c:pt>
                <c:pt idx="21">
                  <c:v>Seven Oaks N (2)</c:v>
                </c:pt>
                <c:pt idx="22">
                  <c:v>Seven Oaks W (1,2)</c:v>
                </c:pt>
                <c:pt idx="23">
                  <c:v>Seven Oaks E (1,2)</c:v>
                </c:pt>
                <c:pt idx="25">
                  <c:v>St. James - Assiniboia W (1,2)</c:v>
                </c:pt>
                <c:pt idx="26">
                  <c:v>St. James - Assiniboia E (1,t)</c:v>
                </c:pt>
                <c:pt idx="28">
                  <c:v>Inkster West (1,2)</c:v>
                </c:pt>
                <c:pt idx="29">
                  <c:v>Inkster East (2,t)</c:v>
                </c:pt>
                <c:pt idx="31">
                  <c:v>Downtown W (1,2)</c:v>
                </c:pt>
                <c:pt idx="32">
                  <c:v>Downtown E</c:v>
                </c:pt>
                <c:pt idx="34">
                  <c:v>Point Douglas N (1,2)</c:v>
                </c:pt>
                <c:pt idx="35">
                  <c:v>Point Douglas S (2)</c:v>
                </c:pt>
                <c:pt idx="37">
                  <c:v>Winnipeg (1,2)</c:v>
                </c:pt>
                <c:pt idx="38">
                  <c:v>Manitoba </c:v>
                </c:pt>
              </c:strCache>
            </c:strRef>
          </c:cat>
          <c:val>
            <c:numRef>
              <c:f>'district graph data'!$I$67:$I$105</c:f>
              <c:numCache>
                <c:ptCount val="39"/>
                <c:pt idx="0">
                  <c:v>0.165466</c:v>
                </c:pt>
                <c:pt idx="1">
                  <c:v>0.15398699999999999</c:v>
                </c:pt>
                <c:pt idx="2">
                  <c:v>0</c:v>
                </c:pt>
                <c:pt idx="3">
                  <c:v>0.156037</c:v>
                </c:pt>
                <c:pt idx="4">
                  <c:v>0</c:v>
                </c:pt>
                <c:pt idx="5">
                  <c:v>0.14193</c:v>
                </c:pt>
                <c:pt idx="6">
                  <c:v>0.144276</c:v>
                </c:pt>
                <c:pt idx="7">
                  <c:v>0</c:v>
                </c:pt>
                <c:pt idx="8">
                  <c:v>0.156299</c:v>
                </c:pt>
                <c:pt idx="9">
                  <c:v>0.145949</c:v>
                </c:pt>
                <c:pt idx="10">
                  <c:v>0</c:v>
                </c:pt>
                <c:pt idx="11">
                  <c:v>0.14563700000000002</c:v>
                </c:pt>
                <c:pt idx="12">
                  <c:v>0</c:v>
                </c:pt>
                <c:pt idx="13">
                  <c:v>0.154184</c:v>
                </c:pt>
                <c:pt idx="14">
                  <c:v>0.186869</c:v>
                </c:pt>
                <c:pt idx="15">
                  <c:v>0</c:v>
                </c:pt>
                <c:pt idx="16">
                  <c:v>0.14843299999999998</c:v>
                </c:pt>
                <c:pt idx="17">
                  <c:v>0.16393999999999997</c:v>
                </c:pt>
                <c:pt idx="18">
                  <c:v>0.152922</c:v>
                </c:pt>
                <c:pt idx="19">
                  <c:v>0.148779</c:v>
                </c:pt>
                <c:pt idx="20">
                  <c:v>0</c:v>
                </c:pt>
                <c:pt idx="21">
                  <c:v>0.171894</c:v>
                </c:pt>
                <c:pt idx="22">
                  <c:v>0.174713</c:v>
                </c:pt>
                <c:pt idx="23">
                  <c:v>0.192748</c:v>
                </c:pt>
                <c:pt idx="24">
                  <c:v>0</c:v>
                </c:pt>
                <c:pt idx="25">
                  <c:v>0.16409600000000002</c:v>
                </c:pt>
                <c:pt idx="26">
                  <c:v>0.17470400000000003</c:v>
                </c:pt>
                <c:pt idx="27">
                  <c:v>0</c:v>
                </c:pt>
                <c:pt idx="28">
                  <c:v>0.175578</c:v>
                </c:pt>
                <c:pt idx="29">
                  <c:v>0.150226</c:v>
                </c:pt>
                <c:pt idx="30">
                  <c:v>0</c:v>
                </c:pt>
                <c:pt idx="31">
                  <c:v>0.15818300000000002</c:v>
                </c:pt>
                <c:pt idx="32">
                  <c:v>0.145992</c:v>
                </c:pt>
                <c:pt idx="33">
                  <c:v>0</c:v>
                </c:pt>
                <c:pt idx="34">
                  <c:v>0.174701</c:v>
                </c:pt>
                <c:pt idx="35">
                  <c:v>0.156533</c:v>
                </c:pt>
                <c:pt idx="36">
                  <c:v>0</c:v>
                </c:pt>
                <c:pt idx="37">
                  <c:v>0.159614</c:v>
                </c:pt>
                <c:pt idx="38">
                  <c:v>0.137362</c:v>
                </c:pt>
              </c:numCache>
            </c:numRef>
          </c:val>
        </c:ser>
        <c:ser>
          <c:idx val="2"/>
          <c:order val="2"/>
          <c:tx>
            <c:strRef>
              <c:f>'district graph data'!$J$3</c:f>
              <c:strCache>
                <c:ptCount val="1"/>
                <c:pt idx="0">
                  <c:v>2004/05-2005/06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(1,2,t)</c:v>
                </c:pt>
                <c:pt idx="1">
                  <c:v>Fort Garry N (2)</c:v>
                </c:pt>
                <c:pt idx="3">
                  <c:v>Assiniboine South</c:v>
                </c:pt>
                <c:pt idx="5">
                  <c:v>St. Boniface E</c:v>
                </c:pt>
                <c:pt idx="6">
                  <c:v>St. Boniface W</c:v>
                </c:pt>
                <c:pt idx="8">
                  <c:v>St. Vital S</c:v>
                </c:pt>
                <c:pt idx="9">
                  <c:v>St. Vital N</c:v>
                </c:pt>
                <c:pt idx="11">
                  <c:v>Transcona</c:v>
                </c:pt>
                <c:pt idx="13">
                  <c:v>River Heights W (2)</c:v>
                </c:pt>
                <c:pt idx="14">
                  <c:v>River Heights E (1,2)</c:v>
                </c:pt>
                <c:pt idx="16">
                  <c:v>River East N</c:v>
                </c:pt>
                <c:pt idx="17">
                  <c:v>River East E (1,2)</c:v>
                </c:pt>
                <c:pt idx="18">
                  <c:v>River East W</c:v>
                </c:pt>
                <c:pt idx="19">
                  <c:v>River East S (2,t)</c:v>
                </c:pt>
                <c:pt idx="21">
                  <c:v>Seven Oaks N (2)</c:v>
                </c:pt>
                <c:pt idx="22">
                  <c:v>Seven Oaks W (1,2)</c:v>
                </c:pt>
                <c:pt idx="23">
                  <c:v>Seven Oaks E (1,2)</c:v>
                </c:pt>
                <c:pt idx="25">
                  <c:v>St. James - Assiniboia W (1,2)</c:v>
                </c:pt>
                <c:pt idx="26">
                  <c:v>St. James - Assiniboia E (1,t)</c:v>
                </c:pt>
                <c:pt idx="28">
                  <c:v>Inkster West (1,2)</c:v>
                </c:pt>
                <c:pt idx="29">
                  <c:v>Inkster East (2,t)</c:v>
                </c:pt>
                <c:pt idx="31">
                  <c:v>Downtown W (1,2)</c:v>
                </c:pt>
                <c:pt idx="32">
                  <c:v>Downtown E</c:v>
                </c:pt>
                <c:pt idx="34">
                  <c:v>Point Douglas N (1,2)</c:v>
                </c:pt>
                <c:pt idx="35">
                  <c:v>Point Douglas S (2)</c:v>
                </c:pt>
                <c:pt idx="37">
                  <c:v>Winnipeg (1,2)</c:v>
                </c:pt>
                <c:pt idx="38">
                  <c:v>Manitoba </c:v>
                </c:pt>
              </c:strCache>
            </c:strRef>
          </c:cat>
          <c:val>
            <c:numRef>
              <c:f>'district graph data'!$J$67:$J$105</c:f>
              <c:numCache>
                <c:ptCount val="39"/>
                <c:pt idx="0">
                  <c:v>0.186661</c:v>
                </c:pt>
                <c:pt idx="1">
                  <c:v>0.16295400000000002</c:v>
                </c:pt>
                <c:pt idx="2">
                  <c:v>0</c:v>
                </c:pt>
                <c:pt idx="3">
                  <c:v>0.153276</c:v>
                </c:pt>
                <c:pt idx="4">
                  <c:v>0</c:v>
                </c:pt>
                <c:pt idx="5">
                  <c:v>0.14415699999999998</c:v>
                </c:pt>
                <c:pt idx="6">
                  <c:v>0.14947100000000002</c:v>
                </c:pt>
                <c:pt idx="7">
                  <c:v>0</c:v>
                </c:pt>
                <c:pt idx="8">
                  <c:v>0.147559</c:v>
                </c:pt>
                <c:pt idx="9">
                  <c:v>0.154528</c:v>
                </c:pt>
                <c:pt idx="10">
                  <c:v>0</c:v>
                </c:pt>
                <c:pt idx="11">
                  <c:v>0.146015</c:v>
                </c:pt>
                <c:pt idx="12">
                  <c:v>0</c:v>
                </c:pt>
                <c:pt idx="13">
                  <c:v>0.164414</c:v>
                </c:pt>
                <c:pt idx="14">
                  <c:v>0.171904</c:v>
                </c:pt>
                <c:pt idx="15">
                  <c:v>0</c:v>
                </c:pt>
                <c:pt idx="16">
                  <c:v>0.150214</c:v>
                </c:pt>
                <c:pt idx="17">
                  <c:v>0.162167</c:v>
                </c:pt>
                <c:pt idx="18">
                  <c:v>0.156267</c:v>
                </c:pt>
                <c:pt idx="19">
                  <c:v>0.172678</c:v>
                </c:pt>
                <c:pt idx="20">
                  <c:v>0</c:v>
                </c:pt>
                <c:pt idx="21">
                  <c:v>0.19036</c:v>
                </c:pt>
                <c:pt idx="22">
                  <c:v>0.19141100000000003</c:v>
                </c:pt>
                <c:pt idx="23">
                  <c:v>0.180705</c:v>
                </c:pt>
                <c:pt idx="24">
                  <c:v>0</c:v>
                </c:pt>
                <c:pt idx="25">
                  <c:v>0.16059</c:v>
                </c:pt>
                <c:pt idx="26">
                  <c:v>0.153041</c:v>
                </c:pt>
                <c:pt idx="27">
                  <c:v>0</c:v>
                </c:pt>
                <c:pt idx="28">
                  <c:v>0.191113</c:v>
                </c:pt>
                <c:pt idx="29">
                  <c:v>0.190737</c:v>
                </c:pt>
                <c:pt idx="30">
                  <c:v>0</c:v>
                </c:pt>
                <c:pt idx="31">
                  <c:v>0.15995499999999999</c:v>
                </c:pt>
                <c:pt idx="32">
                  <c:v>0.157323</c:v>
                </c:pt>
                <c:pt idx="33">
                  <c:v>0</c:v>
                </c:pt>
                <c:pt idx="34">
                  <c:v>0.184275</c:v>
                </c:pt>
                <c:pt idx="35">
                  <c:v>0.173934</c:v>
                </c:pt>
                <c:pt idx="36">
                  <c:v>0</c:v>
                </c:pt>
                <c:pt idx="37">
                  <c:v>0.16375599999999998</c:v>
                </c:pt>
                <c:pt idx="38">
                  <c:v>0.13943899999999998</c:v>
                </c:pt>
              </c:numCache>
            </c:numRef>
          </c:val>
        </c:ser>
        <c:ser>
          <c:idx val="3"/>
          <c:order val="3"/>
          <c:tx>
            <c:strRef>
              <c:f>'district graph data'!$K$3</c:f>
              <c:strCache>
                <c:ptCount val="1"/>
                <c:pt idx="0">
                  <c:v>MB Avg 2004/05-2005/06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2004/05-2005/06</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 (1,2,t)</c:v>
                </c:pt>
                <c:pt idx="1">
                  <c:v>Fort Garry N (2)</c:v>
                </c:pt>
                <c:pt idx="3">
                  <c:v>Assiniboine South</c:v>
                </c:pt>
                <c:pt idx="5">
                  <c:v>St. Boniface E</c:v>
                </c:pt>
                <c:pt idx="6">
                  <c:v>St. Boniface W</c:v>
                </c:pt>
                <c:pt idx="8">
                  <c:v>St. Vital S</c:v>
                </c:pt>
                <c:pt idx="9">
                  <c:v>St. Vital N</c:v>
                </c:pt>
                <c:pt idx="11">
                  <c:v>Transcona</c:v>
                </c:pt>
                <c:pt idx="13">
                  <c:v>River Heights W (2)</c:v>
                </c:pt>
                <c:pt idx="14">
                  <c:v>River Heights E (1,2)</c:v>
                </c:pt>
                <c:pt idx="16">
                  <c:v>River East N</c:v>
                </c:pt>
                <c:pt idx="17">
                  <c:v>River East E (1,2)</c:v>
                </c:pt>
                <c:pt idx="18">
                  <c:v>River East W</c:v>
                </c:pt>
                <c:pt idx="19">
                  <c:v>River East S (2,t)</c:v>
                </c:pt>
                <c:pt idx="21">
                  <c:v>Seven Oaks N (2)</c:v>
                </c:pt>
                <c:pt idx="22">
                  <c:v>Seven Oaks W (1,2)</c:v>
                </c:pt>
                <c:pt idx="23">
                  <c:v>Seven Oaks E (1,2)</c:v>
                </c:pt>
                <c:pt idx="25">
                  <c:v>St. James - Assiniboia W (1,2)</c:v>
                </c:pt>
                <c:pt idx="26">
                  <c:v>St. James - Assiniboia E (1,t)</c:v>
                </c:pt>
                <c:pt idx="28">
                  <c:v>Inkster West (1,2)</c:v>
                </c:pt>
                <c:pt idx="29">
                  <c:v>Inkster East (2,t)</c:v>
                </c:pt>
                <c:pt idx="31">
                  <c:v>Downtown W (1,2)</c:v>
                </c:pt>
                <c:pt idx="32">
                  <c:v>Downtown E</c:v>
                </c:pt>
                <c:pt idx="34">
                  <c:v>Point Douglas N (1,2)</c:v>
                </c:pt>
                <c:pt idx="35">
                  <c:v>Point Douglas S (2)</c:v>
                </c:pt>
                <c:pt idx="37">
                  <c:v>Winnipeg (1,2)</c:v>
                </c:pt>
                <c:pt idx="38">
                  <c:v>Manitoba </c:v>
                </c:pt>
              </c:strCache>
            </c:strRef>
          </c:cat>
          <c:val>
            <c:numRef>
              <c:f>'district graph data'!$K$67:$K$105</c:f>
              <c:numCache>
                <c:ptCount val="39"/>
                <c:pt idx="0">
                  <c:v>0.13943899999999998</c:v>
                </c:pt>
                <c:pt idx="1">
                  <c:v>0.13943899999999998</c:v>
                </c:pt>
                <c:pt idx="2">
                  <c:v>0</c:v>
                </c:pt>
                <c:pt idx="3">
                  <c:v>0.13943899999999998</c:v>
                </c:pt>
                <c:pt idx="4">
                  <c:v>0</c:v>
                </c:pt>
                <c:pt idx="5">
                  <c:v>0.13943899999999998</c:v>
                </c:pt>
                <c:pt idx="6">
                  <c:v>0.13943899999999998</c:v>
                </c:pt>
                <c:pt idx="7">
                  <c:v>0</c:v>
                </c:pt>
                <c:pt idx="8">
                  <c:v>0.13943899999999998</c:v>
                </c:pt>
                <c:pt idx="9">
                  <c:v>0.13943899999999998</c:v>
                </c:pt>
                <c:pt idx="10">
                  <c:v>0</c:v>
                </c:pt>
                <c:pt idx="11">
                  <c:v>0.13943899999999998</c:v>
                </c:pt>
                <c:pt idx="12">
                  <c:v>0</c:v>
                </c:pt>
                <c:pt idx="13">
                  <c:v>0.13943899999999998</c:v>
                </c:pt>
                <c:pt idx="14">
                  <c:v>0.13943899999999998</c:v>
                </c:pt>
                <c:pt idx="15">
                  <c:v>0</c:v>
                </c:pt>
                <c:pt idx="16">
                  <c:v>0.13943899999999998</c:v>
                </c:pt>
                <c:pt idx="17">
                  <c:v>0.13943899999999998</c:v>
                </c:pt>
                <c:pt idx="18">
                  <c:v>0.13943899999999998</c:v>
                </c:pt>
                <c:pt idx="19">
                  <c:v>0.13943899999999998</c:v>
                </c:pt>
                <c:pt idx="20">
                  <c:v>0</c:v>
                </c:pt>
                <c:pt idx="21">
                  <c:v>0.13943899999999998</c:v>
                </c:pt>
                <c:pt idx="22">
                  <c:v>0.13943899999999998</c:v>
                </c:pt>
                <c:pt idx="23">
                  <c:v>0.13943899999999998</c:v>
                </c:pt>
                <c:pt idx="24">
                  <c:v>0</c:v>
                </c:pt>
                <c:pt idx="25">
                  <c:v>0.13943899999999998</c:v>
                </c:pt>
                <c:pt idx="26">
                  <c:v>0.13943899999999998</c:v>
                </c:pt>
                <c:pt idx="27">
                  <c:v>0</c:v>
                </c:pt>
                <c:pt idx="28">
                  <c:v>0.13943899999999998</c:v>
                </c:pt>
                <c:pt idx="29">
                  <c:v>0.13943899999999998</c:v>
                </c:pt>
                <c:pt idx="30">
                  <c:v>0</c:v>
                </c:pt>
                <c:pt idx="31">
                  <c:v>0.13943899999999998</c:v>
                </c:pt>
                <c:pt idx="32">
                  <c:v>0.13943899999999998</c:v>
                </c:pt>
                <c:pt idx="33">
                  <c:v>0</c:v>
                </c:pt>
                <c:pt idx="34">
                  <c:v>0.13943899999999998</c:v>
                </c:pt>
                <c:pt idx="35">
                  <c:v>0.13943899999999998</c:v>
                </c:pt>
                <c:pt idx="36">
                  <c:v>0</c:v>
                </c:pt>
                <c:pt idx="37">
                  <c:v>0.13943899999999998</c:v>
                </c:pt>
                <c:pt idx="38">
                  <c:v>0.13943899999999998</c:v>
                </c:pt>
              </c:numCache>
            </c:numRef>
          </c:val>
        </c:ser>
        <c:axId val="17169407"/>
        <c:axId val="20306936"/>
      </c:barChart>
      <c:catAx>
        <c:axId val="17169407"/>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20306936"/>
        <c:crosses val="autoZero"/>
        <c:auto val="1"/>
        <c:lblOffset val="100"/>
        <c:noMultiLvlLbl val="0"/>
      </c:catAx>
      <c:valAx>
        <c:axId val="20306936"/>
        <c:scaling>
          <c:orientation val="minMax"/>
          <c:max val="0.3"/>
        </c:scaling>
        <c:axPos val="t"/>
        <c:majorGridlines/>
        <c:delete val="0"/>
        <c:numFmt formatCode="0%" sourceLinked="0"/>
        <c:majorTickMark val="none"/>
        <c:minorTickMark val="none"/>
        <c:tickLblPos val="nextTo"/>
        <c:crossAx val="17169407"/>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44"/>
          <c:y val="0.119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96"/>
          <c:w val="0.935"/>
          <c:h val="0.78575"/>
        </c:manualLayout>
      </c:layout>
      <c:barChart>
        <c:barDir val="bar"/>
        <c:grouping val="clustered"/>
        <c:varyColors val="0"/>
        <c:ser>
          <c:idx val="0"/>
          <c:order val="0"/>
          <c:tx>
            <c:strRef>
              <c:f>'rha graph data'!$H$3</c:f>
              <c:strCache>
                <c:ptCount val="1"/>
                <c:pt idx="0">
                  <c:v>MB Avg 1999/2000-2000/01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1999/2000-2000/01</c:name>
            <c:spPr>
              <a:ln w="38100">
                <a:solidFill>
                  <a:srgbClr val="C0C0C0"/>
                </a:solidFill>
                <a:prstDash val="sysDot"/>
              </a:ln>
            </c:spPr>
            <c:trendlineType val="linear"/>
            <c:forward val="0.5"/>
            <c:backward val="0.5"/>
            <c:dispEq val="0"/>
            <c:dispRSqr val="0"/>
          </c:trendline>
          <c:cat>
            <c:strRef>
              <c:f>'rha graph data'!$A$4:$A$20</c:f>
              <c:strCache>
                <c:ptCount val="16"/>
                <c:pt idx="0">
                  <c:v>South Eastman (1,2)</c:v>
                </c:pt>
                <c:pt idx="1">
                  <c:v>Central (1,2)</c:v>
                </c:pt>
                <c:pt idx="2">
                  <c:v>Assiniboine (1,2)</c:v>
                </c:pt>
                <c:pt idx="3">
                  <c:v>Brandon</c:v>
                </c:pt>
                <c:pt idx="4">
                  <c:v>Winnipeg (1,2)</c:v>
                </c:pt>
                <c:pt idx="5">
                  <c:v>Interlake</c:v>
                </c:pt>
                <c:pt idx="6">
                  <c:v>North Eastman</c:v>
                </c:pt>
                <c:pt idx="7">
                  <c:v>Parkland (1,2)</c:v>
                </c:pt>
                <c:pt idx="8">
                  <c:v>Churchill</c:v>
                </c:pt>
                <c:pt idx="9">
                  <c:v>Nor-Man (1,2,t)</c:v>
                </c:pt>
                <c:pt idx="10">
                  <c:v>Burntwood (1,2)</c:v>
                </c:pt>
                <c:pt idx="12">
                  <c:v>South (1,2)</c:v>
                </c:pt>
                <c:pt idx="13">
                  <c:v>Mid</c:v>
                </c:pt>
                <c:pt idx="14">
                  <c:v>North (1,2,t)</c:v>
                </c:pt>
                <c:pt idx="15">
                  <c:v>Manitoba</c:v>
                </c:pt>
              </c:strCache>
            </c:strRef>
          </c:cat>
          <c:val>
            <c:numRef>
              <c:f>'rha graph data'!$H$4:$H$20</c:f>
              <c:numCache>
                <c:ptCount val="16"/>
                <c:pt idx="0">
                  <c:v>0.137362</c:v>
                </c:pt>
                <c:pt idx="1">
                  <c:v>0.137362</c:v>
                </c:pt>
                <c:pt idx="2">
                  <c:v>0.137362</c:v>
                </c:pt>
                <c:pt idx="3">
                  <c:v>0.137362</c:v>
                </c:pt>
                <c:pt idx="4">
                  <c:v>0.137362</c:v>
                </c:pt>
                <c:pt idx="5">
                  <c:v>0.137362</c:v>
                </c:pt>
                <c:pt idx="6">
                  <c:v>0.137362</c:v>
                </c:pt>
                <c:pt idx="7">
                  <c:v>0.137362</c:v>
                </c:pt>
                <c:pt idx="8">
                  <c:v>0.137362</c:v>
                </c:pt>
                <c:pt idx="9">
                  <c:v>0.137362</c:v>
                </c:pt>
                <c:pt idx="10">
                  <c:v>0.137362</c:v>
                </c:pt>
                <c:pt idx="12">
                  <c:v>0.137362</c:v>
                </c:pt>
                <c:pt idx="13">
                  <c:v>0.137362</c:v>
                </c:pt>
                <c:pt idx="14">
                  <c:v>0.137362</c:v>
                </c:pt>
                <c:pt idx="15">
                  <c:v>0.137362</c:v>
                </c:pt>
              </c:numCache>
            </c:numRef>
          </c:val>
        </c:ser>
        <c:ser>
          <c:idx val="1"/>
          <c:order val="1"/>
          <c:tx>
            <c:strRef>
              <c:f>'rha graph data'!$I$3</c:f>
              <c:strCache>
                <c:ptCount val="1"/>
                <c:pt idx="0">
                  <c:v>1999/2000-2000/01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 (1,2)</c:v>
                </c:pt>
                <c:pt idx="1">
                  <c:v>Central (1,2)</c:v>
                </c:pt>
                <c:pt idx="2">
                  <c:v>Assiniboine (1,2)</c:v>
                </c:pt>
                <c:pt idx="3">
                  <c:v>Brandon</c:v>
                </c:pt>
                <c:pt idx="4">
                  <c:v>Winnipeg (1,2)</c:v>
                </c:pt>
                <c:pt idx="5">
                  <c:v>Interlake</c:v>
                </c:pt>
                <c:pt idx="6">
                  <c:v>North Eastman</c:v>
                </c:pt>
                <c:pt idx="7">
                  <c:v>Parkland (1,2)</c:v>
                </c:pt>
                <c:pt idx="8">
                  <c:v>Churchill</c:v>
                </c:pt>
                <c:pt idx="9">
                  <c:v>Nor-Man (1,2,t)</c:v>
                </c:pt>
                <c:pt idx="10">
                  <c:v>Burntwood (1,2)</c:v>
                </c:pt>
                <c:pt idx="12">
                  <c:v>South (1,2)</c:v>
                </c:pt>
                <c:pt idx="13">
                  <c:v>Mid</c:v>
                </c:pt>
                <c:pt idx="14">
                  <c:v>North (1,2,t)</c:v>
                </c:pt>
                <c:pt idx="15">
                  <c:v>Manitoba</c:v>
                </c:pt>
              </c:strCache>
            </c:strRef>
          </c:cat>
          <c:val>
            <c:numRef>
              <c:f>'rha graph data'!$I$4:$I$20</c:f>
              <c:numCache>
                <c:ptCount val="16"/>
                <c:pt idx="0">
                  <c:v>0.122388</c:v>
                </c:pt>
                <c:pt idx="1">
                  <c:v>0.10533300000000001</c:v>
                </c:pt>
                <c:pt idx="2">
                  <c:v>0.113074</c:v>
                </c:pt>
                <c:pt idx="3">
                  <c:v>0.14707599999999998</c:v>
                </c:pt>
                <c:pt idx="4">
                  <c:v>0.159614</c:v>
                </c:pt>
                <c:pt idx="5">
                  <c:v>0.14769500000000002</c:v>
                </c:pt>
                <c:pt idx="6">
                  <c:v>0.131912</c:v>
                </c:pt>
                <c:pt idx="7">
                  <c:v>0.118132</c:v>
                </c:pt>
                <c:pt idx="8">
                  <c:v>0.137086</c:v>
                </c:pt>
                <c:pt idx="9">
                  <c:v>0.08310000000000001</c:v>
                </c:pt>
                <c:pt idx="10">
                  <c:v>0.056192</c:v>
                </c:pt>
                <c:pt idx="12">
                  <c:v>0.11201599999999999</c:v>
                </c:pt>
                <c:pt idx="13">
                  <c:v>0.135751</c:v>
                </c:pt>
                <c:pt idx="14">
                  <c:v>0.065675</c:v>
                </c:pt>
                <c:pt idx="15">
                  <c:v>0.137362</c:v>
                </c:pt>
              </c:numCache>
            </c:numRef>
          </c:val>
        </c:ser>
        <c:ser>
          <c:idx val="2"/>
          <c:order val="2"/>
          <c:tx>
            <c:strRef>
              <c:f>'rha graph data'!$J$3</c:f>
              <c:strCache>
                <c:ptCount val="1"/>
                <c:pt idx="0">
                  <c:v>2004/05-2005/06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data'!$A$4:$A$20</c:f>
              <c:strCache>
                <c:ptCount val="16"/>
                <c:pt idx="0">
                  <c:v>South Eastman (1,2)</c:v>
                </c:pt>
                <c:pt idx="1">
                  <c:v>Central (1,2)</c:v>
                </c:pt>
                <c:pt idx="2">
                  <c:v>Assiniboine (1,2)</c:v>
                </c:pt>
                <c:pt idx="3">
                  <c:v>Brandon</c:v>
                </c:pt>
                <c:pt idx="4">
                  <c:v>Winnipeg (1,2)</c:v>
                </c:pt>
                <c:pt idx="5">
                  <c:v>Interlake</c:v>
                </c:pt>
                <c:pt idx="6">
                  <c:v>North Eastman</c:v>
                </c:pt>
                <c:pt idx="7">
                  <c:v>Parkland (1,2)</c:v>
                </c:pt>
                <c:pt idx="8">
                  <c:v>Churchill</c:v>
                </c:pt>
                <c:pt idx="9">
                  <c:v>Nor-Man (1,2,t)</c:v>
                </c:pt>
                <c:pt idx="10">
                  <c:v>Burntwood (1,2)</c:v>
                </c:pt>
                <c:pt idx="12">
                  <c:v>South (1,2)</c:v>
                </c:pt>
                <c:pt idx="13">
                  <c:v>Mid</c:v>
                </c:pt>
                <c:pt idx="14">
                  <c:v>North (1,2,t)</c:v>
                </c:pt>
                <c:pt idx="15">
                  <c:v>Manitoba</c:v>
                </c:pt>
              </c:strCache>
            </c:strRef>
          </c:cat>
          <c:val>
            <c:numRef>
              <c:f>'rha graph data'!$J$4:$J$20</c:f>
              <c:numCache>
                <c:ptCount val="16"/>
                <c:pt idx="0">
                  <c:v>0.12190300000000001</c:v>
                </c:pt>
                <c:pt idx="1">
                  <c:v>0.109401</c:v>
                </c:pt>
                <c:pt idx="2">
                  <c:v>0.116079</c:v>
                </c:pt>
                <c:pt idx="3">
                  <c:v>0.136711</c:v>
                </c:pt>
                <c:pt idx="4">
                  <c:v>0.16375599999999998</c:v>
                </c:pt>
                <c:pt idx="5">
                  <c:v>0.14086600000000002</c:v>
                </c:pt>
                <c:pt idx="6">
                  <c:v>0.124024</c:v>
                </c:pt>
                <c:pt idx="7">
                  <c:v>0.114029</c:v>
                </c:pt>
                <c:pt idx="8">
                  <c:v>0.160111</c:v>
                </c:pt>
                <c:pt idx="9">
                  <c:v>0.09646300000000001</c:v>
                </c:pt>
                <c:pt idx="10">
                  <c:v>0.061078</c:v>
                </c:pt>
                <c:pt idx="12">
                  <c:v>0.114579</c:v>
                </c:pt>
                <c:pt idx="13">
                  <c:v>0.129709</c:v>
                </c:pt>
                <c:pt idx="14">
                  <c:v>0.073019</c:v>
                </c:pt>
                <c:pt idx="15">
                  <c:v>0.13943899999999998</c:v>
                </c:pt>
              </c:numCache>
            </c:numRef>
          </c:val>
        </c:ser>
        <c:ser>
          <c:idx val="3"/>
          <c:order val="3"/>
          <c:tx>
            <c:strRef>
              <c:f>'rha graph data'!$K$3</c:f>
              <c:strCache>
                <c:ptCount val="1"/>
                <c:pt idx="0">
                  <c:v>MB Avg 2004/05-2005/06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2004/05-2005/06</c:name>
            <c:spPr>
              <a:ln w="25400">
                <a:solidFill>
                  <a:srgbClr val="000000"/>
                </a:solidFill>
                <a:prstDash val="sysDot"/>
              </a:ln>
            </c:spPr>
            <c:trendlineType val="linear"/>
            <c:forward val="0.5"/>
            <c:backward val="0.5"/>
            <c:dispEq val="0"/>
            <c:dispRSqr val="0"/>
          </c:trendline>
          <c:cat>
            <c:strRef>
              <c:f>'rha graph data'!$A$4:$A$20</c:f>
              <c:strCache>
                <c:ptCount val="16"/>
                <c:pt idx="0">
                  <c:v>South Eastman (1,2)</c:v>
                </c:pt>
                <c:pt idx="1">
                  <c:v>Central (1,2)</c:v>
                </c:pt>
                <c:pt idx="2">
                  <c:v>Assiniboine (1,2)</c:v>
                </c:pt>
                <c:pt idx="3">
                  <c:v>Brandon</c:v>
                </c:pt>
                <c:pt idx="4">
                  <c:v>Winnipeg (1,2)</c:v>
                </c:pt>
                <c:pt idx="5">
                  <c:v>Interlake</c:v>
                </c:pt>
                <c:pt idx="6">
                  <c:v>North Eastman</c:v>
                </c:pt>
                <c:pt idx="7">
                  <c:v>Parkland (1,2)</c:v>
                </c:pt>
                <c:pt idx="8">
                  <c:v>Churchill</c:v>
                </c:pt>
                <c:pt idx="9">
                  <c:v>Nor-Man (1,2,t)</c:v>
                </c:pt>
                <c:pt idx="10">
                  <c:v>Burntwood (1,2)</c:v>
                </c:pt>
                <c:pt idx="12">
                  <c:v>South (1,2)</c:v>
                </c:pt>
                <c:pt idx="13">
                  <c:v>Mid</c:v>
                </c:pt>
                <c:pt idx="14">
                  <c:v>North (1,2,t)</c:v>
                </c:pt>
                <c:pt idx="15">
                  <c:v>Manitoba</c:v>
                </c:pt>
              </c:strCache>
            </c:strRef>
          </c:cat>
          <c:val>
            <c:numRef>
              <c:f>'rha graph data'!$K$4:$K$20</c:f>
              <c:numCache>
                <c:ptCount val="16"/>
                <c:pt idx="0">
                  <c:v>0.13943899999999998</c:v>
                </c:pt>
                <c:pt idx="1">
                  <c:v>0.13943899999999998</c:v>
                </c:pt>
                <c:pt idx="2">
                  <c:v>0.13943899999999998</c:v>
                </c:pt>
                <c:pt idx="3">
                  <c:v>0.13943899999999998</c:v>
                </c:pt>
                <c:pt idx="4">
                  <c:v>0.13943899999999998</c:v>
                </c:pt>
                <c:pt idx="5">
                  <c:v>0.13943899999999998</c:v>
                </c:pt>
                <c:pt idx="6">
                  <c:v>0.13943899999999998</c:v>
                </c:pt>
                <c:pt idx="7">
                  <c:v>0.13943899999999998</c:v>
                </c:pt>
                <c:pt idx="8">
                  <c:v>0.13943899999999998</c:v>
                </c:pt>
                <c:pt idx="9">
                  <c:v>0.13943899999999998</c:v>
                </c:pt>
                <c:pt idx="10">
                  <c:v>0.13943899999999998</c:v>
                </c:pt>
                <c:pt idx="12">
                  <c:v>0.13943899999999998</c:v>
                </c:pt>
                <c:pt idx="13">
                  <c:v>0.13943899999999998</c:v>
                </c:pt>
                <c:pt idx="14">
                  <c:v>0.13943899999999998</c:v>
                </c:pt>
                <c:pt idx="15">
                  <c:v>0.13943899999999998</c:v>
                </c:pt>
              </c:numCache>
            </c:numRef>
          </c:val>
        </c:ser>
        <c:axId val="48544697"/>
        <c:axId val="34249090"/>
      </c:barChart>
      <c:catAx>
        <c:axId val="48544697"/>
        <c:scaling>
          <c:orientation val="maxMin"/>
        </c:scaling>
        <c:axPos val="l"/>
        <c:delete val="0"/>
        <c:numFmt formatCode="General" sourceLinked="1"/>
        <c:majorTickMark val="none"/>
        <c:minorTickMark val="none"/>
        <c:tickLblPos val="nextTo"/>
        <c:crossAx val="34249090"/>
        <c:crosses val="autoZero"/>
        <c:auto val="1"/>
        <c:lblOffset val="100"/>
        <c:noMultiLvlLbl val="0"/>
      </c:catAx>
      <c:valAx>
        <c:axId val="34249090"/>
        <c:scaling>
          <c:orientation val="minMax"/>
          <c:max val="0.3"/>
          <c:min val="0"/>
        </c:scaling>
        <c:axPos val="t"/>
        <c:majorGridlines>
          <c:spPr>
            <a:ln w="12700">
              <a:solidFill/>
            </a:ln>
          </c:spPr>
        </c:majorGridlines>
        <c:delete val="0"/>
        <c:numFmt formatCode="0%" sourceLinked="0"/>
        <c:majorTickMark val="none"/>
        <c:minorTickMark val="none"/>
        <c:tickLblPos val="nextTo"/>
        <c:crossAx val="48544697"/>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5865"/>
          <c:y val="0.13275"/>
          <c:w val="0.33225"/>
          <c:h val="0.143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
            </a:r>
          </a:p>
        </c:rich>
      </c:tx>
      <c:layout>
        <c:manualLayout>
          <c:xMode val="factor"/>
          <c:yMode val="factor"/>
          <c:x val="0.03575"/>
          <c:y val="-0.016"/>
        </c:manualLayout>
      </c:layout>
      <c:spPr>
        <a:noFill/>
        <a:ln>
          <a:noFill/>
        </a:ln>
      </c:spPr>
    </c:title>
    <c:plotArea>
      <c:layout>
        <c:manualLayout>
          <c:xMode val="edge"/>
          <c:yMode val="edge"/>
          <c:x val="0.017"/>
          <c:y val="0.0695"/>
          <c:w val="0.978"/>
          <c:h val="0.82425"/>
        </c:manualLayout>
      </c:layout>
      <c:barChart>
        <c:barDir val="bar"/>
        <c:grouping val="clustered"/>
        <c:varyColors val="0"/>
        <c:ser>
          <c:idx val="0"/>
          <c:order val="0"/>
          <c:tx>
            <c:strRef>
              <c:f>'rha graph data'!$H$3</c:f>
              <c:strCache>
                <c:ptCount val="1"/>
                <c:pt idx="0">
                  <c:v>MB Avg 1999/2000-2000/01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1999/2000-2000/01</c:name>
            <c:spPr>
              <a:ln w="25400">
                <a:solidFill>
                  <a:srgbClr val="C0C0C0"/>
                </a:solidFill>
                <a:prstDash val="sysDot"/>
              </a:ln>
            </c:spPr>
            <c:trendlineType val="linear"/>
            <c:forward val="0.5"/>
            <c:backward val="0.5"/>
            <c:dispEq val="0"/>
            <c:dispRSqr val="0"/>
          </c:trendline>
          <c:cat>
            <c:strRef>
              <c:f>('rha graph data'!$A$22:$A$34,'rha graph data'!$A$8,'rha graph data'!$A$19)</c:f>
              <c:strCache>
                <c:ptCount val="15"/>
                <c:pt idx="0">
                  <c:v>Fort Garry (1,2)</c:v>
                </c:pt>
                <c:pt idx="1">
                  <c:v>Assiniboine South (1)</c:v>
                </c:pt>
                <c:pt idx="2">
                  <c:v>St. Boniface</c:v>
                </c:pt>
                <c:pt idx="3">
                  <c:v>St. Vital</c:v>
                </c:pt>
                <c:pt idx="4">
                  <c:v>Transcona</c:v>
                </c:pt>
                <c:pt idx="5">
                  <c:v>River Heights (1,2)</c:v>
                </c:pt>
                <c:pt idx="6">
                  <c:v>River East (1,2)</c:v>
                </c:pt>
                <c:pt idx="7">
                  <c:v>Seven Oaks (1,2)</c:v>
                </c:pt>
                <c:pt idx="8">
                  <c:v>St. James - Assiniboia (1,2)</c:v>
                </c:pt>
                <c:pt idx="9">
                  <c:v>Inkster (1,2,t)</c:v>
                </c:pt>
                <c:pt idx="10">
                  <c:v>Downtown (2)</c:v>
                </c:pt>
                <c:pt idx="11">
                  <c:v>Point Douglas (1,2)</c:v>
                </c:pt>
                <c:pt idx="12">
                  <c:v>0</c:v>
                </c:pt>
                <c:pt idx="13">
                  <c:v>Winnipeg (1,2)</c:v>
                </c:pt>
                <c:pt idx="14">
                  <c:v>Manitoba</c:v>
                </c:pt>
              </c:strCache>
            </c:strRef>
          </c:cat>
          <c:val>
            <c:numRef>
              <c:f>('rha graph data'!$H$22:$H$34,'rha graph data'!$H$8,'rha graph data'!$H$19)</c:f>
              <c:numCache>
                <c:ptCount val="15"/>
                <c:pt idx="0">
                  <c:v>0.137362</c:v>
                </c:pt>
                <c:pt idx="1">
                  <c:v>0.137362</c:v>
                </c:pt>
                <c:pt idx="2">
                  <c:v>0.137362</c:v>
                </c:pt>
                <c:pt idx="3">
                  <c:v>0.137362</c:v>
                </c:pt>
                <c:pt idx="4">
                  <c:v>0.137362</c:v>
                </c:pt>
                <c:pt idx="5">
                  <c:v>0.137362</c:v>
                </c:pt>
                <c:pt idx="6">
                  <c:v>0.137362</c:v>
                </c:pt>
                <c:pt idx="7">
                  <c:v>0.137362</c:v>
                </c:pt>
                <c:pt idx="8">
                  <c:v>0.137362</c:v>
                </c:pt>
                <c:pt idx="9">
                  <c:v>0.137362</c:v>
                </c:pt>
                <c:pt idx="10">
                  <c:v>0.137362</c:v>
                </c:pt>
                <c:pt idx="11">
                  <c:v>0.137362</c:v>
                </c:pt>
                <c:pt idx="13">
                  <c:v>0.137362</c:v>
                </c:pt>
                <c:pt idx="14">
                  <c:v>0.137362</c:v>
                </c:pt>
              </c:numCache>
            </c:numRef>
          </c:val>
        </c:ser>
        <c:ser>
          <c:idx val="1"/>
          <c:order val="1"/>
          <c:tx>
            <c:strRef>
              <c:f>'rha graph data'!$I$3</c:f>
              <c:strCache>
                <c:ptCount val="1"/>
                <c:pt idx="0">
                  <c:v>1999/2000-2000/01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(1,2)</c:v>
                </c:pt>
                <c:pt idx="1">
                  <c:v>Assiniboine South (1)</c:v>
                </c:pt>
                <c:pt idx="2">
                  <c:v>St. Boniface</c:v>
                </c:pt>
                <c:pt idx="3">
                  <c:v>St. Vital</c:v>
                </c:pt>
                <c:pt idx="4">
                  <c:v>Transcona</c:v>
                </c:pt>
                <c:pt idx="5">
                  <c:v>River Heights (1,2)</c:v>
                </c:pt>
                <c:pt idx="6">
                  <c:v>River East (1,2)</c:v>
                </c:pt>
                <c:pt idx="7">
                  <c:v>Seven Oaks (1,2)</c:v>
                </c:pt>
                <c:pt idx="8">
                  <c:v>St. James - Assiniboia (1,2)</c:v>
                </c:pt>
                <c:pt idx="9">
                  <c:v>Inkster (1,2,t)</c:v>
                </c:pt>
                <c:pt idx="10">
                  <c:v>Downtown (2)</c:v>
                </c:pt>
                <c:pt idx="11">
                  <c:v>Point Douglas (1,2)</c:v>
                </c:pt>
                <c:pt idx="12">
                  <c:v>0</c:v>
                </c:pt>
                <c:pt idx="13">
                  <c:v>Winnipeg (1,2)</c:v>
                </c:pt>
                <c:pt idx="14">
                  <c:v>Manitoba</c:v>
                </c:pt>
              </c:strCache>
            </c:strRef>
          </c:cat>
          <c:val>
            <c:numRef>
              <c:f>('rha graph data'!$I$22:$I$34,'rha graph data'!$I$8,'rha graph data'!$I$19)</c:f>
              <c:numCache>
                <c:ptCount val="15"/>
                <c:pt idx="0">
                  <c:v>0.16029800000000002</c:v>
                </c:pt>
                <c:pt idx="1">
                  <c:v>0.15610200000000002</c:v>
                </c:pt>
                <c:pt idx="2">
                  <c:v>0.142987</c:v>
                </c:pt>
                <c:pt idx="3">
                  <c:v>0.152565</c:v>
                </c:pt>
                <c:pt idx="4">
                  <c:v>0.145707</c:v>
                </c:pt>
                <c:pt idx="5">
                  <c:v>0.164358</c:v>
                </c:pt>
                <c:pt idx="6">
                  <c:v>0.155413</c:v>
                </c:pt>
                <c:pt idx="7">
                  <c:v>0.18299700000000002</c:v>
                </c:pt>
                <c:pt idx="8">
                  <c:v>0.169163</c:v>
                </c:pt>
                <c:pt idx="9">
                  <c:v>0.164861</c:v>
                </c:pt>
                <c:pt idx="10">
                  <c:v>0.152485</c:v>
                </c:pt>
                <c:pt idx="11">
                  <c:v>0.16816299999999998</c:v>
                </c:pt>
                <c:pt idx="13">
                  <c:v>0.159614</c:v>
                </c:pt>
                <c:pt idx="14">
                  <c:v>0.137362</c:v>
                </c:pt>
              </c:numCache>
            </c:numRef>
          </c:val>
        </c:ser>
        <c:ser>
          <c:idx val="2"/>
          <c:order val="2"/>
          <c:tx>
            <c:strRef>
              <c:f>'rha graph data'!$J$3</c:f>
              <c:strCache>
                <c:ptCount val="1"/>
                <c:pt idx="0">
                  <c:v>2004/05-2005/06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data'!$A$22:$A$34,'rha graph data'!$A$8,'rha graph data'!$A$19)</c:f>
              <c:strCache>
                <c:ptCount val="15"/>
                <c:pt idx="0">
                  <c:v>Fort Garry (1,2)</c:v>
                </c:pt>
                <c:pt idx="1">
                  <c:v>Assiniboine South (1)</c:v>
                </c:pt>
                <c:pt idx="2">
                  <c:v>St. Boniface</c:v>
                </c:pt>
                <c:pt idx="3">
                  <c:v>St. Vital</c:v>
                </c:pt>
                <c:pt idx="4">
                  <c:v>Transcona</c:v>
                </c:pt>
                <c:pt idx="5">
                  <c:v>River Heights (1,2)</c:v>
                </c:pt>
                <c:pt idx="6">
                  <c:v>River East (1,2)</c:v>
                </c:pt>
                <c:pt idx="7">
                  <c:v>Seven Oaks (1,2)</c:v>
                </c:pt>
                <c:pt idx="8">
                  <c:v>St. James - Assiniboia (1,2)</c:v>
                </c:pt>
                <c:pt idx="9">
                  <c:v>Inkster (1,2,t)</c:v>
                </c:pt>
                <c:pt idx="10">
                  <c:v>Downtown (2)</c:v>
                </c:pt>
                <c:pt idx="11">
                  <c:v>Point Douglas (1,2)</c:v>
                </c:pt>
                <c:pt idx="12">
                  <c:v>0</c:v>
                </c:pt>
                <c:pt idx="13">
                  <c:v>Winnipeg (1,2)</c:v>
                </c:pt>
                <c:pt idx="14">
                  <c:v>Manitoba</c:v>
                </c:pt>
              </c:strCache>
            </c:strRef>
          </c:cat>
          <c:val>
            <c:numRef>
              <c:f>('rha graph data'!$J$22:$J$34,'rha graph data'!$J$8,'rha graph data'!$J$19)</c:f>
              <c:numCache>
                <c:ptCount val="15"/>
                <c:pt idx="0">
                  <c:v>0.17518999999999998</c:v>
                </c:pt>
                <c:pt idx="1">
                  <c:v>0.153343</c:v>
                </c:pt>
                <c:pt idx="2">
                  <c:v>0.14574</c:v>
                </c:pt>
                <c:pt idx="3">
                  <c:v>0.150561</c:v>
                </c:pt>
                <c:pt idx="4">
                  <c:v>0.14609</c:v>
                </c:pt>
                <c:pt idx="5">
                  <c:v>0.166489</c:v>
                </c:pt>
                <c:pt idx="6">
                  <c:v>0.16025999999999999</c:v>
                </c:pt>
                <c:pt idx="7">
                  <c:v>0.18530999999999997</c:v>
                </c:pt>
                <c:pt idx="8">
                  <c:v>0.15767899999999999</c:v>
                </c:pt>
                <c:pt idx="9">
                  <c:v>0.19005299999999997</c:v>
                </c:pt>
                <c:pt idx="10">
                  <c:v>0.158155</c:v>
                </c:pt>
                <c:pt idx="11">
                  <c:v>0.179816</c:v>
                </c:pt>
                <c:pt idx="13">
                  <c:v>0.16375599999999998</c:v>
                </c:pt>
                <c:pt idx="14">
                  <c:v>0.13943899999999998</c:v>
                </c:pt>
              </c:numCache>
            </c:numRef>
          </c:val>
        </c:ser>
        <c:ser>
          <c:idx val="3"/>
          <c:order val="3"/>
          <c:tx>
            <c:strRef>
              <c:f>'rha graph data'!$K$3</c:f>
              <c:strCache>
                <c:ptCount val="1"/>
                <c:pt idx="0">
                  <c:v>MB Avg 2004/05-2005/06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2004/05-2005/06</c:name>
            <c:spPr>
              <a:ln w="25400">
                <a:solidFill>
                  <a:srgbClr val="000000"/>
                </a:solidFill>
                <a:prstDash val="sysDot"/>
              </a:ln>
            </c:spPr>
            <c:trendlineType val="linear"/>
            <c:forward val="0.5"/>
            <c:backward val="0.5"/>
            <c:dispEq val="0"/>
            <c:dispRSqr val="0"/>
          </c:trendline>
          <c:cat>
            <c:strRef>
              <c:f>('rha graph data'!$A$22:$A$34,'rha graph data'!$A$8,'rha graph data'!$A$19)</c:f>
              <c:strCache>
                <c:ptCount val="15"/>
                <c:pt idx="0">
                  <c:v>Fort Garry (1,2)</c:v>
                </c:pt>
                <c:pt idx="1">
                  <c:v>Assiniboine South (1)</c:v>
                </c:pt>
                <c:pt idx="2">
                  <c:v>St. Boniface</c:v>
                </c:pt>
                <c:pt idx="3">
                  <c:v>St. Vital</c:v>
                </c:pt>
                <c:pt idx="4">
                  <c:v>Transcona</c:v>
                </c:pt>
                <c:pt idx="5">
                  <c:v>River Heights (1,2)</c:v>
                </c:pt>
                <c:pt idx="6">
                  <c:v>River East (1,2)</c:v>
                </c:pt>
                <c:pt idx="7">
                  <c:v>Seven Oaks (1,2)</c:v>
                </c:pt>
                <c:pt idx="8">
                  <c:v>St. James - Assiniboia (1,2)</c:v>
                </c:pt>
                <c:pt idx="9">
                  <c:v>Inkster (1,2,t)</c:v>
                </c:pt>
                <c:pt idx="10">
                  <c:v>Downtown (2)</c:v>
                </c:pt>
                <c:pt idx="11">
                  <c:v>Point Douglas (1,2)</c:v>
                </c:pt>
                <c:pt idx="12">
                  <c:v>0</c:v>
                </c:pt>
                <c:pt idx="13">
                  <c:v>Winnipeg (1,2)</c:v>
                </c:pt>
                <c:pt idx="14">
                  <c:v>Manitoba</c:v>
                </c:pt>
              </c:strCache>
            </c:strRef>
          </c:cat>
          <c:val>
            <c:numRef>
              <c:f>('rha graph data'!$K$22:$K$34,'rha graph data'!$K$8,'rha graph data'!$K$19)</c:f>
              <c:numCache>
                <c:ptCount val="15"/>
                <c:pt idx="0">
                  <c:v>0.13943899999999998</c:v>
                </c:pt>
                <c:pt idx="1">
                  <c:v>0.13943899999999998</c:v>
                </c:pt>
                <c:pt idx="2">
                  <c:v>0.13943899999999998</c:v>
                </c:pt>
                <c:pt idx="3">
                  <c:v>0.13943899999999998</c:v>
                </c:pt>
                <c:pt idx="4">
                  <c:v>0.13943899999999998</c:v>
                </c:pt>
                <c:pt idx="5">
                  <c:v>0.13943899999999998</c:v>
                </c:pt>
                <c:pt idx="6">
                  <c:v>0.13943899999999998</c:v>
                </c:pt>
                <c:pt idx="7">
                  <c:v>0.13943899999999998</c:v>
                </c:pt>
                <c:pt idx="8">
                  <c:v>0.13943899999999998</c:v>
                </c:pt>
                <c:pt idx="9">
                  <c:v>0.13943899999999998</c:v>
                </c:pt>
                <c:pt idx="10">
                  <c:v>0.13943899999999998</c:v>
                </c:pt>
                <c:pt idx="11">
                  <c:v>0.13943899999999998</c:v>
                </c:pt>
                <c:pt idx="13">
                  <c:v>0.13943899999999998</c:v>
                </c:pt>
                <c:pt idx="14">
                  <c:v>0.13943899999999998</c:v>
                </c:pt>
              </c:numCache>
            </c:numRef>
          </c:val>
        </c:ser>
        <c:axId val="39806355"/>
        <c:axId val="22712876"/>
      </c:barChart>
      <c:catAx>
        <c:axId val="39806355"/>
        <c:scaling>
          <c:orientation val="maxMin"/>
        </c:scaling>
        <c:axPos val="l"/>
        <c:delete val="0"/>
        <c:numFmt formatCode="General" sourceLinked="1"/>
        <c:majorTickMark val="none"/>
        <c:minorTickMark val="none"/>
        <c:tickLblPos val="nextTo"/>
        <c:crossAx val="22712876"/>
        <c:crosses val="autoZero"/>
        <c:auto val="1"/>
        <c:lblOffset val="100"/>
        <c:noMultiLvlLbl val="0"/>
      </c:catAx>
      <c:valAx>
        <c:axId val="22712876"/>
        <c:scaling>
          <c:orientation val="minMax"/>
          <c:max val="0.3"/>
        </c:scaling>
        <c:axPos val="t"/>
        <c:majorGridlines/>
        <c:delete val="0"/>
        <c:numFmt formatCode="0%" sourceLinked="0"/>
        <c:majorTickMark val="none"/>
        <c:minorTickMark val="none"/>
        <c:tickLblPos val="nextTo"/>
        <c:crossAx val="39806355"/>
        <c:crosses val="max"/>
        <c:crossBetween val="between"/>
        <c:dispUnits/>
        <c:majorUnit val="0.05"/>
      </c:valAx>
      <c:spPr>
        <a:solidFill>
          <a:srgbClr val="FFFFFF"/>
        </a:solidFill>
        <a:ln w="12700">
          <a:solidFill/>
        </a:ln>
      </c:spPr>
    </c:plotArea>
    <c:legend>
      <c:legendPos val="r"/>
      <c:legendEntry>
        <c:idx val="0"/>
        <c:delete val="1"/>
      </c:legendEntry>
      <c:legendEntry>
        <c:idx val="3"/>
        <c:delete val="1"/>
      </c:legendEntry>
      <c:layout>
        <c:manualLayout>
          <c:xMode val="edge"/>
          <c:yMode val="edge"/>
          <c:x val="0.67125"/>
          <c:y val="0.15625"/>
          <c:w val="0.31025"/>
          <c:h val="0.133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 right="0.375" top="0" bottom="0"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cdr:x>
      <cdr:y>0.98225</cdr:y>
    </cdr:from>
    <cdr:to>
      <cdr:x>0.9875</cdr:x>
      <cdr:y>1</cdr:y>
    </cdr:to>
    <cdr:sp>
      <cdr:nvSpPr>
        <cdr:cNvPr id="1" name="TextBox 1"/>
        <cdr:cNvSpPr txBox="1">
          <a:spLocks noChangeArrowheads="1"/>
        </cdr:cNvSpPr>
      </cdr:nvSpPr>
      <cdr:spPr>
        <a:xfrm>
          <a:off x="4686300" y="9553575"/>
          <a:ext cx="2495550" cy="171450"/>
        </a:xfrm>
        <a:prstGeom prst="rect">
          <a:avLst/>
        </a:prstGeom>
        <a:noFill/>
        <a:ln w="9525" cmpd="sng">
          <a:noFill/>
        </a:ln>
      </cdr:spPr>
      <cdr:txBody>
        <a:bodyPr vertOverflow="clip" wrap="square" anchor="b"/>
        <a:p>
          <a:pPr algn="r">
            <a:defRPr/>
          </a:pPr>
          <a:r>
            <a:rPr lang="en-US" cap="none" sz="700" b="0" i="0" u="none" baseline="0">
              <a:latin typeface="Univers 45 Light"/>
              <a:ea typeface="Univers 45 Light"/>
              <a:cs typeface="Univers 45 Light"/>
            </a:rPr>
            <a:t>Source: Manitoba Centre for Health Policy, 2008</a:t>
          </a:r>
          <a:r>
            <a:rPr lang="en-US" cap="none" sz="800" b="0" i="0" u="none" baseline="0">
              <a:latin typeface="Univers 45 Light"/>
              <a:ea typeface="Univers 45 Light"/>
              <a:cs typeface="Univers 45 Light"/>
            </a:rPr>
            <a:t>  </a:t>
          </a:r>
        </a:p>
      </cdr:txBody>
    </cdr:sp>
  </cdr:relSizeAnchor>
  <cdr:relSizeAnchor xmlns:cdr="http://schemas.openxmlformats.org/drawingml/2006/chartDrawing">
    <cdr:from>
      <cdr:x>0.19825</cdr:x>
      <cdr:y>0.82</cdr:y>
    </cdr:from>
    <cdr:to>
      <cdr:x>0.39975</cdr:x>
      <cdr:y>0.90075</cdr:y>
    </cdr:to>
    <cdr:sp>
      <cdr:nvSpPr>
        <cdr:cNvPr id="2" name="TextBox 4"/>
        <cdr:cNvSpPr txBox="1">
          <a:spLocks noChangeArrowheads="1"/>
        </cdr:cNvSpPr>
      </cdr:nvSpPr>
      <cdr:spPr>
        <a:xfrm>
          <a:off x="1438275" y="7981950"/>
          <a:ext cx="1466850" cy="7905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Note: In order to maintain a good model fit, adjusted rates for districts in Churchill, Burntwood, and Public Trustee have been excluded.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277100" cy="9734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0.6275</cdr:x>
      <cdr:y>0.9825</cdr:y>
    </cdr:from>
    <cdr:to>
      <cdr:x>0.98825</cdr:x>
      <cdr:y>1</cdr:y>
    </cdr:to>
    <cdr:sp>
      <cdr:nvSpPr>
        <cdr:cNvPr id="1" name="TextBox 1"/>
        <cdr:cNvSpPr txBox="1">
          <a:spLocks noChangeArrowheads="1"/>
        </cdr:cNvSpPr>
      </cdr:nvSpPr>
      <cdr:spPr>
        <a:xfrm>
          <a:off x="3581400" y="8048625"/>
          <a:ext cx="2057400" cy="14287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cdr:x>
      <cdr:y>0</cdr:y>
    </cdr:from>
    <cdr:to>
      <cdr:x>0.997</cdr:x>
      <cdr:y>0.04825</cdr:y>
    </cdr:to>
    <cdr:sp>
      <cdr:nvSpPr>
        <cdr:cNvPr id="2" name="TextBox 2"/>
        <cdr:cNvSpPr txBox="1">
          <a:spLocks noChangeArrowheads="1"/>
        </cdr:cNvSpPr>
      </cdr:nvSpPr>
      <cdr:spPr>
        <a:xfrm>
          <a:off x="0" y="0"/>
          <a:ext cx="5695950" cy="4000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A.7.2: Asthma Prevalence by Winnipeg Neighbourhood Cluster
</a:t>
          </a:r>
          <a:r>
            <a:rPr lang="en-US" cap="none" sz="800" b="0" i="0" u="none" baseline="0">
              <a:latin typeface="Univers 45 Light"/>
              <a:ea typeface="Univers 45 Light"/>
              <a:cs typeface="Univers 45 Light"/>
            </a:rPr>
            <a:t>Age- and sex-adjusted percent of children aged 5-19 diagnosed with asthma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8201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0.20175</cdr:x>
      <cdr:y>0.877</cdr:y>
    </cdr:from>
    <cdr:to>
      <cdr:x>0.934</cdr:x>
      <cdr:y>0.98725</cdr:y>
    </cdr:to>
    <cdr:sp>
      <cdr:nvSpPr>
        <cdr:cNvPr id="1" name="TextBox 4"/>
        <cdr:cNvSpPr txBox="1">
          <a:spLocks noChangeArrowheads="1"/>
        </cdr:cNvSpPr>
      </cdr:nvSpPr>
      <cdr:spPr>
        <a:xfrm>
          <a:off x="1152525" y="3981450"/>
          <a:ext cx="4181475"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0.638</cdr:x>
      <cdr:y>0.96725</cdr:y>
    </cdr:from>
    <cdr:to>
      <cdr:x>0.9965</cdr:x>
      <cdr:y>1</cdr:y>
    </cdr:to>
    <cdr:sp>
      <cdr:nvSpPr>
        <cdr:cNvPr id="2" name="mchp"/>
        <cdr:cNvSpPr txBox="1">
          <a:spLocks noChangeArrowheads="1"/>
        </cdr:cNvSpPr>
      </cdr:nvSpPr>
      <cdr:spPr>
        <a:xfrm>
          <a:off x="3638550" y="4391025"/>
          <a:ext cx="2047875"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0.0035</cdr:x>
      <cdr:y>0</cdr:y>
    </cdr:from>
    <cdr:to>
      <cdr:x>0.99675</cdr:x>
      <cdr:y>0.10225</cdr:y>
    </cdr:to>
    <cdr:sp>
      <cdr:nvSpPr>
        <cdr:cNvPr id="3" name="TextBox 7"/>
        <cdr:cNvSpPr txBox="1">
          <a:spLocks noChangeArrowheads="1"/>
        </cdr:cNvSpPr>
      </cdr:nvSpPr>
      <cdr:spPr>
        <a:xfrm>
          <a:off x="19050" y="0"/>
          <a:ext cx="5676900" cy="4667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7.1: Asthma Prevalence by RHA
</a:t>
          </a:r>
          <a:r>
            <a:rPr lang="en-US" cap="none" sz="800" b="0" i="0" u="none" baseline="0">
              <a:latin typeface="Univers 45 Light"/>
              <a:ea typeface="Univers 45 Light"/>
              <a:cs typeface="Univers 45 Light"/>
            </a:rPr>
            <a:t>Age- and sex-adjusted percent of children aged 5-19 diagnosed with asthma</a:t>
          </a:r>
          <a:r>
            <a:rPr lang="en-US" cap="none" sz="1100" b="1" i="0" u="none" baseline="0">
              <a:latin typeface="Univers 45 Light"/>
              <a:ea typeface="Univers 45 Light"/>
              <a:cs typeface="Univers 45 Light"/>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0.24375</cdr:x>
      <cdr:y>0.895</cdr:y>
    </cdr:from>
    <cdr:to>
      <cdr:x>0.96925</cdr:x>
      <cdr:y>0.98925</cdr:y>
    </cdr:to>
    <cdr:sp>
      <cdr:nvSpPr>
        <cdr:cNvPr id="1" name="TextBox 6"/>
        <cdr:cNvSpPr txBox="1">
          <a:spLocks noChangeArrowheads="1"/>
        </cdr:cNvSpPr>
      </cdr:nvSpPr>
      <cdr:spPr>
        <a:xfrm>
          <a:off x="1390650" y="4876800"/>
          <a:ext cx="4143375"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0.61675</cdr:x>
      <cdr:y>0.97525</cdr:y>
    </cdr:from>
    <cdr:to>
      <cdr:x>0.98275</cdr:x>
      <cdr:y>1</cdr:y>
    </cdr:to>
    <cdr:sp>
      <cdr:nvSpPr>
        <cdr:cNvPr id="2" name="mchp"/>
        <cdr:cNvSpPr txBox="1">
          <a:spLocks noChangeArrowheads="1"/>
        </cdr:cNvSpPr>
      </cdr:nvSpPr>
      <cdr:spPr>
        <a:xfrm>
          <a:off x="3524250" y="5314950"/>
          <a:ext cx="2095500"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0.00325</cdr:x>
      <cdr:y>0</cdr:y>
    </cdr:from>
    <cdr:to>
      <cdr:x>1</cdr:x>
      <cdr:y>0.09725</cdr:y>
    </cdr:to>
    <cdr:sp>
      <cdr:nvSpPr>
        <cdr:cNvPr id="3" name="TextBox 8"/>
        <cdr:cNvSpPr txBox="1">
          <a:spLocks noChangeArrowheads="1"/>
        </cdr:cNvSpPr>
      </cdr:nvSpPr>
      <cdr:spPr>
        <a:xfrm>
          <a:off x="9525" y="0"/>
          <a:ext cx="5695950" cy="5334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7.2: Asthma Prevalence by Winnipeg Community Area
</a:t>
          </a:r>
          <a:r>
            <a:rPr lang="en-US" cap="none" sz="800" b="0" i="0" u="none" baseline="0">
              <a:latin typeface="Univers 45 Light"/>
              <a:ea typeface="Univers 45 Light"/>
              <a:cs typeface="Univers 45 Light"/>
            </a:rPr>
            <a:t>Age- and sex-adjusted percent of children aged 5-19 diagnosed with asthma</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54578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140625" defaultRowHeight="12.75"/>
  <cols>
    <col min="1" max="1" width="12.421875" style="32" customWidth="1"/>
    <col min="2" max="2" width="8.00390625" style="32" customWidth="1"/>
    <col min="3" max="3" width="8.8515625" style="32" customWidth="1"/>
    <col min="4" max="4" width="8.00390625" style="32" customWidth="1"/>
    <col min="5" max="5" width="8.8515625" style="32" customWidth="1"/>
    <col min="6" max="6" width="9.140625" style="32" customWidth="1"/>
    <col min="7" max="7" width="18.140625" style="32" customWidth="1"/>
    <col min="8" max="8" width="8.00390625" style="32" customWidth="1"/>
    <col min="9" max="9" width="8.8515625" style="32" customWidth="1"/>
    <col min="10" max="10" width="8.00390625" style="32" customWidth="1"/>
    <col min="11" max="11" width="9.28125" style="32" customWidth="1"/>
    <col min="12" max="16384" width="9.140625" style="32" customWidth="1"/>
  </cols>
  <sheetData>
    <row r="1" spans="1:5" ht="15.75" thickBot="1">
      <c r="A1" s="14" t="s">
        <v>290</v>
      </c>
      <c r="B1" s="14"/>
      <c r="C1" s="14"/>
      <c r="D1" s="14"/>
      <c r="E1" s="14"/>
    </row>
    <row r="2" spans="1:11" ht="13.5" thickBot="1">
      <c r="A2" s="74" t="s">
        <v>134</v>
      </c>
      <c r="B2" s="68" t="s">
        <v>286</v>
      </c>
      <c r="C2" s="68"/>
      <c r="D2" s="68"/>
      <c r="E2" s="69"/>
      <c r="G2" s="74" t="s">
        <v>134</v>
      </c>
      <c r="H2" s="68" t="s">
        <v>286</v>
      </c>
      <c r="I2" s="68"/>
      <c r="J2" s="68"/>
      <c r="K2" s="69"/>
    </row>
    <row r="3" spans="1:11" ht="12.75">
      <c r="A3" s="75"/>
      <c r="B3" s="15" t="s">
        <v>135</v>
      </c>
      <c r="C3" s="16" t="s">
        <v>136</v>
      </c>
      <c r="D3" s="17" t="s">
        <v>135</v>
      </c>
      <c r="E3" s="22" t="s">
        <v>136</v>
      </c>
      <c r="G3" s="75"/>
      <c r="H3" s="15" t="s">
        <v>135</v>
      </c>
      <c r="I3" s="16" t="s">
        <v>136</v>
      </c>
      <c r="J3" s="17" t="s">
        <v>135</v>
      </c>
      <c r="K3" s="22" t="s">
        <v>136</v>
      </c>
    </row>
    <row r="4" spans="1:11" ht="12.75">
      <c r="A4" s="75"/>
      <c r="B4" s="15" t="s">
        <v>137</v>
      </c>
      <c r="C4" s="16" t="s">
        <v>289</v>
      </c>
      <c r="D4" s="17" t="s">
        <v>137</v>
      </c>
      <c r="E4" s="63" t="s">
        <v>289</v>
      </c>
      <c r="G4" s="75"/>
      <c r="H4" s="15" t="s">
        <v>137</v>
      </c>
      <c r="I4" s="16" t="s">
        <v>289</v>
      </c>
      <c r="J4" s="17" t="s">
        <v>137</v>
      </c>
      <c r="K4" s="63" t="s">
        <v>289</v>
      </c>
    </row>
    <row r="5" spans="1:11" ht="12.75">
      <c r="A5" s="75"/>
      <c r="B5" s="18"/>
      <c r="C5" s="19" t="s">
        <v>287</v>
      </c>
      <c r="D5" s="20"/>
      <c r="E5" s="64" t="s">
        <v>287</v>
      </c>
      <c r="G5" s="75"/>
      <c r="H5" s="18"/>
      <c r="I5" s="19" t="s">
        <v>287</v>
      </c>
      <c r="J5" s="20"/>
      <c r="K5" s="64" t="s">
        <v>287</v>
      </c>
    </row>
    <row r="6" spans="1:11" ht="13.5" thickBot="1">
      <c r="A6" s="76"/>
      <c r="B6" s="70" t="s">
        <v>282</v>
      </c>
      <c r="C6" s="71" t="s">
        <v>283</v>
      </c>
      <c r="D6" s="72" t="s">
        <v>288</v>
      </c>
      <c r="E6" s="73" t="s">
        <v>283</v>
      </c>
      <c r="G6" s="76"/>
      <c r="H6" s="70" t="s">
        <v>282</v>
      </c>
      <c r="I6" s="71" t="s">
        <v>283</v>
      </c>
      <c r="J6" s="72" t="s">
        <v>288</v>
      </c>
      <c r="K6" s="73" t="s">
        <v>283</v>
      </c>
    </row>
    <row r="7" spans="1:11" ht="12.75">
      <c r="A7" s="33" t="s">
        <v>138</v>
      </c>
      <c r="B7" s="53">
        <f>'orig. data'!B4</f>
        <v>1666</v>
      </c>
      <c r="C7" s="25">
        <f>'orig. data'!H4</f>
        <v>12.1998</v>
      </c>
      <c r="D7" s="57">
        <f>'orig. data'!P4</f>
        <v>1789</v>
      </c>
      <c r="E7" s="27">
        <f>'orig. data'!V4</f>
        <v>12.1875</v>
      </c>
      <c r="G7" s="34" t="s">
        <v>153</v>
      </c>
      <c r="H7" s="53">
        <f>'orig. data'!B20</f>
        <v>2053</v>
      </c>
      <c r="I7" s="25">
        <f>'orig. data'!H20</f>
        <v>16.1058</v>
      </c>
      <c r="J7" s="57">
        <f>'orig. data'!P20</f>
        <v>2271</v>
      </c>
      <c r="K7" s="27">
        <f>'orig. data'!V20</f>
        <v>17.3346</v>
      </c>
    </row>
    <row r="8" spans="1:11" ht="12.75">
      <c r="A8" s="35" t="s">
        <v>139</v>
      </c>
      <c r="B8" s="54">
        <f>'orig. data'!B5</f>
        <v>2530</v>
      </c>
      <c r="C8" s="25">
        <f>'orig. data'!H5</f>
        <v>10.474</v>
      </c>
      <c r="D8" s="57">
        <f>'orig. data'!P5</f>
        <v>2616</v>
      </c>
      <c r="E8" s="27">
        <f>'orig. data'!V5</f>
        <v>10.8126</v>
      </c>
      <c r="G8" s="36" t="s">
        <v>154</v>
      </c>
      <c r="H8" s="54">
        <f>'orig. data'!B21</f>
        <v>1242</v>
      </c>
      <c r="I8" s="25">
        <f>'orig. data'!H21</f>
        <v>15.4401</v>
      </c>
      <c r="J8" s="57">
        <f>'orig. data'!P21</f>
        <v>1167</v>
      </c>
      <c r="K8" s="27">
        <f>'orig. data'!V21</f>
        <v>14.9386</v>
      </c>
    </row>
    <row r="9" spans="1:11" ht="12.75">
      <c r="A9" s="35" t="s">
        <v>140</v>
      </c>
      <c r="B9" s="54">
        <f>'orig. data'!B6</f>
        <v>1747</v>
      </c>
      <c r="C9" s="25">
        <f>'orig. data'!H6</f>
        <v>11.1894</v>
      </c>
      <c r="D9" s="57">
        <f>'orig. data'!P6</f>
        <v>1673</v>
      </c>
      <c r="E9" s="27">
        <f>'orig. data'!V6</f>
        <v>11.4432</v>
      </c>
      <c r="G9" s="36" t="s">
        <v>158</v>
      </c>
      <c r="H9" s="54">
        <f>'orig. data'!B22</f>
        <v>1252</v>
      </c>
      <c r="I9" s="25">
        <f>'orig. data'!H22</f>
        <v>14.2548</v>
      </c>
      <c r="J9" s="57">
        <f>'orig. data'!P22</f>
        <v>1369</v>
      </c>
      <c r="K9" s="27">
        <f>'orig. data'!V22</f>
        <v>14.4868</v>
      </c>
    </row>
    <row r="10" spans="1:11" ht="12.75">
      <c r="A10" s="35" t="s">
        <v>107</v>
      </c>
      <c r="B10" s="54">
        <f>'orig. data'!B7</f>
        <v>1480</v>
      </c>
      <c r="C10" s="25">
        <f>'orig. data'!H7</f>
        <v>14.5813</v>
      </c>
      <c r="D10" s="57">
        <f>'orig. data'!P7</f>
        <v>1333</v>
      </c>
      <c r="E10" s="27">
        <f>'orig. data'!V7</f>
        <v>13.3768</v>
      </c>
      <c r="G10" s="36" t="s">
        <v>156</v>
      </c>
      <c r="H10" s="54">
        <f>'orig. data'!B23</f>
        <v>1893</v>
      </c>
      <c r="I10" s="25">
        <f>'orig. data'!H23</f>
        <v>15.3242</v>
      </c>
      <c r="J10" s="57">
        <f>'orig. data'!P23</f>
        <v>1778</v>
      </c>
      <c r="K10" s="27">
        <f>'orig. data'!V23</f>
        <v>14.7945</v>
      </c>
    </row>
    <row r="11" spans="1:11" ht="12.75">
      <c r="A11" s="35" t="s">
        <v>148</v>
      </c>
      <c r="B11" s="54">
        <f>'orig. data'!B8</f>
        <v>20211</v>
      </c>
      <c r="C11" s="25">
        <f>'orig. data'!H8</f>
        <v>16.0396</v>
      </c>
      <c r="D11" s="57">
        <f>'orig. data'!P8</f>
        <v>20673</v>
      </c>
      <c r="E11" s="27">
        <f>'orig. data'!V8</f>
        <v>16.3027</v>
      </c>
      <c r="G11" s="36" t="s">
        <v>159</v>
      </c>
      <c r="H11" s="54">
        <f>'orig. data'!B24</f>
        <v>1065</v>
      </c>
      <c r="I11" s="25">
        <f>'orig. data'!H24</f>
        <v>14.6775</v>
      </c>
      <c r="J11" s="57">
        <f>'orig. data'!P24</f>
        <v>1034</v>
      </c>
      <c r="K11" s="27">
        <f>'orig. data'!V24</f>
        <v>14.5429</v>
      </c>
    </row>
    <row r="12" spans="1:11" ht="12.75">
      <c r="A12" s="35" t="s">
        <v>142</v>
      </c>
      <c r="B12" s="54">
        <f>'orig. data'!B9</f>
        <v>2461</v>
      </c>
      <c r="C12" s="25">
        <f>'orig. data'!H9</f>
        <v>14.7648</v>
      </c>
      <c r="D12" s="57">
        <f>'orig. data'!P9</f>
        <v>2302</v>
      </c>
      <c r="E12" s="27">
        <f>'orig. data'!V9</f>
        <v>13.8308</v>
      </c>
      <c r="G12" s="36" t="s">
        <v>155</v>
      </c>
      <c r="H12" s="54">
        <f>'orig. data'!B25</f>
        <v>1350</v>
      </c>
      <c r="I12" s="25">
        <f>'orig. data'!H25</f>
        <v>16.4334</v>
      </c>
      <c r="J12" s="57">
        <f>'orig. data'!P25</f>
        <v>1344</v>
      </c>
      <c r="K12" s="27">
        <f>'orig. data'!V25</f>
        <v>16.5354</v>
      </c>
    </row>
    <row r="13" spans="1:11" ht="12.75">
      <c r="A13" s="35" t="s">
        <v>143</v>
      </c>
      <c r="B13" s="54">
        <f>'orig. data'!B10</f>
        <v>1230</v>
      </c>
      <c r="C13" s="25">
        <f>'orig. data'!H10</f>
        <v>13.1424</v>
      </c>
      <c r="D13" s="57">
        <f>'orig. data'!P10</f>
        <v>1113</v>
      </c>
      <c r="E13" s="27">
        <f>'orig. data'!V10</f>
        <v>12.1986</v>
      </c>
      <c r="G13" s="36" t="s">
        <v>157</v>
      </c>
      <c r="H13" s="54">
        <f>'orig. data'!B26</f>
        <v>2884</v>
      </c>
      <c r="I13" s="25">
        <f>'orig. data'!H26</f>
        <v>15.5262</v>
      </c>
      <c r="J13" s="57">
        <f>'orig. data'!P26</f>
        <v>2942</v>
      </c>
      <c r="K13" s="27">
        <f>'orig. data'!V26</f>
        <v>15.9251</v>
      </c>
    </row>
    <row r="14" spans="1:11" ht="12.75">
      <c r="A14" s="35" t="s">
        <v>141</v>
      </c>
      <c r="B14" s="54">
        <f>'orig. data'!B11</f>
        <v>1153</v>
      </c>
      <c r="C14" s="25">
        <f>'orig. data'!H11</f>
        <v>11.739</v>
      </c>
      <c r="D14" s="57">
        <f>'orig. data'!P11</f>
        <v>1023</v>
      </c>
      <c r="E14" s="27">
        <f>'orig. data'!V11</f>
        <v>11.3076</v>
      </c>
      <c r="G14" s="36" t="s">
        <v>160</v>
      </c>
      <c r="H14" s="54">
        <f>'orig. data'!B27</f>
        <v>2100</v>
      </c>
      <c r="I14" s="25">
        <f>'orig. data'!H27</f>
        <v>18.3582</v>
      </c>
      <c r="J14" s="57">
        <f>'orig. data'!P27</f>
        <v>2088</v>
      </c>
      <c r="K14" s="27">
        <f>'orig. data'!V27</f>
        <v>18.4534</v>
      </c>
    </row>
    <row r="15" spans="1:11" ht="12.75">
      <c r="A15" s="35" t="s">
        <v>144</v>
      </c>
      <c r="B15" s="54">
        <f>'orig. data'!B12</f>
        <v>32</v>
      </c>
      <c r="C15" s="25">
        <f>'orig. data'!H12</f>
        <v>13.913</v>
      </c>
      <c r="D15" s="57">
        <f>'orig. data'!P12</f>
        <v>36</v>
      </c>
      <c r="E15" s="27">
        <f>'orig. data'!V12</f>
        <v>16.4384</v>
      </c>
      <c r="G15" s="36" t="s">
        <v>161</v>
      </c>
      <c r="H15" s="54">
        <f>'orig. data'!B28</f>
        <v>1714</v>
      </c>
      <c r="I15" s="25">
        <f>'orig. data'!H28</f>
        <v>16.8221</v>
      </c>
      <c r="J15" s="57">
        <f>'orig. data'!P28</f>
        <v>1591</v>
      </c>
      <c r="K15" s="27">
        <f>'orig. data'!V28</f>
        <v>15.5858</v>
      </c>
    </row>
    <row r="16" spans="1:11" ht="12.75">
      <c r="A16" s="35" t="s">
        <v>145</v>
      </c>
      <c r="B16" s="54">
        <f>'orig. data'!B13</f>
        <v>553</v>
      </c>
      <c r="C16" s="25">
        <f>'orig. data'!H13</f>
        <v>8.3484</v>
      </c>
      <c r="D16" s="57">
        <f>'orig. data'!P13</f>
        <v>624</v>
      </c>
      <c r="E16" s="27">
        <f>'orig. data'!V13</f>
        <v>9.6639</v>
      </c>
      <c r="G16" s="36" t="s">
        <v>162</v>
      </c>
      <c r="H16" s="54">
        <f>'orig. data'!B29</f>
        <v>1266</v>
      </c>
      <c r="I16" s="25">
        <f>'orig. data'!H29</f>
        <v>16.8239</v>
      </c>
      <c r="J16" s="57">
        <f>'orig. data'!P29</f>
        <v>1408</v>
      </c>
      <c r="K16" s="27">
        <f>'orig. data'!V29</f>
        <v>19.1799</v>
      </c>
    </row>
    <row r="17" spans="1:11" ht="12.75">
      <c r="A17" s="35" t="s">
        <v>146</v>
      </c>
      <c r="B17" s="54">
        <f>'orig. data'!B14</f>
        <v>822</v>
      </c>
      <c r="C17" s="25">
        <f>'orig. data'!H14</f>
        <v>5.6992</v>
      </c>
      <c r="D17" s="57">
        <f>'orig. data'!P14</f>
        <v>892</v>
      </c>
      <c r="E17" s="27">
        <f>'orig. data'!V14</f>
        <v>6.1653</v>
      </c>
      <c r="G17" s="36" t="s">
        <v>163</v>
      </c>
      <c r="H17" s="54">
        <f>'orig. data'!B30</f>
        <v>1926</v>
      </c>
      <c r="I17" s="25">
        <f>'orig. data'!H30</f>
        <v>15.6395</v>
      </c>
      <c r="J17" s="57">
        <f>'orig. data'!P30</f>
        <v>1986</v>
      </c>
      <c r="K17" s="27">
        <f>'orig. data'!V30</f>
        <v>15.8982</v>
      </c>
    </row>
    <row r="18" spans="1:11" ht="12.75">
      <c r="A18" s="37"/>
      <c r="B18" s="55"/>
      <c r="C18" s="26"/>
      <c r="D18" s="58"/>
      <c r="E18" s="28"/>
      <c r="G18" s="36" t="s">
        <v>164</v>
      </c>
      <c r="H18" s="60">
        <f>'orig. data'!B31</f>
        <v>1466</v>
      </c>
      <c r="I18" s="25">
        <f>'orig. data'!H31</f>
        <v>17.1142</v>
      </c>
      <c r="J18" s="57">
        <f>'orig. data'!P31</f>
        <v>1695</v>
      </c>
      <c r="K18" s="27">
        <f>'orig. data'!V31</f>
        <v>18.1128</v>
      </c>
    </row>
    <row r="19" spans="1:11" ht="12.75">
      <c r="A19" s="35" t="s">
        <v>151</v>
      </c>
      <c r="B19" s="54">
        <f>'orig. data'!B15</f>
        <v>5943</v>
      </c>
      <c r="C19" s="25">
        <f>'orig. data'!H15</f>
        <v>11.1242</v>
      </c>
      <c r="D19" s="57">
        <f>'orig. data'!P15</f>
        <v>6078</v>
      </c>
      <c r="E19" s="27">
        <f>'orig. data'!V15</f>
        <v>11.3622</v>
      </c>
      <c r="G19" s="38"/>
      <c r="H19" s="55"/>
      <c r="I19" s="26"/>
      <c r="J19" s="58"/>
      <c r="K19" s="28"/>
    </row>
    <row r="20" spans="1:11" ht="13.5" thickBot="1">
      <c r="A20" s="35" t="s">
        <v>152</v>
      </c>
      <c r="B20" s="54">
        <f>'orig. data'!B16</f>
        <v>4844</v>
      </c>
      <c r="C20" s="25">
        <f>'orig. data'!H16</f>
        <v>13.5122</v>
      </c>
      <c r="D20" s="57">
        <f>'orig. data'!P16</f>
        <v>4438</v>
      </c>
      <c r="E20" s="27">
        <f>'orig. data'!V16</f>
        <v>12.7474</v>
      </c>
      <c r="G20" s="39" t="s">
        <v>148</v>
      </c>
      <c r="H20" s="61">
        <f>'orig. data'!B8</f>
        <v>20211</v>
      </c>
      <c r="I20" s="30">
        <f>'orig. data'!H8</f>
        <v>16.0396</v>
      </c>
      <c r="J20" s="62">
        <f>'orig. data'!P8</f>
        <v>20673</v>
      </c>
      <c r="K20" s="29">
        <f>'orig. data'!V8</f>
        <v>16.3027</v>
      </c>
    </row>
    <row r="21" spans="1:9" ht="12.75">
      <c r="A21" s="35" t="s">
        <v>147</v>
      </c>
      <c r="B21" s="54">
        <f>'orig. data'!B17</f>
        <v>1407</v>
      </c>
      <c r="C21" s="25">
        <f>'orig. data'!H17</f>
        <v>6.6128</v>
      </c>
      <c r="D21" s="57">
        <f>'orig. data'!P17</f>
        <v>1552</v>
      </c>
      <c r="E21" s="27">
        <f>'orig. data'!V17</f>
        <v>7.3401</v>
      </c>
      <c r="G21" s="21" t="s">
        <v>150</v>
      </c>
      <c r="I21" s="40"/>
    </row>
    <row r="22" spans="1:11" ht="12.75">
      <c r="A22" s="37"/>
      <c r="B22" s="55"/>
      <c r="C22" s="26"/>
      <c r="D22" s="58"/>
      <c r="E22" s="28"/>
      <c r="G22" s="67" t="s">
        <v>218</v>
      </c>
      <c r="H22" s="67"/>
      <c r="I22" s="67"/>
      <c r="J22" s="67"/>
      <c r="K22" s="67"/>
    </row>
    <row r="23" spans="1:5" ht="13.5" thickBot="1">
      <c r="A23" s="50" t="s">
        <v>149</v>
      </c>
      <c r="B23" s="56">
        <f>'orig. data'!B18</f>
        <v>34056</v>
      </c>
      <c r="C23" s="51">
        <f>'orig. data'!H18</f>
        <v>13.7362</v>
      </c>
      <c r="D23" s="59">
        <f>'orig. data'!P18</f>
        <v>34269</v>
      </c>
      <c r="E23" s="52">
        <f>'orig. data'!V18</f>
        <v>13.8443</v>
      </c>
    </row>
    <row r="24" spans="1:3" ht="12.75">
      <c r="A24" s="21" t="s">
        <v>150</v>
      </c>
      <c r="C24" s="40"/>
    </row>
    <row r="25" spans="1:5" ht="12.75">
      <c r="A25" s="31" t="s">
        <v>218</v>
      </c>
      <c r="B25" s="31"/>
      <c r="C25" s="31"/>
      <c r="D25" s="31"/>
      <c r="E25" s="31"/>
    </row>
  </sheetData>
  <mergeCells count="9">
    <mergeCell ref="A2:A6"/>
    <mergeCell ref="G2:G6"/>
    <mergeCell ref="H2:K2"/>
    <mergeCell ref="H6:I6"/>
    <mergeCell ref="J6:K6"/>
    <mergeCell ref="G22:K22"/>
    <mergeCell ref="B2:E2"/>
    <mergeCell ref="B6:C6"/>
    <mergeCell ref="D6:E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7"/>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A54" sqref="A54"/>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10" customWidth="1"/>
    <col min="11" max="14" width="9.140625" style="2" customWidth="1"/>
    <col min="15" max="15" width="2.8515625" style="9" customWidth="1"/>
    <col min="16" max="18" width="9.140625" style="2" customWidth="1"/>
    <col min="19" max="19" width="2.8515625" style="9" customWidth="1"/>
    <col min="20" max="20" width="9.28125" style="2" bestFit="1" customWidth="1"/>
    <col min="21" max="16384" width="9.140625" style="2" customWidth="1"/>
  </cols>
  <sheetData>
    <row r="1" spans="1:20" ht="12.75">
      <c r="A1" s="48" t="s">
        <v>276</v>
      </c>
      <c r="B1" s="4" t="s">
        <v>222</v>
      </c>
      <c r="C1" s="77" t="s">
        <v>129</v>
      </c>
      <c r="D1" s="77"/>
      <c r="E1" s="77"/>
      <c r="F1" s="77" t="s">
        <v>132</v>
      </c>
      <c r="G1" s="77"/>
      <c r="H1" s="5" t="s">
        <v>119</v>
      </c>
      <c r="I1" s="3" t="s">
        <v>121</v>
      </c>
      <c r="J1" s="3" t="s">
        <v>122</v>
      </c>
      <c r="K1" s="5" t="s">
        <v>120</v>
      </c>
      <c r="L1" s="5" t="s">
        <v>123</v>
      </c>
      <c r="M1" s="5" t="s">
        <v>124</v>
      </c>
      <c r="N1" s="5" t="s">
        <v>125</v>
      </c>
      <c r="O1" s="6"/>
      <c r="P1" s="5" t="s">
        <v>126</v>
      </c>
      <c r="Q1" s="5" t="s">
        <v>127</v>
      </c>
      <c r="R1" s="5" t="s">
        <v>128</v>
      </c>
      <c r="S1" s="6"/>
      <c r="T1" s="5" t="s">
        <v>133</v>
      </c>
    </row>
    <row r="2" spans="2:20" ht="12.75">
      <c r="B2" s="4"/>
      <c r="C2" s="12"/>
      <c r="D2" s="12"/>
      <c r="E2" s="12"/>
      <c r="F2" s="13"/>
      <c r="G2" s="13"/>
      <c r="H2" s="5"/>
      <c r="I2" s="78" t="s">
        <v>278</v>
      </c>
      <c r="J2" s="78"/>
      <c r="K2" s="5"/>
      <c r="L2" s="5"/>
      <c r="M2" s="5"/>
      <c r="N2" s="5"/>
      <c r="O2" s="6"/>
      <c r="P2" s="5"/>
      <c r="Q2" s="5"/>
      <c r="R2" s="5"/>
      <c r="S2" s="6"/>
      <c r="T2" s="5"/>
    </row>
    <row r="3" spans="1:27" ht="12.75">
      <c r="A3" s="4" t="s">
        <v>0</v>
      </c>
      <c r="B3" s="4"/>
      <c r="C3" s="12">
        <v>1</v>
      </c>
      <c r="D3" s="12">
        <v>2</v>
      </c>
      <c r="E3" s="12" t="s">
        <v>131</v>
      </c>
      <c r="F3" s="12" t="s">
        <v>253</v>
      </c>
      <c r="G3" s="12" t="s">
        <v>254</v>
      </c>
      <c r="H3" s="2" t="s">
        <v>284</v>
      </c>
      <c r="I3" s="4" t="s">
        <v>282</v>
      </c>
      <c r="J3" s="4" t="s">
        <v>283</v>
      </c>
      <c r="K3" s="2" t="s">
        <v>285</v>
      </c>
      <c r="U3" s="5"/>
      <c r="V3" s="5"/>
      <c r="W3" s="5"/>
      <c r="X3" s="5"/>
      <c r="Y3" s="5"/>
      <c r="Z3" s="5"/>
      <c r="AA3" s="5"/>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(1,2)</v>
      </c>
      <c r="B4" t="s">
        <v>138</v>
      </c>
      <c r="C4">
        <f>'orig. data'!AH4</f>
        <v>1</v>
      </c>
      <c r="D4">
        <f>'orig. data'!AI4</f>
        <v>2</v>
      </c>
      <c r="E4">
        <f ca="1">IF(CELL("contents",F4)="s","s",IF(CELL("contents",G4)="s","s",IF(CELL("contents",'orig. data'!AJ4)="t","t","")))</f>
      </c>
      <c r="F4">
        <f>'orig. data'!AK4</f>
        <v>0</v>
      </c>
      <c r="G4">
        <f>'orig. data'!AL4</f>
        <v>0</v>
      </c>
      <c r="H4" s="2">
        <f>I19</f>
        <v>0.137362</v>
      </c>
      <c r="I4" s="2">
        <f>('orig. data'!D4)/100</f>
        <v>0.122388</v>
      </c>
      <c r="J4" s="2">
        <f>('orig. data'!R4)/100</f>
        <v>0.12190300000000001</v>
      </c>
      <c r="K4" s="2">
        <f aca="true" t="shared" si="0" ref="K4:K33">$J$19</f>
        <v>0.13943899999999998</v>
      </c>
      <c r="L4" s="5">
        <f>'orig. data'!B4</f>
        <v>1666</v>
      </c>
      <c r="M4" s="5">
        <f>'orig. data'!C4</f>
        <v>13656</v>
      </c>
      <c r="N4" s="11">
        <f>'orig. data'!G4</f>
        <v>0.00933</v>
      </c>
      <c r="O4" s="7"/>
      <c r="P4" s="5">
        <f>'orig. data'!P4</f>
        <v>1789</v>
      </c>
      <c r="Q4" s="5">
        <f>'orig. data'!Q4</f>
        <v>14679</v>
      </c>
      <c r="R4" s="11">
        <f>'orig. data'!U4</f>
        <v>0.00221</v>
      </c>
      <c r="S4" s="7"/>
      <c r="T4" s="11">
        <f>'orig. data'!AD4</f>
        <v>0.93686</v>
      </c>
      <c r="U4" s="3"/>
      <c r="V4" s="3"/>
      <c r="W4" s="3"/>
      <c r="X4" s="3"/>
      <c r="Y4" s="3"/>
      <c r="Z4" s="3"/>
      <c r="AA4" s="3"/>
    </row>
    <row r="5" spans="1:27" ht="12.75">
      <c r="A5" s="2" t="str">
        <f aca="true" ca="1" t="shared" si="1" ref="A5:A33">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(1,2)</v>
      </c>
      <c r="B5" t="s">
        <v>139</v>
      </c>
      <c r="C5">
        <f>'orig. data'!AH5</f>
        <v>1</v>
      </c>
      <c r="D5">
        <f>'orig. data'!AI5</f>
        <v>2</v>
      </c>
      <c r="E5">
        <f ca="1">IF(CELL("contents",F5)="s","s",IF(CELL("contents",G5)="s","s",IF(CELL("contents",'orig. data'!AJ5)="t","t","")))</f>
      </c>
      <c r="F5" t="str">
        <f>'orig. data'!AK5</f>
        <v> </v>
      </c>
      <c r="G5">
        <f>'orig. data'!AL5</f>
        <v>0</v>
      </c>
      <c r="H5" s="2">
        <f>I19</f>
        <v>0.137362</v>
      </c>
      <c r="I5" s="2">
        <f>('orig. data'!D5)/100</f>
        <v>0.10533300000000001</v>
      </c>
      <c r="J5" s="2">
        <f>('orig. data'!R5)/100</f>
        <v>0.109401</v>
      </c>
      <c r="K5" s="2">
        <f t="shared" si="0"/>
        <v>0.13943899999999998</v>
      </c>
      <c r="L5" s="5">
        <f>'orig. data'!B5</f>
        <v>2530</v>
      </c>
      <c r="M5" s="5">
        <f>'orig. data'!C5</f>
        <v>24155</v>
      </c>
      <c r="N5" s="11">
        <f>'orig. data'!G5</f>
        <v>0</v>
      </c>
      <c r="O5" s="8"/>
      <c r="P5" s="5">
        <f>'orig. data'!P5</f>
        <v>2616</v>
      </c>
      <c r="Q5" s="5">
        <f>'orig. data'!Q5</f>
        <v>24194</v>
      </c>
      <c r="R5" s="11">
        <f>'orig. data'!U5</f>
        <v>0</v>
      </c>
      <c r="S5" s="8"/>
      <c r="T5" s="11">
        <f>'orig. data'!AD5</f>
        <v>0.41082</v>
      </c>
      <c r="U5" s="1"/>
      <c r="V5" s="1"/>
      <c r="W5" s="1"/>
      <c r="X5" s="1"/>
      <c r="Y5" s="1"/>
      <c r="Z5" s="1"/>
      <c r="AA5" s="1"/>
    </row>
    <row r="6" spans="1:27" ht="12.75">
      <c r="A6" s="2" t="str">
        <f ca="1" t="shared" si="1"/>
        <v>Assiniboine (1,2)</v>
      </c>
      <c r="B6" t="s">
        <v>140</v>
      </c>
      <c r="C6">
        <f>'orig. data'!AH6</f>
        <v>1</v>
      </c>
      <c r="D6">
        <f>'orig. data'!AI6</f>
        <v>2</v>
      </c>
      <c r="E6">
        <f ca="1">IF(CELL("contents",F6)="s","s",IF(CELL("contents",G6)="s","s",IF(CELL("contents",'orig. data'!AJ6)="t","t","")))</f>
      </c>
      <c r="F6" t="str">
        <f>'orig. data'!AK6</f>
        <v> </v>
      </c>
      <c r="G6">
        <f>'orig. data'!AL6</f>
        <v>0</v>
      </c>
      <c r="H6" s="2">
        <f>I19</f>
        <v>0.137362</v>
      </c>
      <c r="I6" s="2">
        <f>('orig. data'!D6)/100</f>
        <v>0.113074</v>
      </c>
      <c r="J6" s="2">
        <f>('orig. data'!R6)/100</f>
        <v>0.116079</v>
      </c>
      <c r="K6" s="2">
        <f t="shared" si="0"/>
        <v>0.13943899999999998</v>
      </c>
      <c r="L6" s="5">
        <f>'orig. data'!B6</f>
        <v>1747</v>
      </c>
      <c r="M6" s="5">
        <f>'orig. data'!C6</f>
        <v>15613</v>
      </c>
      <c r="N6" s="11">
        <f>'orig. data'!G6</f>
        <v>1E-05</v>
      </c>
      <c r="O6" s="8"/>
      <c r="P6" s="5">
        <f>'orig. data'!P6</f>
        <v>1673</v>
      </c>
      <c r="Q6" s="5">
        <f>'orig. data'!Q6</f>
        <v>14620</v>
      </c>
      <c r="R6" s="11">
        <f>'orig. data'!U6</f>
        <v>3E-05</v>
      </c>
      <c r="S6" s="8"/>
      <c r="T6" s="11">
        <f>'orig. data'!AD6</f>
        <v>0.60079</v>
      </c>
      <c r="U6" s="1"/>
      <c r="V6" s="1"/>
      <c r="W6" s="1"/>
      <c r="X6" s="1"/>
      <c r="Y6" s="1"/>
      <c r="Z6" s="1"/>
      <c r="AA6" s="1"/>
    </row>
    <row r="7" spans="1:27" ht="12.75">
      <c r="A7" s="2" t="str">
        <f ca="1" t="shared" si="1"/>
        <v>Brandon</v>
      </c>
      <c r="B7" t="s">
        <v>107</v>
      </c>
      <c r="C7">
        <f>'orig. data'!AH7</f>
        <v>0</v>
      </c>
      <c r="D7">
        <f>'orig. data'!AI7</f>
        <v>0</v>
      </c>
      <c r="E7">
        <f ca="1">IF(CELL("contents",F7)="s","s",IF(CELL("contents",G7)="s","s",IF(CELL("contents",'orig. data'!AJ7)="t","t","")))</f>
      </c>
      <c r="F7" t="str">
        <f>'orig. data'!AK7</f>
        <v> </v>
      </c>
      <c r="G7">
        <f>'orig. data'!AL7</f>
        <v>0</v>
      </c>
      <c r="H7" s="2">
        <f>I19</f>
        <v>0.137362</v>
      </c>
      <c r="I7" s="2">
        <f>('orig. data'!D7)/100</f>
        <v>0.14707599999999998</v>
      </c>
      <c r="J7" s="2">
        <f>('orig. data'!R7)/100</f>
        <v>0.136711</v>
      </c>
      <c r="K7" s="2">
        <f t="shared" si="0"/>
        <v>0.13943899999999998</v>
      </c>
      <c r="L7" s="5">
        <f>'orig. data'!B7</f>
        <v>1480</v>
      </c>
      <c r="M7" s="5">
        <f>'orig. data'!C7</f>
        <v>10150</v>
      </c>
      <c r="N7" s="11">
        <f>'orig. data'!G7</f>
        <v>0.13092</v>
      </c>
      <c r="O7" s="8"/>
      <c r="P7" s="5">
        <f>'orig. data'!P7</f>
        <v>1333</v>
      </c>
      <c r="Q7" s="5">
        <f>'orig. data'!Q7</f>
        <v>9965</v>
      </c>
      <c r="R7" s="11">
        <f>'orig. data'!U7</f>
        <v>0.66728</v>
      </c>
      <c r="S7" s="8"/>
      <c r="T7" s="11">
        <f>'orig. data'!AD7</f>
        <v>0.16506</v>
      </c>
      <c r="U7" s="1"/>
      <c r="V7" s="1"/>
      <c r="W7" s="1"/>
      <c r="X7" s="1"/>
      <c r="Y7" s="1"/>
      <c r="Z7" s="1"/>
      <c r="AA7" s="1"/>
    </row>
    <row r="8" spans="1:27" ht="12.75">
      <c r="A8" s="2" t="str">
        <f ca="1" t="shared" si="1"/>
        <v>Winnipeg (1,2)</v>
      </c>
      <c r="B8" t="s">
        <v>148</v>
      </c>
      <c r="C8">
        <f>'orig. data'!AH8</f>
        <v>1</v>
      </c>
      <c r="D8">
        <f>'orig. data'!AI8</f>
        <v>2</v>
      </c>
      <c r="E8">
        <f ca="1">IF(CELL("contents",F8)="s","s",IF(CELL("contents",G8)="s","s",IF(CELL("contents",'orig. data'!AJ8)="t","t","")))</f>
      </c>
      <c r="F8" t="str">
        <f>'orig. data'!AK8</f>
        <v> </v>
      </c>
      <c r="G8">
        <f>'orig. data'!AL8</f>
        <v>0</v>
      </c>
      <c r="H8" s="2">
        <f>I19</f>
        <v>0.137362</v>
      </c>
      <c r="I8" s="2">
        <f>('orig. data'!D8)/100</f>
        <v>0.159614</v>
      </c>
      <c r="J8" s="2">
        <f>('orig. data'!R8)/100</f>
        <v>0.16375599999999998</v>
      </c>
      <c r="K8" s="2">
        <f t="shared" si="0"/>
        <v>0.13943899999999998</v>
      </c>
      <c r="L8" s="5">
        <f>'orig. data'!B8</f>
        <v>20211</v>
      </c>
      <c r="M8" s="5">
        <f>'orig. data'!C8</f>
        <v>126007</v>
      </c>
      <c r="N8" s="11">
        <f>'orig. data'!G8</f>
        <v>2E-05</v>
      </c>
      <c r="O8" s="8"/>
      <c r="P8" s="5">
        <f>'orig. data'!P8</f>
        <v>20673</v>
      </c>
      <c r="Q8" s="5">
        <f>'orig. data'!Q8</f>
        <v>126807</v>
      </c>
      <c r="R8" s="11">
        <f>'orig. data'!U8</f>
        <v>1E-05</v>
      </c>
      <c r="S8" s="8"/>
      <c r="T8" s="11">
        <f>'orig. data'!AD8</f>
        <v>0.47418</v>
      </c>
      <c r="U8" s="1"/>
      <c r="V8" s="1"/>
      <c r="W8" s="1"/>
      <c r="X8" s="1"/>
      <c r="Y8" s="1"/>
      <c r="Z8" s="1"/>
      <c r="AA8" s="1"/>
    </row>
    <row r="9" spans="1:27" ht="12.75">
      <c r="A9" s="2" t="str">
        <f ca="1" t="shared" si="1"/>
        <v>Interlake</v>
      </c>
      <c r="B9" t="s">
        <v>142</v>
      </c>
      <c r="C9">
        <f>'orig. data'!AH9</f>
        <v>0</v>
      </c>
      <c r="D9">
        <f>'orig. data'!AI9</f>
        <v>0</v>
      </c>
      <c r="E9">
        <f ca="1">IF(CELL("contents",F9)="s","s",IF(CELL("contents",G9)="s","s",IF(CELL("contents",'orig. data'!AJ9)="t","t","")))</f>
      </c>
      <c r="F9" t="str">
        <f>'orig. data'!AK9</f>
        <v> </v>
      </c>
      <c r="G9">
        <f>'orig. data'!AL9</f>
        <v>0</v>
      </c>
      <c r="H9" s="2">
        <f>I19</f>
        <v>0.137362</v>
      </c>
      <c r="I9" s="2">
        <f>('orig. data'!D9)/100</f>
        <v>0.14769500000000002</v>
      </c>
      <c r="J9" s="2">
        <f>('orig. data'!R9)/100</f>
        <v>0.14086600000000002</v>
      </c>
      <c r="K9" s="2">
        <f t="shared" si="0"/>
        <v>0.13943899999999998</v>
      </c>
      <c r="L9" s="5">
        <f>'orig. data'!B9</f>
        <v>2461</v>
      </c>
      <c r="M9" s="5">
        <f>'orig. data'!C9</f>
        <v>16668</v>
      </c>
      <c r="N9" s="11">
        <f>'orig. data'!G9</f>
        <v>0.08513</v>
      </c>
      <c r="O9" s="8"/>
      <c r="P9" s="5">
        <f>'orig. data'!P9</f>
        <v>2302</v>
      </c>
      <c r="Q9" s="5">
        <f>'orig. data'!Q9</f>
        <v>16644</v>
      </c>
      <c r="R9" s="11">
        <f>'orig. data'!U9</f>
        <v>0.81038</v>
      </c>
      <c r="S9" s="8"/>
      <c r="T9" s="11">
        <f>'orig. data'!AD9</f>
        <v>0.31152</v>
      </c>
      <c r="U9" s="1"/>
      <c r="V9" s="1"/>
      <c r="W9" s="1"/>
      <c r="X9" s="1"/>
      <c r="Y9" s="1"/>
      <c r="Z9" s="1"/>
      <c r="AA9" s="1"/>
    </row>
    <row r="10" spans="1:20" ht="12.75">
      <c r="A10" s="2" t="str">
        <f ca="1" t="shared" si="1"/>
        <v>North Eastman</v>
      </c>
      <c r="B10" t="s">
        <v>143</v>
      </c>
      <c r="C10">
        <f>'orig. data'!AH10</f>
        <v>0</v>
      </c>
      <c r="D10">
        <f>'orig. data'!AI10</f>
        <v>0</v>
      </c>
      <c r="E10">
        <f ca="1">IF(CELL("contents",F10)="s","s",IF(CELL("contents",G10)="s","s",IF(CELL("contents",'orig. data'!AJ10)="t","t","")))</f>
      </c>
      <c r="F10" t="str">
        <f>'orig. data'!AK10</f>
        <v> </v>
      </c>
      <c r="G10">
        <f>'orig. data'!AL10</f>
        <v>0</v>
      </c>
      <c r="H10" s="2">
        <f>I19</f>
        <v>0.137362</v>
      </c>
      <c r="I10" s="2">
        <f>('orig. data'!D10)/100</f>
        <v>0.131912</v>
      </c>
      <c r="J10" s="2">
        <f>('orig. data'!R10)/100</f>
        <v>0.124024</v>
      </c>
      <c r="K10" s="2">
        <f t="shared" si="0"/>
        <v>0.13943899999999998</v>
      </c>
      <c r="L10" s="5">
        <f>'orig. data'!B10</f>
        <v>1230</v>
      </c>
      <c r="M10" s="5">
        <f>'orig. data'!C10</f>
        <v>9359</v>
      </c>
      <c r="N10" s="11">
        <f>'orig. data'!G10</f>
        <v>0.3868</v>
      </c>
      <c r="P10" s="5">
        <f>'orig. data'!P10</f>
        <v>1113</v>
      </c>
      <c r="Q10" s="5">
        <f>'orig. data'!Q10</f>
        <v>9124</v>
      </c>
      <c r="R10" s="11">
        <f>'orig. data'!U10</f>
        <v>0.01395</v>
      </c>
      <c r="T10" s="11">
        <f>'orig. data'!AD10</f>
        <v>0.26584</v>
      </c>
    </row>
    <row r="11" spans="1:27" ht="12.75">
      <c r="A11" s="2" t="str">
        <f ca="1" t="shared" si="1"/>
        <v>Parkland (1,2)</v>
      </c>
      <c r="B11" t="s">
        <v>141</v>
      </c>
      <c r="C11">
        <f>'orig. data'!AH11</f>
        <v>1</v>
      </c>
      <c r="D11">
        <f>'orig. data'!AI11</f>
        <v>2</v>
      </c>
      <c r="E11">
        <f ca="1">IF(CELL("contents",F11)="s","s",IF(CELL("contents",G11)="s","s",IF(CELL("contents",'orig. data'!AJ11)="t","t","")))</f>
      </c>
      <c r="F11" t="str">
        <f>'orig. data'!AK11</f>
        <v> </v>
      </c>
      <c r="G11">
        <f>'orig. data'!AL11</f>
        <v>0</v>
      </c>
      <c r="H11" s="2">
        <f>I19</f>
        <v>0.137362</v>
      </c>
      <c r="I11" s="2">
        <f>('orig. data'!D11)/100</f>
        <v>0.118132</v>
      </c>
      <c r="J11" s="2">
        <f>('orig. data'!R11)/100</f>
        <v>0.114029</v>
      </c>
      <c r="K11" s="2">
        <f t="shared" si="0"/>
        <v>0.13943899999999998</v>
      </c>
      <c r="L11" s="5">
        <f>'orig. data'!B11</f>
        <v>1153</v>
      </c>
      <c r="M11" s="5">
        <f>'orig. data'!C11</f>
        <v>9822</v>
      </c>
      <c r="N11" s="11">
        <f>'orig. data'!G11</f>
        <v>0.00143</v>
      </c>
      <c r="O11" s="8"/>
      <c r="P11" s="5">
        <f>'orig. data'!P11</f>
        <v>1023</v>
      </c>
      <c r="Q11" s="5">
        <f>'orig. data'!Q11</f>
        <v>9047</v>
      </c>
      <c r="R11" s="11">
        <f>'orig. data'!U11</f>
        <v>3E-05</v>
      </c>
      <c r="S11" s="8"/>
      <c r="T11" s="11">
        <f>'orig. data'!AD11</f>
        <v>0.5318</v>
      </c>
      <c r="U11" s="1"/>
      <c r="V11" s="1"/>
      <c r="W11" s="1"/>
      <c r="X11" s="1"/>
      <c r="Y11" s="1"/>
      <c r="Z11" s="1"/>
      <c r="AA11" s="1"/>
    </row>
    <row r="12" spans="1:27" ht="12.75">
      <c r="A12" s="2" t="str">
        <f ca="1" t="shared" si="1"/>
        <v>Churchill</v>
      </c>
      <c r="B12" t="s">
        <v>144</v>
      </c>
      <c r="C12">
        <f>'orig. data'!AH12</f>
        <v>0</v>
      </c>
      <c r="D12">
        <f>'orig. data'!AI12</f>
        <v>0</v>
      </c>
      <c r="E12">
        <f ca="1">IF(CELL("contents",F12)="s","s",IF(CELL("contents",G12)="s","s",IF(CELL("contents",'orig. data'!AJ12)="t","t","")))</f>
      </c>
      <c r="F12" t="str">
        <f>'orig. data'!AK12</f>
        <v> </v>
      </c>
      <c r="G12">
        <f>'orig. data'!AL12</f>
        <v>0</v>
      </c>
      <c r="H12" s="2">
        <f>I19</f>
        <v>0.137362</v>
      </c>
      <c r="I12" s="2">
        <f>('orig. data'!D12)/100</f>
        <v>0.137086</v>
      </c>
      <c r="J12" s="2">
        <f>('orig. data'!R12)/100</f>
        <v>0.160111</v>
      </c>
      <c r="K12" s="2">
        <f t="shared" si="0"/>
        <v>0.13943899999999998</v>
      </c>
      <c r="L12" s="5">
        <f>'orig. data'!B12</f>
        <v>32</v>
      </c>
      <c r="M12" s="5">
        <f>'orig. data'!C12</f>
        <v>230</v>
      </c>
      <c r="N12" s="11">
        <f>'orig. data'!G12</f>
        <v>0.99111</v>
      </c>
      <c r="O12" s="8"/>
      <c r="P12" s="5">
        <f>'orig. data'!P12</f>
        <v>36</v>
      </c>
      <c r="Q12" s="5">
        <f>'orig. data'!Q12</f>
        <v>219</v>
      </c>
      <c r="R12" s="11">
        <f>'orig. data'!U12</f>
        <v>0.41898</v>
      </c>
      <c r="S12" s="8"/>
      <c r="T12" s="11">
        <f>'orig. data'!AD12</f>
        <v>0.52817</v>
      </c>
      <c r="U12" s="1"/>
      <c r="V12" s="1"/>
      <c r="W12" s="1"/>
      <c r="X12" s="1"/>
      <c r="Y12" s="1"/>
      <c r="Z12" s="1"/>
      <c r="AA12" s="1"/>
    </row>
    <row r="13" spans="1:27" ht="12.75">
      <c r="A13" s="2" t="str">
        <f ca="1" t="shared" si="1"/>
        <v>Nor-Man (1,2,t)</v>
      </c>
      <c r="B13" t="s">
        <v>145</v>
      </c>
      <c r="C13">
        <f>'orig. data'!AH13</f>
        <v>1</v>
      </c>
      <c r="D13">
        <f>'orig. data'!AI13</f>
        <v>2</v>
      </c>
      <c r="E13" t="str">
        <f ca="1">IF(CELL("contents",F13)="s","s",IF(CELL("contents",G13)="s","s",IF(CELL("contents",'orig. data'!AJ13)="t","t","")))</f>
        <v>t</v>
      </c>
      <c r="F13" t="str">
        <f>'orig. data'!AK13</f>
        <v>t</v>
      </c>
      <c r="G13">
        <f>'orig. data'!AL13</f>
        <v>0</v>
      </c>
      <c r="H13" s="2">
        <f>I19</f>
        <v>0.137362</v>
      </c>
      <c r="I13" s="2">
        <f>('orig. data'!D13)/100</f>
        <v>0.08310000000000001</v>
      </c>
      <c r="J13" s="2">
        <f>('orig. data'!R13)/100</f>
        <v>0.09646300000000001</v>
      </c>
      <c r="K13" s="2">
        <f t="shared" si="0"/>
        <v>0.13943899999999998</v>
      </c>
      <c r="L13" s="5">
        <f>'orig. data'!B13</f>
        <v>553</v>
      </c>
      <c r="M13" s="5">
        <f>'orig. data'!C13</f>
        <v>6624</v>
      </c>
      <c r="N13" s="11">
        <f>'orig. data'!G13</f>
        <v>0</v>
      </c>
      <c r="O13" s="8"/>
      <c r="P13" s="5">
        <f>'orig. data'!P13</f>
        <v>624</v>
      </c>
      <c r="Q13" s="5">
        <f>'orig. data'!Q13</f>
        <v>6457</v>
      </c>
      <c r="R13" s="11">
        <f>'orig. data'!U13</f>
        <v>0</v>
      </c>
      <c r="S13" s="8"/>
      <c r="T13" s="11">
        <f>'orig. data'!AD13</f>
        <v>0.03117</v>
      </c>
      <c r="U13" s="1"/>
      <c r="V13" s="1"/>
      <c r="W13" s="1"/>
      <c r="X13" s="1"/>
      <c r="Y13" s="1"/>
      <c r="Z13" s="1"/>
      <c r="AA13" s="1"/>
    </row>
    <row r="14" spans="1:27" ht="12.75">
      <c r="A14" s="2" t="str">
        <f ca="1" t="shared" si="1"/>
        <v>Burntwood (1,2)</v>
      </c>
      <c r="B14" t="s">
        <v>146</v>
      </c>
      <c r="C14">
        <f>'orig. data'!AH14</f>
        <v>1</v>
      </c>
      <c r="D14">
        <f>'orig. data'!AI14</f>
        <v>2</v>
      </c>
      <c r="E14">
        <f ca="1">IF(CELL("contents",F14)="s","s",IF(CELL("contents",G14)="s","s",IF(CELL("contents",'orig. data'!AJ14)="t","t","")))</f>
      </c>
      <c r="F14" t="str">
        <f>'orig. data'!AK14</f>
        <v> </v>
      </c>
      <c r="G14">
        <f>'orig. data'!AL14</f>
        <v>0</v>
      </c>
      <c r="H14" s="2">
        <f>I19</f>
        <v>0.137362</v>
      </c>
      <c r="I14" s="2">
        <f>('orig. data'!D14)/100</f>
        <v>0.056192</v>
      </c>
      <c r="J14" s="2">
        <f>('orig. data'!R14)/100</f>
        <v>0.061078</v>
      </c>
      <c r="K14" s="2">
        <f t="shared" si="0"/>
        <v>0.13943899999999998</v>
      </c>
      <c r="L14" s="5">
        <f>'orig. data'!B14</f>
        <v>822</v>
      </c>
      <c r="M14" s="5">
        <f>'orig. data'!C14</f>
        <v>14423</v>
      </c>
      <c r="N14" s="11">
        <f>'orig. data'!G14</f>
        <v>0</v>
      </c>
      <c r="O14" s="8"/>
      <c r="P14" s="5">
        <f>'orig. data'!P14</f>
        <v>892</v>
      </c>
      <c r="Q14" s="5">
        <f>'orig. data'!Q14</f>
        <v>14468</v>
      </c>
      <c r="R14" s="11">
        <f>'orig. data'!U14</f>
        <v>0</v>
      </c>
      <c r="S14" s="8"/>
      <c r="T14" s="11">
        <f>'orig. data'!AD14</f>
        <v>0.17234</v>
      </c>
      <c r="U14" s="1"/>
      <c r="V14" s="1"/>
      <c r="W14" s="1"/>
      <c r="X14" s="1"/>
      <c r="Y14" s="1"/>
      <c r="Z14" s="1"/>
      <c r="AA14" s="1"/>
    </row>
    <row r="15" spans="1:27" ht="12.75">
      <c r="B15"/>
      <c r="C15"/>
      <c r="D15"/>
      <c r="E15"/>
      <c r="F15"/>
      <c r="G15"/>
      <c r="J15" s="2"/>
      <c r="L15" s="5"/>
      <c r="M15" s="5"/>
      <c r="N15" s="11"/>
      <c r="O15" s="8"/>
      <c r="P15" s="5"/>
      <c r="Q15" s="5"/>
      <c r="R15" s="11"/>
      <c r="S15" s="8"/>
      <c r="T15" s="11"/>
      <c r="U15" s="1"/>
      <c r="V15" s="1"/>
      <c r="W15" s="1"/>
      <c r="X15" s="1"/>
      <c r="Y15" s="1"/>
      <c r="Z15" s="1"/>
      <c r="AA15" s="1"/>
    </row>
    <row r="16" spans="1:27" ht="12.75">
      <c r="A16" s="2" t="str">
        <f ca="1" t="shared" si="1"/>
        <v>South (1,2)</v>
      </c>
      <c r="B16" t="s">
        <v>151</v>
      </c>
      <c r="C16">
        <f>'orig. data'!AH15</f>
        <v>1</v>
      </c>
      <c r="D16">
        <f>'orig. data'!AI15</f>
        <v>2</v>
      </c>
      <c r="E16">
        <f ca="1">IF(CELL("contents",F16)="s","s",IF(CELL("contents",G16)="s","s",IF(CELL("contents",'orig. data'!AJ15)="t","t","")))</f>
      </c>
      <c r="F16" t="str">
        <f>'orig. data'!AK15</f>
        <v> </v>
      </c>
      <c r="G16">
        <f>'orig. data'!AL15</f>
        <v>0</v>
      </c>
      <c r="H16" s="2">
        <f aca="true" t="shared" si="2" ref="H16:H33">$H$14</f>
        <v>0.137362</v>
      </c>
      <c r="I16" s="2">
        <f>('orig. data'!D15)/100</f>
        <v>0.11201599999999999</v>
      </c>
      <c r="J16" s="2">
        <f>('orig. data'!R15)/100</f>
        <v>0.114579</v>
      </c>
      <c r="K16" s="2">
        <f t="shared" si="0"/>
        <v>0.13943899999999998</v>
      </c>
      <c r="L16" s="5">
        <f>'orig. data'!B15</f>
        <v>5943</v>
      </c>
      <c r="M16" s="5">
        <f>'orig. data'!C15</f>
        <v>53424</v>
      </c>
      <c r="N16" s="11">
        <f>'orig. data'!G15</f>
        <v>0</v>
      </c>
      <c r="O16" s="8"/>
      <c r="P16" s="5">
        <f>'orig. data'!P15</f>
        <v>6078</v>
      </c>
      <c r="Q16" s="5">
        <f>'orig. data'!Q15</f>
        <v>53493</v>
      </c>
      <c r="R16" s="11">
        <f>'orig. data'!U15</f>
        <v>0</v>
      </c>
      <c r="S16" s="8"/>
      <c r="T16" s="11">
        <f>'orig. data'!AD15</f>
        <v>0.56191</v>
      </c>
      <c r="U16" s="1"/>
      <c r="V16" s="1"/>
      <c r="W16" s="1"/>
      <c r="X16" s="1"/>
      <c r="Y16" s="1"/>
      <c r="Z16" s="1"/>
      <c r="AA16" s="1"/>
    </row>
    <row r="17" spans="1:20" ht="12.75">
      <c r="A17" s="2" t="str">
        <f ca="1" t="shared" si="1"/>
        <v>Mid</v>
      </c>
      <c r="B17" t="s">
        <v>152</v>
      </c>
      <c r="C17">
        <f>'orig. data'!AH16</f>
        <v>0</v>
      </c>
      <c r="D17">
        <f>'orig. data'!AI16</f>
        <v>0</v>
      </c>
      <c r="E17">
        <f ca="1">IF(CELL("contents",F17)="s","s",IF(CELL("contents",G17)="s","s",IF(CELL("contents",'orig. data'!AJ16)="t","t","")))</f>
      </c>
      <c r="F17" t="str">
        <f>'orig. data'!AK16</f>
        <v> </v>
      </c>
      <c r="G17">
        <f>'orig. data'!AL16</f>
        <v>0</v>
      </c>
      <c r="H17" s="2">
        <f t="shared" si="2"/>
        <v>0.137362</v>
      </c>
      <c r="I17" s="2">
        <f>('orig. data'!D16)/100</f>
        <v>0.135751</v>
      </c>
      <c r="J17" s="2">
        <f>('orig. data'!R16)/100</f>
        <v>0.129709</v>
      </c>
      <c r="K17" s="2">
        <f t="shared" si="0"/>
        <v>0.13943899999999998</v>
      </c>
      <c r="L17" s="5">
        <f>'orig. data'!B16</f>
        <v>4844</v>
      </c>
      <c r="M17" s="5">
        <f>'orig. data'!C16</f>
        <v>35849</v>
      </c>
      <c r="N17" s="11">
        <f>'orig. data'!G16</f>
        <v>0.75445</v>
      </c>
      <c r="P17" s="5">
        <f>'orig. data'!P16</f>
        <v>4438</v>
      </c>
      <c r="Q17" s="5">
        <f>'orig. data'!Q16</f>
        <v>34815</v>
      </c>
      <c r="R17" s="11">
        <f>'orig. data'!U16</f>
        <v>0.05744</v>
      </c>
      <c r="T17" s="11">
        <f>'orig. data'!AD16</f>
        <v>0.25853</v>
      </c>
    </row>
    <row r="18" spans="1:20" ht="12.75">
      <c r="A18" s="2" t="str">
        <f ca="1" t="shared" si="1"/>
        <v>North (1,2,t)</v>
      </c>
      <c r="B18" t="s">
        <v>147</v>
      </c>
      <c r="C18">
        <f>'orig. data'!AH17</f>
        <v>1</v>
      </c>
      <c r="D18">
        <f>'orig. data'!AI17</f>
        <v>2</v>
      </c>
      <c r="E18" t="str">
        <f ca="1">IF(CELL("contents",F18)="s","s",IF(CELL("contents",G18)="s","s",IF(CELL("contents",'orig. data'!AJ17)="t","t","")))</f>
        <v>t</v>
      </c>
      <c r="F18" t="str">
        <f>'orig. data'!AK17</f>
        <v>t</v>
      </c>
      <c r="G18">
        <f>'orig. data'!AL17</f>
        <v>0</v>
      </c>
      <c r="H18" s="2">
        <f t="shared" si="2"/>
        <v>0.137362</v>
      </c>
      <c r="I18" s="2">
        <f>('orig. data'!D17)/100</f>
        <v>0.065675</v>
      </c>
      <c r="J18" s="2">
        <f>('orig. data'!R17)/100</f>
        <v>0.073019</v>
      </c>
      <c r="K18" s="2">
        <f t="shared" si="0"/>
        <v>0.13943899999999998</v>
      </c>
      <c r="L18" s="5">
        <f>'orig. data'!B17</f>
        <v>1407</v>
      </c>
      <c r="M18" s="5">
        <f>'orig. data'!C17</f>
        <v>21277</v>
      </c>
      <c r="N18" s="11">
        <f>'orig. data'!G17</f>
        <v>0</v>
      </c>
      <c r="P18" s="5">
        <f>'orig. data'!P17</f>
        <v>1552</v>
      </c>
      <c r="Q18" s="5">
        <f>'orig. data'!Q17</f>
        <v>21144</v>
      </c>
      <c r="R18" s="11">
        <f>'orig. data'!U17</f>
        <v>0</v>
      </c>
      <c r="T18" s="11">
        <f>'orig. data'!AD17</f>
        <v>0.03672</v>
      </c>
    </row>
    <row r="19" spans="1:20" ht="12.75">
      <c r="A19" s="2" t="str">
        <f ca="1" t="shared" si="1"/>
        <v>Manitoba</v>
      </c>
      <c r="B19" t="s">
        <v>149</v>
      </c>
      <c r="C19">
        <f>'orig. data'!AH18</f>
        <v>0</v>
      </c>
      <c r="D19">
        <f>'orig. data'!AI18</f>
        <v>0</v>
      </c>
      <c r="E19">
        <f ca="1">IF(CELL("contents",F19)="s","s",IF(CELL("contents",G19)="s","s",IF(CELL("contents",'orig. data'!AJ18)="t","t","")))</f>
      </c>
      <c r="F19" t="str">
        <f>'orig. data'!AK18</f>
        <v> </v>
      </c>
      <c r="G19">
        <f>'orig. data'!AL18</f>
        <v>0</v>
      </c>
      <c r="H19" s="2">
        <f t="shared" si="2"/>
        <v>0.137362</v>
      </c>
      <c r="I19" s="2">
        <f>('orig. data'!D18)/100</f>
        <v>0.137362</v>
      </c>
      <c r="J19" s="2">
        <f>('orig. data'!R18)/100</f>
        <v>0.13943899999999998</v>
      </c>
      <c r="K19" s="2">
        <f t="shared" si="0"/>
        <v>0.13943899999999998</v>
      </c>
      <c r="L19" s="5">
        <f>'orig. data'!B18</f>
        <v>34056</v>
      </c>
      <c r="M19" s="5">
        <f>'orig. data'!C18</f>
        <v>247928</v>
      </c>
      <c r="N19" s="11" t="str">
        <f>'orig. data'!G18</f>
        <v>.</v>
      </c>
      <c r="P19" s="5">
        <f>'orig. data'!P18</f>
        <v>34269</v>
      </c>
      <c r="Q19" s="5">
        <f>'orig. data'!Q18</f>
        <v>247531</v>
      </c>
      <c r="R19" s="11" t="str">
        <f>'orig. data'!U18</f>
        <v>.</v>
      </c>
      <c r="T19" s="11">
        <f>'orig. data'!AD18</f>
        <v>0.68709</v>
      </c>
    </row>
    <row r="20" spans="1:20" ht="12.75" hidden="1">
      <c r="A20" s="2" t="str">
        <f ca="1" t="shared" si="1"/>
        <v>Public Trustee</v>
      </c>
      <c r="B20" t="s">
        <v>194</v>
      </c>
      <c r="C20">
        <f>'orig. data'!AH19</f>
        <v>0</v>
      </c>
      <c r="D20">
        <f>'orig. data'!AI19</f>
        <v>0</v>
      </c>
      <c r="E20">
        <f ca="1">IF(CELL("contents",F20)="s","s",IF(CELL("contents",G20)="s","s",IF(CELL("contents",'orig. data'!AJ19)="t","t","")))</f>
      </c>
      <c r="F20" t="str">
        <f>'orig. data'!AK19</f>
        <v> </v>
      </c>
      <c r="G20">
        <f>'orig. data'!AL19</f>
        <v>0</v>
      </c>
      <c r="H20" s="2">
        <f t="shared" si="2"/>
        <v>0.137362</v>
      </c>
      <c r="I20" s="2">
        <f>('orig. data'!D19)/100</f>
        <v>0.13760999999999998</v>
      </c>
      <c r="J20" s="2">
        <f>('orig. data'!R19)/100</f>
        <v>0.14739000000000002</v>
      </c>
      <c r="K20" s="2">
        <f t="shared" si="0"/>
        <v>0.13943899999999998</v>
      </c>
      <c r="L20" s="5">
        <f>'orig. data'!B19</f>
        <v>171</v>
      </c>
      <c r="M20" s="5">
        <f>'orig. data'!C19</f>
        <v>1221</v>
      </c>
      <c r="N20" s="11">
        <f>'orig. data'!G19</f>
        <v>0.98322</v>
      </c>
      <c r="P20" s="5">
        <f>'orig. data'!P19</f>
        <v>195</v>
      </c>
      <c r="Q20" s="5">
        <f>'orig. data'!Q19</f>
        <v>1307</v>
      </c>
      <c r="R20" s="11">
        <f>'orig. data'!U19</f>
        <v>0.49543</v>
      </c>
      <c r="T20" s="11">
        <f>'orig. data'!AD19</f>
        <v>0.53956</v>
      </c>
    </row>
    <row r="21" spans="2:20" ht="12.75">
      <c r="B21"/>
      <c r="C21"/>
      <c r="D21"/>
      <c r="E21"/>
      <c r="F21"/>
      <c r="G21"/>
      <c r="J21" s="2"/>
      <c r="L21" s="5"/>
      <c r="M21" s="5"/>
      <c r="N21" s="11"/>
      <c r="P21" s="5"/>
      <c r="Q21" s="5"/>
      <c r="R21" s="11"/>
      <c r="T21" s="11"/>
    </row>
    <row r="22" spans="1:20" ht="12.75">
      <c r="A22" s="2" t="str">
        <f ca="1" t="shared" si="1"/>
        <v>Fort Garry (1,2)</v>
      </c>
      <c r="B22" t="s">
        <v>153</v>
      </c>
      <c r="C22">
        <f>'orig. data'!AH20</f>
        <v>1</v>
      </c>
      <c r="D22">
        <f>'orig. data'!AI20</f>
        <v>2</v>
      </c>
      <c r="E22">
        <f ca="1">IF(CELL("contents",F22)="s","s",IF(CELL("contents",G22)="s","s",IF(CELL("contents",'orig. data'!AJ20)="t","t","")))</f>
      </c>
      <c r="F22" t="str">
        <f>'orig. data'!AK20</f>
        <v> </v>
      </c>
      <c r="G22">
        <f>'orig. data'!AL20</f>
        <v>0</v>
      </c>
      <c r="H22" s="2">
        <f t="shared" si="2"/>
        <v>0.137362</v>
      </c>
      <c r="I22" s="2">
        <f>('orig. data'!D20)/100</f>
        <v>0.16029800000000002</v>
      </c>
      <c r="J22" s="2">
        <f>('orig. data'!R20)/100</f>
        <v>0.17518999999999998</v>
      </c>
      <c r="K22" s="2">
        <f t="shared" si="0"/>
        <v>0.13943899999999998</v>
      </c>
      <c r="L22" s="5">
        <f>'orig. data'!B20</f>
        <v>2053</v>
      </c>
      <c r="M22" s="5">
        <f>'orig. data'!C20</f>
        <v>12747</v>
      </c>
      <c r="N22" s="11">
        <f>'orig. data'!G20</f>
        <v>0.00034</v>
      </c>
      <c r="P22" s="5">
        <f>'orig. data'!P20</f>
        <v>2271</v>
      </c>
      <c r="Q22" s="5">
        <f>'orig. data'!Q20</f>
        <v>13101</v>
      </c>
      <c r="R22" s="11">
        <f>'orig. data'!U20</f>
        <v>0</v>
      </c>
      <c r="T22" s="11">
        <f>'orig. data'!AD20</f>
        <v>0.0623</v>
      </c>
    </row>
    <row r="23" spans="1:20" ht="12.75">
      <c r="A23" s="2" t="str">
        <f ca="1" t="shared" si="1"/>
        <v>Assiniboine South (1)</v>
      </c>
      <c r="B23" t="s">
        <v>154</v>
      </c>
      <c r="C23">
        <f>'orig. data'!AH21</f>
        <v>1</v>
      </c>
      <c r="D23">
        <f>'orig. data'!AI21</f>
        <v>0</v>
      </c>
      <c r="E23">
        <f ca="1">IF(CELL("contents",F23)="s","s",IF(CELL("contents",G23)="s","s",IF(CELL("contents",'orig. data'!AJ21)="t","t","")))</f>
      </c>
      <c r="F23" t="str">
        <f>'orig. data'!AK21</f>
        <v> </v>
      </c>
      <c r="G23">
        <f>'orig. data'!AL21</f>
        <v>0</v>
      </c>
      <c r="H23" s="2">
        <f t="shared" si="2"/>
        <v>0.137362</v>
      </c>
      <c r="I23" s="2">
        <f>('orig. data'!D21)/100</f>
        <v>0.15610200000000002</v>
      </c>
      <c r="J23" s="2">
        <f>('orig. data'!R21)/100</f>
        <v>0.153343</v>
      </c>
      <c r="K23" s="2">
        <f t="shared" si="0"/>
        <v>0.13943899999999998</v>
      </c>
      <c r="L23" s="5">
        <f>'orig. data'!B21</f>
        <v>1242</v>
      </c>
      <c r="M23" s="5">
        <f>'orig. data'!C21</f>
        <v>8044</v>
      </c>
      <c r="N23" s="11">
        <f>'orig. data'!G21</f>
        <v>0.00609</v>
      </c>
      <c r="P23" s="5">
        <f>'orig. data'!P21</f>
        <v>1167</v>
      </c>
      <c r="Q23" s="5">
        <f>'orig. data'!Q21</f>
        <v>7812</v>
      </c>
      <c r="R23" s="11">
        <f>'orig. data'!U21</f>
        <v>0.0437</v>
      </c>
      <c r="T23" s="11">
        <f>'orig. data'!AD21</f>
        <v>0.74507</v>
      </c>
    </row>
    <row r="24" spans="1:20" ht="12.75">
      <c r="A24" s="2" t="str">
        <f ca="1" t="shared" si="1"/>
        <v>St. Boniface</v>
      </c>
      <c r="B24" t="s">
        <v>158</v>
      </c>
      <c r="C24">
        <f>'orig. data'!AH22</f>
        <v>0</v>
      </c>
      <c r="D24">
        <f>'orig. data'!AI22</f>
        <v>0</v>
      </c>
      <c r="E24">
        <f ca="1">IF(CELL("contents",F24)="s","s",IF(CELL("contents",G24)="s","s",IF(CELL("contents",'orig. data'!AJ22)="t","t","")))</f>
      </c>
      <c r="F24" t="str">
        <f>'orig. data'!AK22</f>
        <v> </v>
      </c>
      <c r="G24">
        <f>'orig. data'!AL22</f>
        <v>0</v>
      </c>
      <c r="H24" s="2">
        <f t="shared" si="2"/>
        <v>0.137362</v>
      </c>
      <c r="I24" s="2">
        <f>('orig. data'!D22)/100</f>
        <v>0.142987</v>
      </c>
      <c r="J24" s="2">
        <f>('orig. data'!R22)/100</f>
        <v>0.14574</v>
      </c>
      <c r="K24" s="2">
        <f t="shared" si="0"/>
        <v>0.13943899999999998</v>
      </c>
      <c r="L24" s="5">
        <f>'orig. data'!B22</f>
        <v>1252</v>
      </c>
      <c r="M24" s="5">
        <f>'orig. data'!C22</f>
        <v>8783</v>
      </c>
      <c r="N24" s="11">
        <f>'orig. data'!G22</f>
        <v>0.38932</v>
      </c>
      <c r="P24" s="5">
        <f>'orig. data'!P22</f>
        <v>1369</v>
      </c>
      <c r="Q24" s="5">
        <f>'orig. data'!Q22</f>
        <v>9450</v>
      </c>
      <c r="R24" s="11">
        <f>'orig. data'!U22</f>
        <v>0.33498</v>
      </c>
      <c r="T24" s="11">
        <f>'orig. data'!AD22</f>
        <v>0.72268</v>
      </c>
    </row>
    <row r="25" spans="1:20" ht="12.75">
      <c r="A25" s="2" t="str">
        <f ca="1" t="shared" si="1"/>
        <v>St. Vital</v>
      </c>
      <c r="B25" t="s">
        <v>156</v>
      </c>
      <c r="C25">
        <f>'orig. data'!AH23</f>
        <v>0</v>
      </c>
      <c r="D25">
        <f>'orig. data'!AI23</f>
        <v>0</v>
      </c>
      <c r="E25">
        <f ca="1">IF(CELL("contents",F25)="s","s",IF(CELL("contents",G25)="s","s",IF(CELL("contents",'orig. data'!AJ23)="t","t","")))</f>
      </c>
      <c r="F25" t="str">
        <f>'orig. data'!AK23</f>
        <v> </v>
      </c>
      <c r="G25">
        <f>'orig. data'!AL23</f>
        <v>0</v>
      </c>
      <c r="H25" s="2">
        <f t="shared" si="2"/>
        <v>0.137362</v>
      </c>
      <c r="I25" s="2">
        <f>('orig. data'!D23)/100</f>
        <v>0.152565</v>
      </c>
      <c r="J25" s="2">
        <f>('orig. data'!R23)/100</f>
        <v>0.150561</v>
      </c>
      <c r="K25" s="2">
        <f t="shared" si="0"/>
        <v>0.13943899999999998</v>
      </c>
      <c r="L25" s="5">
        <f>'orig. data'!B23</f>
        <v>1893</v>
      </c>
      <c r="M25" s="5">
        <f>'orig. data'!C23</f>
        <v>12353</v>
      </c>
      <c r="N25" s="11">
        <f>'orig. data'!G23</f>
        <v>0.01604</v>
      </c>
      <c r="P25" s="5">
        <f>'orig. data'!P23</f>
        <v>1778</v>
      </c>
      <c r="Q25" s="5">
        <f>'orig. data'!Q23</f>
        <v>12018</v>
      </c>
      <c r="R25" s="11">
        <f>'orig. data'!U23</f>
        <v>0.08044</v>
      </c>
      <c r="T25" s="11">
        <f>'orig. data'!AD23</f>
        <v>0.78896</v>
      </c>
    </row>
    <row r="26" spans="1:20" ht="12.75">
      <c r="A26" s="2" t="str">
        <f ca="1" t="shared" si="1"/>
        <v>Transcona</v>
      </c>
      <c r="B26" t="s">
        <v>159</v>
      </c>
      <c r="C26">
        <f>'orig. data'!AH24</f>
        <v>0</v>
      </c>
      <c r="D26">
        <f>'orig. data'!AI24</f>
        <v>0</v>
      </c>
      <c r="E26">
        <f ca="1">IF(CELL("contents",F26)="s","s",IF(CELL("contents",G26)="s","s",IF(CELL("contents",'orig. data'!AJ24)="t","t","")))</f>
      </c>
      <c r="F26" t="str">
        <f>'orig. data'!AK24</f>
        <v> </v>
      </c>
      <c r="G26">
        <f>'orig. data'!AL24</f>
        <v>0</v>
      </c>
      <c r="H26" s="2">
        <f t="shared" si="2"/>
        <v>0.137362</v>
      </c>
      <c r="I26" s="2">
        <f>('orig. data'!D24)/100</f>
        <v>0.145707</v>
      </c>
      <c r="J26" s="2">
        <f>('orig. data'!R24)/100</f>
        <v>0.14609</v>
      </c>
      <c r="K26" s="2">
        <f t="shared" si="0"/>
        <v>0.13943899999999998</v>
      </c>
      <c r="L26" s="5">
        <f>'orig. data'!B24</f>
        <v>1065</v>
      </c>
      <c r="M26" s="5">
        <f>'orig. data'!C24</f>
        <v>7256</v>
      </c>
      <c r="N26" s="11">
        <f>'orig. data'!G24</f>
        <v>0.22045</v>
      </c>
      <c r="P26" s="5">
        <f>'orig. data'!P24</f>
        <v>1034</v>
      </c>
      <c r="Q26" s="5">
        <f>'orig. data'!Q24</f>
        <v>7110</v>
      </c>
      <c r="R26" s="11">
        <f>'orig. data'!U24</f>
        <v>0.33518</v>
      </c>
      <c r="T26" s="11">
        <f>'orig. data'!AD24</f>
        <v>0.96338</v>
      </c>
    </row>
    <row r="27" spans="1:23" ht="12.75">
      <c r="A27" s="2" t="str">
        <f ca="1" t="shared" si="1"/>
        <v>River Heights (1,2)</v>
      </c>
      <c r="B27" t="s">
        <v>155</v>
      </c>
      <c r="C27">
        <f>'orig. data'!AH25</f>
        <v>1</v>
      </c>
      <c r="D27">
        <f>'orig. data'!AI25</f>
        <v>2</v>
      </c>
      <c r="E27">
        <f ca="1">IF(CELL("contents",F27)="s","s",IF(CELL("contents",G27)="s","s",IF(CELL("contents",'orig. data'!AJ25)="t","t","")))</f>
      </c>
      <c r="F27" t="str">
        <f>'orig. data'!AK25</f>
        <v> </v>
      </c>
      <c r="G27">
        <f>'orig. data'!AL25</f>
        <v>0</v>
      </c>
      <c r="H27" s="2">
        <f t="shared" si="2"/>
        <v>0.137362</v>
      </c>
      <c r="I27" s="2">
        <f>('orig. data'!D25)/100</f>
        <v>0.164358</v>
      </c>
      <c r="J27" s="2">
        <f>('orig. data'!R25)/100</f>
        <v>0.166489</v>
      </c>
      <c r="K27" s="2">
        <f t="shared" si="0"/>
        <v>0.13943899999999998</v>
      </c>
      <c r="L27" s="5">
        <f>'orig. data'!B25</f>
        <v>1350</v>
      </c>
      <c r="M27" s="5">
        <f>'orig. data'!C25</f>
        <v>8215</v>
      </c>
      <c r="N27" s="11">
        <f>'orig. data'!G25</f>
        <v>0.0001</v>
      </c>
      <c r="P27" s="5">
        <f>'orig. data'!P25</f>
        <v>1344</v>
      </c>
      <c r="Q27" s="5">
        <f>'orig. data'!Q25</f>
        <v>8128</v>
      </c>
      <c r="R27" s="11">
        <f>'orig. data'!U25</f>
        <v>0.00011</v>
      </c>
      <c r="T27" s="11">
        <f>'orig. data'!AD25</f>
        <v>0.80899</v>
      </c>
      <c r="U27" s="1"/>
      <c r="V27" s="1"/>
      <c r="W27" s="1"/>
    </row>
    <row r="28" spans="1:23" ht="12.75">
      <c r="A28" s="2" t="str">
        <f ca="1" t="shared" si="1"/>
        <v>River East (1,2)</v>
      </c>
      <c r="B28" t="s">
        <v>157</v>
      </c>
      <c r="C28">
        <f>'orig. data'!AH26</f>
        <v>1</v>
      </c>
      <c r="D28">
        <f>'orig. data'!AI26</f>
        <v>2</v>
      </c>
      <c r="E28">
        <f ca="1">IF(CELL("contents",F28)="s","s",IF(CELL("contents",G28)="s","s",IF(CELL("contents",'orig. data'!AJ26)="t","t","")))</f>
      </c>
      <c r="F28" t="str">
        <f>'orig. data'!AK26</f>
        <v> </v>
      </c>
      <c r="G28">
        <f>'orig. data'!AL26</f>
        <v>0</v>
      </c>
      <c r="H28" s="2">
        <f t="shared" si="2"/>
        <v>0.137362</v>
      </c>
      <c r="I28" s="2">
        <f>('orig. data'!D26)/100</f>
        <v>0.155413</v>
      </c>
      <c r="J28" s="2">
        <f>('orig. data'!R26)/100</f>
        <v>0.16025999999999999</v>
      </c>
      <c r="K28" s="2">
        <f t="shared" si="0"/>
        <v>0.13943899999999998</v>
      </c>
      <c r="L28" s="5">
        <f>'orig. data'!B26</f>
        <v>2884</v>
      </c>
      <c r="M28" s="5">
        <f>'orig. data'!C26</f>
        <v>18575</v>
      </c>
      <c r="N28" s="11">
        <f>'orig. data'!G26</f>
        <v>0.00286</v>
      </c>
      <c r="P28" s="5">
        <f>'orig. data'!P26</f>
        <v>2942</v>
      </c>
      <c r="Q28" s="5">
        <f>'orig. data'!Q26</f>
        <v>18474</v>
      </c>
      <c r="R28" s="11">
        <f>'orig. data'!U26</f>
        <v>0.00075</v>
      </c>
      <c r="T28" s="11">
        <f>'orig. data'!AD26</f>
        <v>0.49535</v>
      </c>
      <c r="U28" s="1"/>
      <c r="V28" s="1"/>
      <c r="W28" s="1"/>
    </row>
    <row r="29" spans="1:23" ht="12.75">
      <c r="A29" s="2" t="str">
        <f ca="1" t="shared" si="1"/>
        <v>Seven Oaks (1,2)</v>
      </c>
      <c r="B29" t="s">
        <v>160</v>
      </c>
      <c r="C29">
        <f>'orig. data'!AH27</f>
        <v>1</v>
      </c>
      <c r="D29">
        <f>'orig. data'!AI27</f>
        <v>2</v>
      </c>
      <c r="E29">
        <f ca="1">IF(CELL("contents",F29)="s","s",IF(CELL("contents",G29)="s","s",IF(CELL("contents",'orig. data'!AJ27)="t","t","")))</f>
      </c>
      <c r="F29" t="str">
        <f>'orig. data'!AK27</f>
        <v> </v>
      </c>
      <c r="G29">
        <f>'orig. data'!AL27</f>
        <v>0</v>
      </c>
      <c r="H29" s="2">
        <f t="shared" si="2"/>
        <v>0.137362</v>
      </c>
      <c r="I29" s="2">
        <f>('orig. data'!D27)/100</f>
        <v>0.18299700000000002</v>
      </c>
      <c r="J29" s="2">
        <f>('orig. data'!R27)/100</f>
        <v>0.18530999999999997</v>
      </c>
      <c r="K29" s="2">
        <f t="shared" si="0"/>
        <v>0.13943899999999998</v>
      </c>
      <c r="L29" s="5">
        <f>'orig. data'!B27</f>
        <v>2100</v>
      </c>
      <c r="M29" s="5">
        <f>'orig. data'!C27</f>
        <v>11439</v>
      </c>
      <c r="N29" s="11">
        <f>'orig. data'!G27</f>
        <v>0</v>
      </c>
      <c r="P29" s="5">
        <f>'orig. data'!P27</f>
        <v>2088</v>
      </c>
      <c r="Q29" s="5">
        <f>'orig. data'!Q27</f>
        <v>11315</v>
      </c>
      <c r="R29" s="11">
        <f>'orig. data'!U27</f>
        <v>0</v>
      </c>
      <c r="T29" s="11">
        <f>'orig. data'!AD27</f>
        <v>0.79318</v>
      </c>
      <c r="U29" s="1"/>
      <c r="V29" s="1"/>
      <c r="W29" s="1"/>
    </row>
    <row r="30" spans="1:23" ht="12.75">
      <c r="A30" s="2" t="str">
        <f ca="1" t="shared" si="1"/>
        <v>St. James - Assiniboia (1,2)</v>
      </c>
      <c r="B30" t="s">
        <v>161</v>
      </c>
      <c r="C30">
        <f>'orig. data'!AH28</f>
        <v>1</v>
      </c>
      <c r="D30">
        <f>'orig. data'!AI28</f>
        <v>2</v>
      </c>
      <c r="E30">
        <f ca="1">IF(CELL("contents",F30)="s","s",IF(CELL("contents",G30)="s","s",IF(CELL("contents",'orig. data'!AJ28)="t","t","")))</f>
      </c>
      <c r="F30" t="str">
        <f>'orig. data'!AK28</f>
        <v> </v>
      </c>
      <c r="G30">
        <f>'orig. data'!AL28</f>
        <v>0</v>
      </c>
      <c r="H30" s="2">
        <f t="shared" si="2"/>
        <v>0.137362</v>
      </c>
      <c r="I30" s="2">
        <f>('orig. data'!D28)/100</f>
        <v>0.169163</v>
      </c>
      <c r="J30" s="2">
        <f>('orig. data'!R28)/100</f>
        <v>0.15767899999999999</v>
      </c>
      <c r="K30" s="2">
        <f t="shared" si="0"/>
        <v>0.13943899999999998</v>
      </c>
      <c r="L30" s="5">
        <f>'orig. data'!B28</f>
        <v>1714</v>
      </c>
      <c r="M30" s="5">
        <f>'orig. data'!C28</f>
        <v>10189</v>
      </c>
      <c r="N30" s="11">
        <f>'orig. data'!G28</f>
        <v>0</v>
      </c>
      <c r="O30" s="8"/>
      <c r="P30" s="5">
        <f>'orig. data'!P28</f>
        <v>1591</v>
      </c>
      <c r="Q30" s="5">
        <f>'orig. data'!Q28</f>
        <v>10208</v>
      </c>
      <c r="R30" s="11">
        <f>'orig. data'!U28</f>
        <v>0.00593</v>
      </c>
      <c r="T30" s="11">
        <f>'orig. data'!AD28</f>
        <v>0.16507</v>
      </c>
      <c r="U30" s="1"/>
      <c r="V30" s="1"/>
      <c r="W30" s="1"/>
    </row>
    <row r="31" spans="1:23" ht="12.75">
      <c r="A31" s="2" t="str">
        <f ca="1" t="shared" si="1"/>
        <v>Inkster (1,2,t)</v>
      </c>
      <c r="B31" t="s">
        <v>162</v>
      </c>
      <c r="C31">
        <f>'orig. data'!AH29</f>
        <v>1</v>
      </c>
      <c r="D31">
        <f>'orig. data'!AI29</f>
        <v>2</v>
      </c>
      <c r="E31" t="str">
        <f ca="1">IF(CELL("contents",F31)="s","s",IF(CELL("contents",G31)="s","s",IF(CELL("contents",'orig. data'!AJ29)="t","t","")))</f>
        <v>t</v>
      </c>
      <c r="F31" t="str">
        <f>'orig. data'!AK29</f>
        <v>t</v>
      </c>
      <c r="G31">
        <f>'orig. data'!AL29</f>
        <v>0</v>
      </c>
      <c r="H31" s="2">
        <f t="shared" si="2"/>
        <v>0.137362</v>
      </c>
      <c r="I31" s="2">
        <f>('orig. data'!D29)/100</f>
        <v>0.164861</v>
      </c>
      <c r="J31" s="2">
        <f>('orig. data'!R29)/100</f>
        <v>0.19005299999999997</v>
      </c>
      <c r="K31" s="2">
        <f t="shared" si="0"/>
        <v>0.13943899999999998</v>
      </c>
      <c r="L31" s="5">
        <f>'orig. data'!B29</f>
        <v>1266</v>
      </c>
      <c r="M31" s="5">
        <f>'orig. data'!C29</f>
        <v>7525</v>
      </c>
      <c r="N31" s="11">
        <f>'orig. data'!G29</f>
        <v>9E-05</v>
      </c>
      <c r="O31" s="8"/>
      <c r="P31" s="5">
        <f>'orig. data'!P29</f>
        <v>1408</v>
      </c>
      <c r="Q31" s="5">
        <f>'orig. data'!Q29</f>
        <v>7341</v>
      </c>
      <c r="R31" s="11">
        <f>'orig. data'!U29</f>
        <v>0</v>
      </c>
      <c r="T31" s="11">
        <f>'orig. data'!AD29</f>
        <v>0.00785</v>
      </c>
      <c r="U31" s="1"/>
      <c r="V31" s="1"/>
      <c r="W31" s="1"/>
    </row>
    <row r="32" spans="1:23" ht="12.75">
      <c r="A32" s="2" t="str">
        <f ca="1" t="shared" si="1"/>
        <v>Downtown (2)</v>
      </c>
      <c r="B32" t="s">
        <v>163</v>
      </c>
      <c r="C32">
        <f>'orig. data'!AH30</f>
        <v>0</v>
      </c>
      <c r="D32">
        <f>'orig. data'!AI30</f>
        <v>2</v>
      </c>
      <c r="E32">
        <f ca="1">IF(CELL("contents",F32)="s","s",IF(CELL("contents",G32)="s","s",IF(CELL("contents",'orig. data'!AJ30)="t","t","")))</f>
      </c>
      <c r="F32" t="str">
        <f>'orig. data'!AK30</f>
        <v> </v>
      </c>
      <c r="G32">
        <f>'orig. data'!AL30</f>
        <v>0</v>
      </c>
      <c r="H32" s="2">
        <f t="shared" si="2"/>
        <v>0.137362</v>
      </c>
      <c r="I32" s="2">
        <f>('orig. data'!D30)/100</f>
        <v>0.152485</v>
      </c>
      <c r="J32" s="2">
        <f>('orig. data'!R30)/100</f>
        <v>0.158155</v>
      </c>
      <c r="K32" s="2">
        <f t="shared" si="0"/>
        <v>0.13943899999999998</v>
      </c>
      <c r="L32" s="5">
        <f>'orig. data'!B30</f>
        <v>1926</v>
      </c>
      <c r="M32" s="5">
        <f>'orig. data'!C30</f>
        <v>12315</v>
      </c>
      <c r="N32" s="11">
        <f>'orig. data'!G30</f>
        <v>0.01647</v>
      </c>
      <c r="O32" s="8"/>
      <c r="P32" s="5">
        <f>'orig. data'!P30</f>
        <v>1986</v>
      </c>
      <c r="Q32" s="5">
        <f>'orig. data'!Q30</f>
        <v>12492</v>
      </c>
      <c r="R32" s="11">
        <f>'orig. data'!U30</f>
        <v>0.00358</v>
      </c>
      <c r="T32" s="11">
        <f>'orig. data'!AD30</f>
        <v>0.45397</v>
      </c>
      <c r="U32" s="1"/>
      <c r="V32" s="1"/>
      <c r="W32" s="1"/>
    </row>
    <row r="33" spans="1:23" ht="12.75">
      <c r="A33" s="2" t="str">
        <f ca="1" t="shared" si="1"/>
        <v>Point Douglas (1,2)</v>
      </c>
      <c r="B33" t="s">
        <v>164</v>
      </c>
      <c r="C33">
        <f>'orig. data'!AH31</f>
        <v>1</v>
      </c>
      <c r="D33">
        <f>'orig. data'!AI31</f>
        <v>2</v>
      </c>
      <c r="E33">
        <f ca="1">IF(CELL("contents",F33)="s","s",IF(CELL("contents",G33)="s","s",IF(CELL("contents",'orig. data'!AJ31)="t","t","")))</f>
      </c>
      <c r="F33" t="str">
        <f>'orig. data'!AK31</f>
        <v> </v>
      </c>
      <c r="G33">
        <f>'orig. data'!AL31</f>
        <v>0</v>
      </c>
      <c r="H33" s="2">
        <f t="shared" si="2"/>
        <v>0.137362</v>
      </c>
      <c r="I33" s="2">
        <f>('orig. data'!D31)/100</f>
        <v>0.16816299999999998</v>
      </c>
      <c r="J33" s="2">
        <f>('orig. data'!R31)/100</f>
        <v>0.179816</v>
      </c>
      <c r="K33" s="2">
        <f t="shared" si="0"/>
        <v>0.13943899999999998</v>
      </c>
      <c r="L33" s="5">
        <f>'orig. data'!B31</f>
        <v>1466</v>
      </c>
      <c r="M33" s="5">
        <f>'orig. data'!C31</f>
        <v>8566</v>
      </c>
      <c r="N33" s="11">
        <f>'orig. data'!G31</f>
        <v>1E-05</v>
      </c>
      <c r="O33" s="8"/>
      <c r="P33" s="5">
        <f>'orig. data'!P31</f>
        <v>1695</v>
      </c>
      <c r="Q33" s="5">
        <f>'orig. data'!Q31</f>
        <v>9358</v>
      </c>
      <c r="R33" s="11">
        <f>'orig. data'!U31</f>
        <v>0</v>
      </c>
      <c r="T33" s="11">
        <f>'orig. data'!AD31</f>
        <v>0.19241</v>
      </c>
      <c r="U33" s="1"/>
      <c r="V33" s="1"/>
      <c r="W33" s="1"/>
    </row>
    <row r="34" spans="1:23" ht="12.75">
      <c r="B34"/>
      <c r="C34"/>
      <c r="D34"/>
      <c r="E34"/>
      <c r="F34"/>
      <c r="G34"/>
      <c r="H34" s="23"/>
      <c r="I34" s="3"/>
      <c r="J34" s="3"/>
      <c r="K34" s="23"/>
      <c r="L34" s="5"/>
      <c r="M34" s="5"/>
      <c r="N34" s="11"/>
      <c r="O34" s="8"/>
      <c r="P34" s="5"/>
      <c r="Q34" s="5"/>
      <c r="R34" s="11"/>
      <c r="T34" s="11"/>
      <c r="U34" s="1"/>
      <c r="V34" s="1"/>
      <c r="W34" s="1"/>
    </row>
    <row r="35" spans="2:8" ht="12.75">
      <c r="B35"/>
      <c r="C35"/>
      <c r="D35"/>
      <c r="E35"/>
      <c r="F35"/>
      <c r="G35"/>
      <c r="H35" s="24"/>
    </row>
    <row r="36" spans="2:8" ht="12.75">
      <c r="B36"/>
      <c r="C36"/>
      <c r="D36"/>
      <c r="E36"/>
      <c r="F36"/>
      <c r="G36"/>
      <c r="H36" s="24"/>
    </row>
    <row r="37" spans="2:9" ht="12.75">
      <c r="B37"/>
      <c r="C37"/>
      <c r="D37"/>
      <c r="E37"/>
      <c r="F37"/>
      <c r="G37"/>
      <c r="H37" s="24"/>
      <c r="I37" s="2">
        <v>100</v>
      </c>
    </row>
    <row r="38" spans="2:8" ht="12.75">
      <c r="B38"/>
      <c r="C38"/>
      <c r="D38"/>
      <c r="E38"/>
      <c r="F38"/>
      <c r="G38"/>
      <c r="H38" s="24"/>
    </row>
    <row r="39" spans="2:8" ht="12.75">
      <c r="B39"/>
      <c r="C39"/>
      <c r="D39"/>
      <c r="E39"/>
      <c r="F39"/>
      <c r="G39"/>
      <c r="H39" s="24"/>
    </row>
    <row r="40" spans="2:8" ht="12.75">
      <c r="B40"/>
      <c r="C40"/>
      <c r="D40"/>
      <c r="E40"/>
      <c r="F40"/>
      <c r="G40"/>
      <c r="H40" s="24"/>
    </row>
    <row r="41" spans="2:8" ht="12.75">
      <c r="B41"/>
      <c r="C41"/>
      <c r="D41"/>
      <c r="E41"/>
      <c r="F41"/>
      <c r="G41"/>
      <c r="H41" s="24"/>
    </row>
    <row r="42" ht="12.75">
      <c r="H42" s="24"/>
    </row>
    <row r="43" ht="12.75">
      <c r="H43" s="24"/>
    </row>
    <row r="44" ht="12.75">
      <c r="H44" s="24"/>
    </row>
    <row r="45" ht="12.75">
      <c r="H45" s="24"/>
    </row>
    <row r="46" ht="12.75">
      <c r="H46" s="24"/>
    </row>
    <row r="47" ht="12.75">
      <c r="H47" s="24"/>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22" activePane="bottomLeft" state="frozen"/>
      <selection pane="topLeft" activeCell="A1" sqref="A1"/>
      <selection pane="bottomLeft" activeCell="A26" sqref="A26"/>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0" customWidth="1"/>
    <col min="19" max="19" width="2.8515625" style="0" customWidth="1"/>
  </cols>
  <sheetData>
    <row r="1" spans="1:20" ht="12.75">
      <c r="A1" s="48" t="s">
        <v>277</v>
      </c>
      <c r="B1" s="4" t="s">
        <v>223</v>
      </c>
      <c r="C1" s="77" t="s">
        <v>129</v>
      </c>
      <c r="D1" s="77"/>
      <c r="E1" s="77"/>
      <c r="F1" s="77" t="s">
        <v>132</v>
      </c>
      <c r="G1" s="77"/>
      <c r="H1" s="5" t="s">
        <v>119</v>
      </c>
      <c r="I1" s="3" t="s">
        <v>121</v>
      </c>
      <c r="J1" s="3" t="s">
        <v>122</v>
      </c>
      <c r="K1" s="5" t="s">
        <v>120</v>
      </c>
      <c r="L1" s="5" t="s">
        <v>123</v>
      </c>
      <c r="M1" s="5" t="s">
        <v>124</v>
      </c>
      <c r="N1" s="5" t="s">
        <v>125</v>
      </c>
      <c r="O1" s="6"/>
      <c r="P1" s="5" t="s">
        <v>126</v>
      </c>
      <c r="Q1" s="5" t="s">
        <v>127</v>
      </c>
      <c r="R1" s="5" t="s">
        <v>128</v>
      </c>
      <c r="S1" s="6"/>
      <c r="T1" s="5" t="s">
        <v>133</v>
      </c>
    </row>
    <row r="2" spans="1:20" ht="12.75">
      <c r="A2" s="44"/>
      <c r="B2" s="2"/>
      <c r="C2" s="12"/>
      <c r="D2" s="12"/>
      <c r="E2" s="12"/>
      <c r="F2" s="13"/>
      <c r="G2" s="13"/>
      <c r="H2" s="5"/>
      <c r="I2" s="78" t="s">
        <v>278</v>
      </c>
      <c r="J2" s="78"/>
      <c r="K2" s="5"/>
      <c r="L2" s="5"/>
      <c r="M2" s="5"/>
      <c r="N2" s="5"/>
      <c r="O2" s="6"/>
      <c r="P2" s="5"/>
      <c r="Q2" s="5"/>
      <c r="R2" s="5"/>
      <c r="S2" s="6"/>
      <c r="T2" s="5"/>
    </row>
    <row r="3" spans="1:20" ht="12.75">
      <c r="A3" s="42" t="s">
        <v>0</v>
      </c>
      <c r="B3" s="4"/>
      <c r="C3" s="12">
        <v>1</v>
      </c>
      <c r="D3" s="12">
        <v>2</v>
      </c>
      <c r="E3" s="12" t="s">
        <v>131</v>
      </c>
      <c r="F3" s="12" t="s">
        <v>253</v>
      </c>
      <c r="G3" s="12" t="s">
        <v>254</v>
      </c>
      <c r="H3" s="2" t="s">
        <v>284</v>
      </c>
      <c r="I3" s="4" t="s">
        <v>282</v>
      </c>
      <c r="J3" s="4" t="s">
        <v>283</v>
      </c>
      <c r="K3" s="2" t="s">
        <v>285</v>
      </c>
      <c r="L3" s="2"/>
      <c r="M3" s="2"/>
      <c r="N3" s="2"/>
      <c r="O3" s="9"/>
      <c r="P3" s="2"/>
      <c r="Q3" s="2"/>
      <c r="R3" s="2"/>
      <c r="S3" s="9"/>
      <c r="T3" s="2"/>
    </row>
    <row r="4" spans="1:20" ht="12.75">
      <c r="A4" s="41"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v>
      </c>
      <c r="B4" s="2" t="s">
        <v>231</v>
      </c>
      <c r="C4">
        <f>'orig. data'!AH32</f>
        <v>0</v>
      </c>
      <c r="D4">
        <f>'orig. data'!AI32</f>
        <v>0</v>
      </c>
      <c r="E4">
        <f ca="1">IF(CELL("contents",F4)="s","s",IF(CELL("contents",G4)="s","s",IF(CELL("contents",'orig. data'!AJ32)="t","t","")))</f>
      </c>
      <c r="F4" t="str">
        <f>'orig. data'!AK32</f>
        <v> </v>
      </c>
      <c r="G4">
        <f>'orig. data'!AL32</f>
        <v>0</v>
      </c>
      <c r="H4">
        <f>('orig. data'!D$18)/100</f>
        <v>0.137362</v>
      </c>
      <c r="I4">
        <f>('orig. data'!D32)/100</f>
        <v>0.133168</v>
      </c>
      <c r="J4">
        <f>('orig. data'!R32)/100</f>
        <v>0.132507</v>
      </c>
      <c r="K4">
        <f>('orig. data'!R$18)/100</f>
        <v>0.13943899999999998</v>
      </c>
      <c r="L4" s="5">
        <f>'orig. data'!B32</f>
        <v>551</v>
      </c>
      <c r="M4" s="5">
        <f>'orig. data'!C32</f>
        <v>4158</v>
      </c>
      <c r="N4" s="11">
        <f>'orig. data'!G32</f>
        <v>0.58344</v>
      </c>
      <c r="O4" s="8"/>
      <c r="P4" s="5">
        <f>'orig. data'!P32</f>
        <v>528</v>
      </c>
      <c r="Q4" s="5">
        <f>'orig. data'!Q32</f>
        <v>4009</v>
      </c>
      <c r="R4" s="11">
        <f>'orig. data'!U32</f>
        <v>0.37255</v>
      </c>
      <c r="S4" s="9"/>
      <c r="T4" s="11">
        <f>'orig. data'!AD32</f>
        <v>0.94436</v>
      </c>
    </row>
    <row r="5" spans="1:20" ht="12.75">
      <c r="A5" s="41"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(2)</v>
      </c>
      <c r="B5" s="2" t="s">
        <v>226</v>
      </c>
      <c r="C5">
        <f>'orig. data'!AH33</f>
        <v>0</v>
      </c>
      <c r="D5">
        <f>'orig. data'!AI33</f>
        <v>2</v>
      </c>
      <c r="E5">
        <f ca="1">IF(CELL("contents",F5)="s","s",IF(CELL("contents",G5)="s","s",IF(CELL("contents",'orig. data'!AJ33)="t","t","")))</f>
      </c>
      <c r="F5" t="str">
        <f>'orig. data'!AK33</f>
        <v> </v>
      </c>
      <c r="G5">
        <f>'orig. data'!AL33</f>
        <v>0</v>
      </c>
      <c r="H5">
        <f>('orig. data'!D$18)/100</f>
        <v>0.137362</v>
      </c>
      <c r="I5">
        <f>('orig. data'!D33)/100</f>
        <v>0.119782</v>
      </c>
      <c r="J5">
        <f>('orig. data'!R33)/100</f>
        <v>0.11652599999999999</v>
      </c>
      <c r="K5">
        <f>('orig. data'!R$18)/100</f>
        <v>0.13943899999999998</v>
      </c>
      <c r="L5" s="5">
        <f>'orig. data'!B33</f>
        <v>665</v>
      </c>
      <c r="M5" s="5">
        <f>'orig. data'!C33</f>
        <v>5540</v>
      </c>
      <c r="N5" s="11">
        <f>'orig. data'!G33</f>
        <v>0.01084</v>
      </c>
      <c r="O5" s="8"/>
      <c r="P5" s="5">
        <f>'orig. data'!P33</f>
        <v>772</v>
      </c>
      <c r="Q5" s="5">
        <f>'orig. data'!Q33</f>
        <v>6598</v>
      </c>
      <c r="R5" s="11">
        <f>'orig. data'!U33</f>
        <v>0.00052</v>
      </c>
      <c r="S5" s="9"/>
      <c r="T5" s="11">
        <f>'orig. data'!AD33</f>
        <v>0.66985</v>
      </c>
    </row>
    <row r="6" spans="1:20" ht="12.75">
      <c r="A6" s="41" t="str">
        <f ca="1" t="shared" si="0"/>
        <v>SE Western</v>
      </c>
      <c r="B6" s="2" t="s">
        <v>227</v>
      </c>
      <c r="C6">
        <f>'orig. data'!AH34</f>
        <v>0</v>
      </c>
      <c r="D6">
        <f>'orig. data'!AI34</f>
        <v>0</v>
      </c>
      <c r="E6">
        <f ca="1">IF(CELL("contents",F6)="s","s",IF(CELL("contents",G6)="s","s",IF(CELL("contents",'orig. data'!AJ34)="t","t","")))</f>
      </c>
      <c r="F6" t="str">
        <f>'orig. data'!AK34</f>
        <v> </v>
      </c>
      <c r="G6">
        <f>'orig. data'!AL34</f>
        <v>0</v>
      </c>
      <c r="H6">
        <f>('orig. data'!D$18)/100</f>
        <v>0.137362</v>
      </c>
      <c r="I6">
        <f>('orig. data'!D34)/100</f>
        <v>0.11591100000000001</v>
      </c>
      <c r="J6">
        <f>('orig. data'!R34)/100</f>
        <v>0.132299</v>
      </c>
      <c r="K6">
        <f>('orig. data'!R$18)/100</f>
        <v>0.13943899999999998</v>
      </c>
      <c r="L6" s="5">
        <f>'orig. data'!B34</f>
        <v>323</v>
      </c>
      <c r="M6" s="5">
        <f>'orig. data'!C34</f>
        <v>2801</v>
      </c>
      <c r="N6" s="11">
        <f>'orig. data'!G34</f>
        <v>0.01118</v>
      </c>
      <c r="O6" s="8"/>
      <c r="P6" s="5">
        <f>'orig. data'!P34</f>
        <v>374</v>
      </c>
      <c r="Q6" s="5">
        <f>'orig. data'!Q34</f>
        <v>2841</v>
      </c>
      <c r="R6" s="11">
        <f>'orig. data'!U34</f>
        <v>0.40874</v>
      </c>
      <c r="S6" s="9"/>
      <c r="T6" s="11">
        <f>'orig. data'!AD34</f>
        <v>0.11763</v>
      </c>
    </row>
    <row r="7" spans="1:20" ht="12.75">
      <c r="A7" s="41" t="str">
        <f ca="1" t="shared" si="0"/>
        <v>SE Southern (2)</v>
      </c>
      <c r="B7" s="2" t="s">
        <v>195</v>
      </c>
      <c r="C7">
        <f>'orig. data'!AH35</f>
        <v>0</v>
      </c>
      <c r="D7">
        <f>'orig. data'!AI35</f>
        <v>2</v>
      </c>
      <c r="E7">
        <f ca="1">IF(CELL("contents",F7)="s","s",IF(CELL("contents",G7)="s","s",IF(CELL("contents",'orig. data'!AJ35)="t","t","")))</f>
      </c>
      <c r="F7" t="str">
        <f>'orig. data'!AK35</f>
        <v> </v>
      </c>
      <c r="G7">
        <f>'orig. data'!AL35</f>
        <v>0</v>
      </c>
      <c r="H7">
        <f>('orig. data'!D$18)/100</f>
        <v>0.137362</v>
      </c>
      <c r="I7">
        <f>('orig. data'!D35)/100</f>
        <v>0.10993399999999999</v>
      </c>
      <c r="J7">
        <f>('orig. data'!R35)/100</f>
        <v>0.094616</v>
      </c>
      <c r="K7">
        <f>('orig. data'!R$18)/100</f>
        <v>0.13943899999999998</v>
      </c>
      <c r="L7" s="5">
        <f>'orig. data'!B35</f>
        <v>127</v>
      </c>
      <c r="M7" s="5">
        <f>'orig. data'!C35</f>
        <v>1157</v>
      </c>
      <c r="N7" s="11">
        <f>'orig. data'!G35</f>
        <v>0.02073</v>
      </c>
      <c r="O7" s="8"/>
      <c r="P7" s="5">
        <f>'orig. data'!P35</f>
        <v>115</v>
      </c>
      <c r="Q7" s="5">
        <f>'orig. data'!Q35</f>
        <v>1231</v>
      </c>
      <c r="R7" s="11">
        <f>'orig. data'!U35</f>
        <v>0.00011</v>
      </c>
      <c r="S7" s="9"/>
      <c r="T7" s="11">
        <f>'orig. data'!AD35</f>
        <v>0.26283</v>
      </c>
    </row>
    <row r="8" spans="1:20" ht="12.75">
      <c r="A8" s="41"/>
      <c r="B8" s="2"/>
      <c r="H8">
        <v>0</v>
      </c>
      <c r="I8">
        <v>0</v>
      </c>
      <c r="J8">
        <v>0</v>
      </c>
      <c r="K8">
        <v>0</v>
      </c>
      <c r="L8" s="5"/>
      <c r="M8" s="5"/>
      <c r="N8" s="11"/>
      <c r="O8" s="8"/>
      <c r="P8" s="5"/>
      <c r="Q8" s="5"/>
      <c r="R8" s="11"/>
      <c r="S8" s="9"/>
      <c r="T8" s="11"/>
    </row>
    <row r="9" spans="1:20" ht="12.75">
      <c r="A9" s="41" t="str">
        <f ca="1" t="shared" si="0"/>
        <v>CE Altona (1,2,t)</v>
      </c>
      <c r="B9" s="2" t="s">
        <v>228</v>
      </c>
      <c r="C9">
        <f>'orig. data'!AH36</f>
        <v>1</v>
      </c>
      <c r="D9">
        <f>'orig. data'!AI36</f>
        <v>2</v>
      </c>
      <c r="E9" t="str">
        <f ca="1">IF(CELL("contents",F9)="s","s",IF(CELL("contents",G9)="s","s",IF(CELL("contents",'orig. data'!AJ36)="t","t","")))</f>
        <v>t</v>
      </c>
      <c r="F9" t="str">
        <f>'orig. data'!AK36</f>
        <v>t</v>
      </c>
      <c r="G9">
        <f>'orig. data'!AL36</f>
        <v>0</v>
      </c>
      <c r="H9">
        <f>('orig. data'!D$18)/100</f>
        <v>0.137362</v>
      </c>
      <c r="I9">
        <f>('orig. data'!D36)/100</f>
        <v>0.060751</v>
      </c>
      <c r="J9">
        <f>('orig. data'!R36)/100</f>
        <v>0.08039400000000001</v>
      </c>
      <c r="K9">
        <f>('orig. data'!R$18)/100</f>
        <v>0.13943899999999998</v>
      </c>
      <c r="L9" s="5">
        <f>'orig. data'!B36</f>
        <v>136</v>
      </c>
      <c r="M9" s="5">
        <f>'orig. data'!C36</f>
        <v>2245</v>
      </c>
      <c r="N9" s="11">
        <f>'orig. data'!G36</f>
        <v>0</v>
      </c>
      <c r="O9" s="8"/>
      <c r="P9" s="5">
        <f>'orig. data'!P36</f>
        <v>185</v>
      </c>
      <c r="Q9" s="5">
        <f>'orig. data'!Q36</f>
        <v>2299</v>
      </c>
      <c r="R9" s="11">
        <f>'orig. data'!U36</f>
        <v>0</v>
      </c>
      <c r="S9" s="9"/>
      <c r="T9" s="11">
        <f>'orig. data'!AD36</f>
        <v>0.01849</v>
      </c>
    </row>
    <row r="10" spans="1:20" ht="12.75">
      <c r="A10" s="41" t="str">
        <f ca="1" t="shared" si="0"/>
        <v>CE Cartier/SFX</v>
      </c>
      <c r="B10" s="2" t="s">
        <v>255</v>
      </c>
      <c r="C10">
        <f>'orig. data'!AH37</f>
        <v>0</v>
      </c>
      <c r="D10">
        <f>'orig. data'!AI37</f>
        <v>0</v>
      </c>
      <c r="E10">
        <f ca="1">IF(CELL("contents",F10)="s","s",IF(CELL("contents",G10)="s","s",IF(CELL("contents",'orig. data'!AJ37)="t","t","")))</f>
      </c>
      <c r="F10" t="str">
        <f>'orig. data'!AK37</f>
        <v> </v>
      </c>
      <c r="G10">
        <f>'orig. data'!AL37</f>
        <v>0</v>
      </c>
      <c r="H10">
        <f>('orig. data'!D$18)/100</f>
        <v>0.137362</v>
      </c>
      <c r="I10">
        <f>('orig. data'!D37)/100</f>
        <v>0.121136</v>
      </c>
      <c r="J10">
        <f>('orig. data'!R37)/100</f>
        <v>0.121441</v>
      </c>
      <c r="K10">
        <f>('orig. data'!R$18)/100</f>
        <v>0.13943899999999998</v>
      </c>
      <c r="L10" s="5">
        <f>'orig. data'!B37</f>
        <v>185</v>
      </c>
      <c r="M10" s="5">
        <f>'orig. data'!C37</f>
        <v>1525</v>
      </c>
      <c r="N10" s="11">
        <f>'orig. data'!G37</f>
        <v>0.12741</v>
      </c>
      <c r="O10" s="8"/>
      <c r="P10" s="5">
        <f>'orig. data'!P37</f>
        <v>169</v>
      </c>
      <c r="Q10" s="5">
        <f>'orig. data'!Q37</f>
        <v>1422</v>
      </c>
      <c r="R10" s="11">
        <f>'orig. data'!U37</f>
        <v>0.10557</v>
      </c>
      <c r="S10" s="9"/>
      <c r="T10" s="11">
        <f>'orig. data'!AD37</f>
        <v>0.98218</v>
      </c>
    </row>
    <row r="11" spans="1:20" ht="12.75">
      <c r="A11" s="41" t="str">
        <f ca="1" t="shared" si="0"/>
        <v>CE Louise/Pembina (1,2)</v>
      </c>
      <c r="B11" s="2" t="s">
        <v>229</v>
      </c>
      <c r="C11">
        <f>'orig. data'!AH38</f>
        <v>1</v>
      </c>
      <c r="D11">
        <f>'orig. data'!AI38</f>
        <v>2</v>
      </c>
      <c r="E11">
        <f ca="1">IF(CELL("contents",F11)="s","s",IF(CELL("contents",G11)="s","s",IF(CELL("contents",'orig. data'!AJ38)="t","t","")))</f>
      </c>
      <c r="F11" t="str">
        <f>'orig. data'!AK38</f>
        <v> </v>
      </c>
      <c r="G11">
        <f>'orig. data'!AL38</f>
        <v>0</v>
      </c>
      <c r="H11">
        <f>('orig. data'!D$18)/100</f>
        <v>0.137362</v>
      </c>
      <c r="I11">
        <f>('orig. data'!D38)/100</f>
        <v>0.090145</v>
      </c>
      <c r="J11">
        <f>('orig. data'!R38)/100</f>
        <v>0.09102</v>
      </c>
      <c r="K11">
        <f>('orig. data'!R$18)/100</f>
        <v>0.13943899999999998</v>
      </c>
      <c r="L11" s="5">
        <f>'orig. data'!B38</f>
        <v>92</v>
      </c>
      <c r="M11" s="5">
        <f>'orig. data'!C38</f>
        <v>1028</v>
      </c>
      <c r="N11" s="11">
        <f>'orig. data'!G38</f>
        <v>0.00014</v>
      </c>
      <c r="O11" s="9"/>
      <c r="P11" s="5">
        <f>'orig. data'!P38</f>
        <v>83</v>
      </c>
      <c r="Q11" s="5">
        <f>'orig. data'!Q38</f>
        <v>925</v>
      </c>
      <c r="R11" s="11">
        <f>'orig. data'!U38</f>
        <v>0.00023</v>
      </c>
      <c r="S11" s="9"/>
      <c r="T11" s="11">
        <f>'orig. data'!AD38</f>
        <v>0.95059</v>
      </c>
    </row>
    <row r="12" spans="1:20" ht="12.75">
      <c r="A12" s="41" t="str">
        <f ca="1" t="shared" si="0"/>
        <v>CE Morden/Winkler  (1,2)</v>
      </c>
      <c r="B12" s="2" t="s">
        <v>230</v>
      </c>
      <c r="C12">
        <f>'orig. data'!AH39</f>
        <v>1</v>
      </c>
      <c r="D12">
        <f>'orig. data'!AI39</f>
        <v>2</v>
      </c>
      <c r="E12">
        <f ca="1">IF(CELL("contents",F12)="s","s",IF(CELL("contents",G12)="s","s",IF(CELL("contents",'orig. data'!AJ39)="t","t","")))</f>
      </c>
      <c r="F12" t="str">
        <f>'orig. data'!AK39</f>
        <v> </v>
      </c>
      <c r="G12">
        <f>'orig. data'!AL39</f>
        <v>0</v>
      </c>
      <c r="H12">
        <f>('orig. data'!D$18)/100</f>
        <v>0.137362</v>
      </c>
      <c r="I12">
        <f>('orig. data'!D39)/100</f>
        <v>0.087301</v>
      </c>
      <c r="J12">
        <f>('orig. data'!R39)/100</f>
        <v>0.081376</v>
      </c>
      <c r="K12">
        <f>('orig. data'!R$18)/100</f>
        <v>0.13943899999999998</v>
      </c>
      <c r="L12" s="5">
        <f>'orig. data'!B39</f>
        <v>429</v>
      </c>
      <c r="M12" s="5">
        <f>'orig. data'!C39</f>
        <v>4941</v>
      </c>
      <c r="N12" s="11">
        <f>'orig. data'!G39</f>
        <v>0</v>
      </c>
      <c r="O12" s="9"/>
      <c r="P12" s="5">
        <f>'orig. data'!P39</f>
        <v>454</v>
      </c>
      <c r="Q12" s="5">
        <f>'orig. data'!Q39</f>
        <v>5613</v>
      </c>
      <c r="R12" s="11">
        <f>'orig. data'!U39</f>
        <v>0</v>
      </c>
      <c r="S12" s="9"/>
      <c r="T12" s="11">
        <f>'orig. data'!AD39</f>
        <v>0.36035</v>
      </c>
    </row>
    <row r="13" spans="1:20" ht="12.75">
      <c r="A13" s="41" t="str">
        <f ca="1" t="shared" si="0"/>
        <v>CE Carman</v>
      </c>
      <c r="B13" s="2" t="s">
        <v>256</v>
      </c>
      <c r="C13">
        <f>'orig. data'!AH40</f>
        <v>0</v>
      </c>
      <c r="D13">
        <f>'orig. data'!AI40</f>
        <v>0</v>
      </c>
      <c r="E13">
        <f ca="1">IF(CELL("contents",F13)="s","s",IF(CELL("contents",G13)="s","s",IF(CELL("contents",'orig. data'!AJ40)="t","t","")))</f>
      </c>
      <c r="F13" t="str">
        <f>'orig. data'!AK40</f>
        <v> </v>
      </c>
      <c r="G13">
        <f>'orig. data'!AL40</f>
        <v>0</v>
      </c>
      <c r="H13">
        <f>('orig. data'!D$18)/100</f>
        <v>0.137362</v>
      </c>
      <c r="I13">
        <f>('orig. data'!D40)/100</f>
        <v>0.119347</v>
      </c>
      <c r="J13">
        <f>('orig. data'!R40)/100</f>
        <v>0.123348</v>
      </c>
      <c r="K13">
        <f>('orig. data'!R$18)/100</f>
        <v>0.13943899999999998</v>
      </c>
      <c r="L13" s="5">
        <f>'orig. data'!B40</f>
        <v>293</v>
      </c>
      <c r="M13" s="5">
        <f>'orig. data'!C40</f>
        <v>2468</v>
      </c>
      <c r="N13" s="11">
        <f>'orig. data'!G40</f>
        <v>0.04233</v>
      </c>
      <c r="O13" s="9"/>
      <c r="P13" s="5">
        <f>'orig. data'!P40</f>
        <v>279</v>
      </c>
      <c r="Q13" s="5">
        <f>'orig. data'!Q40</f>
        <v>2292</v>
      </c>
      <c r="R13" s="11">
        <f>'orig. data'!U40</f>
        <v>0.08157</v>
      </c>
      <c r="S13" s="9"/>
      <c r="T13" s="11">
        <f>'orig. data'!AD40</f>
        <v>0.71836</v>
      </c>
    </row>
    <row r="14" spans="1:20" ht="12.75">
      <c r="A14" s="41" t="str">
        <f ca="1" t="shared" si="0"/>
        <v>CE Red River</v>
      </c>
      <c r="B14" s="2" t="s">
        <v>196</v>
      </c>
      <c r="C14">
        <f>'orig. data'!AH41</f>
        <v>0</v>
      </c>
      <c r="D14">
        <f>'orig. data'!AI41</f>
        <v>0</v>
      </c>
      <c r="E14">
        <f ca="1">IF(CELL("contents",F14)="s","s",IF(CELL("contents",G14)="s","s",IF(CELL("contents",'orig. data'!AJ41)="t","t","")))</f>
      </c>
      <c r="F14" t="str">
        <f>'orig. data'!AK41</f>
        <v> </v>
      </c>
      <c r="G14">
        <f>'orig. data'!AL41</f>
        <v>0</v>
      </c>
      <c r="H14">
        <f>('orig. data'!D$18)/100</f>
        <v>0.137362</v>
      </c>
      <c r="I14">
        <f>('orig. data'!D41)/100</f>
        <v>0.12410299999999999</v>
      </c>
      <c r="J14">
        <f>('orig. data'!R41)/100</f>
        <v>0.134465</v>
      </c>
      <c r="K14">
        <f>('orig. data'!R$18)/100</f>
        <v>0.13943899999999998</v>
      </c>
      <c r="L14" s="5">
        <f>'orig. data'!B41</f>
        <v>399</v>
      </c>
      <c r="M14" s="5">
        <f>'orig. data'!C41</f>
        <v>3209</v>
      </c>
      <c r="N14" s="11">
        <f>'orig. data'!G41</f>
        <v>0.10387</v>
      </c>
      <c r="O14" s="9"/>
      <c r="P14" s="5">
        <f>'orig. data'!P41</f>
        <v>434</v>
      </c>
      <c r="Q14" s="5">
        <f>'orig. data'!Q41</f>
        <v>3243</v>
      </c>
      <c r="R14" s="11">
        <f>'orig. data'!U41</f>
        <v>0.54938</v>
      </c>
      <c r="S14" s="9"/>
      <c r="T14" s="11">
        <f>'orig. data'!AD41</f>
        <v>0.30818</v>
      </c>
    </row>
    <row r="15" spans="1:20" ht="12.75">
      <c r="A15" s="41" t="str">
        <f ca="1" t="shared" si="0"/>
        <v>CE Swan Lake</v>
      </c>
      <c r="B15" s="2" t="s">
        <v>197</v>
      </c>
      <c r="C15">
        <f>'orig. data'!AH42</f>
        <v>0</v>
      </c>
      <c r="D15">
        <f>'orig. data'!AI42</f>
        <v>0</v>
      </c>
      <c r="E15">
        <f ca="1">IF(CELL("contents",F15)="s","s",IF(CELL("contents",G15)="s","s",IF(CELL("contents",'orig. data'!AJ42)="t","t","")))</f>
      </c>
      <c r="F15" t="str">
        <f>'orig. data'!AK42</f>
        <v> </v>
      </c>
      <c r="G15">
        <f>'orig. data'!AL42</f>
        <v>0</v>
      </c>
      <c r="H15">
        <f>('orig. data'!D$18)/100</f>
        <v>0.137362</v>
      </c>
      <c r="I15">
        <f>('orig. data'!D42)/100</f>
        <v>0.122987</v>
      </c>
      <c r="J15">
        <f>('orig. data'!R42)/100</f>
        <v>0.136355</v>
      </c>
      <c r="K15">
        <f>('orig. data'!R$18)/100</f>
        <v>0.13943899999999998</v>
      </c>
      <c r="L15" s="5">
        <f>'orig. data'!B42</f>
        <v>120</v>
      </c>
      <c r="M15" s="5">
        <f>'orig. data'!C42</f>
        <v>986</v>
      </c>
      <c r="N15" s="11">
        <f>'orig. data'!G42</f>
        <v>0.26215</v>
      </c>
      <c r="O15" s="9"/>
      <c r="P15" s="5">
        <f>'orig. data'!P42</f>
        <v>119</v>
      </c>
      <c r="Q15" s="5">
        <f>'orig. data'!Q42</f>
        <v>883</v>
      </c>
      <c r="R15" s="11">
        <f>'orig. data'!U42</f>
        <v>0.82093</v>
      </c>
      <c r="S15" s="9"/>
      <c r="T15" s="11">
        <f>'orig. data'!AD42</f>
        <v>0.44335</v>
      </c>
    </row>
    <row r="16" spans="1:20" ht="12.75">
      <c r="A16" s="41" t="str">
        <f ca="1" t="shared" si="0"/>
        <v>CE Portage</v>
      </c>
      <c r="B16" s="2" t="s">
        <v>198</v>
      </c>
      <c r="C16">
        <f>'orig. data'!AH43</f>
        <v>0</v>
      </c>
      <c r="D16">
        <f>'orig. data'!AI43</f>
        <v>0</v>
      </c>
      <c r="E16">
        <f ca="1">IF(CELL("contents",F16)="s","s",IF(CELL("contents",G16)="s","s",IF(CELL("contents",'orig. data'!AJ43)="t","t","")))</f>
      </c>
      <c r="F16" t="str">
        <f>'orig. data'!AK43</f>
        <v> </v>
      </c>
      <c r="G16">
        <f>'orig. data'!AL43</f>
        <v>0</v>
      </c>
      <c r="H16">
        <f>('orig. data'!D$18)/100</f>
        <v>0.137362</v>
      </c>
      <c r="I16">
        <f>('orig. data'!D43)/100</f>
        <v>0.119027</v>
      </c>
      <c r="J16">
        <f>('orig. data'!R43)/100</f>
        <v>0.126094</v>
      </c>
      <c r="K16">
        <f>('orig. data'!R$18)/100</f>
        <v>0.13943899999999998</v>
      </c>
      <c r="L16" s="5">
        <f>'orig. data'!B43</f>
        <v>718</v>
      </c>
      <c r="M16" s="5">
        <f>'orig. data'!C43</f>
        <v>6041</v>
      </c>
      <c r="N16" s="11">
        <f>'orig. data'!G43</f>
        <v>0.00652</v>
      </c>
      <c r="O16" s="9"/>
      <c r="P16" s="5">
        <f>'orig. data'!P43</f>
        <v>734</v>
      </c>
      <c r="Q16" s="5">
        <f>'orig. data'!Q43</f>
        <v>5876</v>
      </c>
      <c r="R16" s="11">
        <f>'orig. data'!U43</f>
        <v>0.05464</v>
      </c>
      <c r="S16" s="9"/>
      <c r="T16" s="11">
        <f>'orig. data'!AD43</f>
        <v>0.36915</v>
      </c>
    </row>
    <row r="17" spans="1:20" ht="12.75">
      <c r="A17" s="41" t="str">
        <f ca="1" t="shared" si="0"/>
        <v>CE Seven Regions (1,2)</v>
      </c>
      <c r="B17" s="2" t="s">
        <v>199</v>
      </c>
      <c r="C17">
        <f>'orig. data'!AH44</f>
        <v>1</v>
      </c>
      <c r="D17">
        <f>'orig. data'!AI44</f>
        <v>2</v>
      </c>
      <c r="E17">
        <f ca="1">IF(CELL("contents",F17)="s","s",IF(CELL("contents",G17)="s","s",IF(CELL("contents",'orig. data'!AJ44)="t","t","")))</f>
      </c>
      <c r="F17" t="str">
        <f>'orig. data'!AK44</f>
        <v> </v>
      </c>
      <c r="G17">
        <f>'orig. data'!AL44</f>
        <v>0</v>
      </c>
      <c r="H17">
        <f>('orig. data'!D$18)/100</f>
        <v>0.137362</v>
      </c>
      <c r="I17">
        <f>('orig. data'!D44)/100</f>
        <v>0.09170099999999999</v>
      </c>
      <c r="J17">
        <f>('orig. data'!R44)/100</f>
        <v>0.096855</v>
      </c>
      <c r="K17">
        <f>('orig. data'!R$18)/100</f>
        <v>0.13943899999999998</v>
      </c>
      <c r="L17" s="5">
        <f>'orig. data'!B44</f>
        <v>158</v>
      </c>
      <c r="M17" s="5">
        <f>'orig. data'!C44</f>
        <v>1712</v>
      </c>
      <c r="N17" s="11">
        <f>'orig. data'!G44</f>
        <v>0</v>
      </c>
      <c r="O17" s="9"/>
      <c r="P17" s="5">
        <f>'orig. data'!P44</f>
        <v>159</v>
      </c>
      <c r="Q17" s="5">
        <f>'orig. data'!Q44</f>
        <v>1641</v>
      </c>
      <c r="R17" s="11">
        <f>'orig. data'!U44</f>
        <v>3E-05</v>
      </c>
      <c r="S17" s="9"/>
      <c r="T17" s="11">
        <f>'orig. data'!AD44</f>
        <v>0.64449</v>
      </c>
    </row>
    <row r="18" spans="1:20" ht="12.75">
      <c r="A18" s="41"/>
      <c r="B18" s="2"/>
      <c r="H18">
        <v>0</v>
      </c>
      <c r="I18">
        <v>0</v>
      </c>
      <c r="J18">
        <v>0</v>
      </c>
      <c r="K18">
        <v>0</v>
      </c>
      <c r="L18" s="5"/>
      <c r="M18" s="5"/>
      <c r="N18" s="11"/>
      <c r="O18" s="9"/>
      <c r="P18" s="5"/>
      <c r="Q18" s="5"/>
      <c r="R18" s="11"/>
      <c r="S18" s="9"/>
      <c r="T18" s="11"/>
    </row>
    <row r="19" spans="1:20" ht="12.75">
      <c r="A19" s="41" t="str">
        <f ca="1" t="shared" si="0"/>
        <v>AS East 2 (1,2)</v>
      </c>
      <c r="B19" s="2" t="s">
        <v>257</v>
      </c>
      <c r="C19">
        <f>'orig. data'!AH45</f>
        <v>1</v>
      </c>
      <c r="D19">
        <f>'orig. data'!AI45</f>
        <v>2</v>
      </c>
      <c r="E19">
        <f ca="1">IF(CELL("contents",F19)="s","s",IF(CELL("contents",G19)="s","s",IF(CELL("contents",'orig. data'!AJ45)="t","t","")))</f>
      </c>
      <c r="F19" t="str">
        <f>'orig. data'!AK45</f>
        <v> </v>
      </c>
      <c r="G19">
        <f>'orig. data'!AL45</f>
        <v>0</v>
      </c>
      <c r="H19">
        <f>('orig. data'!D$18)/100</f>
        <v>0.137362</v>
      </c>
      <c r="I19">
        <f>('orig. data'!D45)/100</f>
        <v>0.09729499999999999</v>
      </c>
      <c r="J19">
        <f>('orig. data'!R45)/100</f>
        <v>0.09152900000000001</v>
      </c>
      <c r="K19">
        <f>('orig. data'!R$18)/100</f>
        <v>0.13943899999999998</v>
      </c>
      <c r="L19" s="5">
        <f>'orig. data'!B45</f>
        <v>293</v>
      </c>
      <c r="M19" s="5">
        <f>'orig. data'!C45</f>
        <v>3045</v>
      </c>
      <c r="N19" s="11">
        <f>'orig. data'!G45</f>
        <v>0</v>
      </c>
      <c r="O19" s="9"/>
      <c r="P19" s="5">
        <f>'orig. data'!P45</f>
        <v>249</v>
      </c>
      <c r="Q19" s="5">
        <f>'orig. data'!Q45</f>
        <v>2757</v>
      </c>
      <c r="R19" s="11">
        <f>'orig. data'!U45</f>
        <v>0</v>
      </c>
      <c r="S19" s="9"/>
      <c r="T19" s="11">
        <f>'orig. data'!AD45</f>
        <v>0.51476</v>
      </c>
    </row>
    <row r="20" spans="1:20" ht="12.75">
      <c r="A20" s="41" t="str">
        <f ca="1" t="shared" si="0"/>
        <v>AS West 1</v>
      </c>
      <c r="B20" s="2" t="s">
        <v>258</v>
      </c>
      <c r="C20">
        <f>'orig. data'!AH46</f>
        <v>0</v>
      </c>
      <c r="D20">
        <f>'orig. data'!AI46</f>
        <v>0</v>
      </c>
      <c r="E20">
        <f ca="1">IF(CELL("contents",F20)="s","s",IF(CELL("contents",G20)="s","s",IF(CELL("contents",'orig. data'!AJ46)="t","t","")))</f>
      </c>
      <c r="F20" t="str">
        <f>'orig. data'!AK46</f>
        <v> </v>
      </c>
      <c r="G20">
        <f>'orig. data'!AL46</f>
        <v>0</v>
      </c>
      <c r="H20">
        <f>('orig. data'!D$18)/100</f>
        <v>0.137362</v>
      </c>
      <c r="I20">
        <f>('orig. data'!D46)/100</f>
        <v>0.125334</v>
      </c>
      <c r="J20">
        <f>('orig. data'!R46)/100</f>
        <v>0.13267099999999998</v>
      </c>
      <c r="K20">
        <f>('orig. data'!R$18)/100</f>
        <v>0.13943899999999998</v>
      </c>
      <c r="L20" s="5">
        <f>'orig. data'!B46</f>
        <v>239</v>
      </c>
      <c r="M20" s="5">
        <f>'orig. data'!C46</f>
        <v>1918</v>
      </c>
      <c r="N20" s="11">
        <f>'orig. data'!G46</f>
        <v>0.2194</v>
      </c>
      <c r="O20" s="9"/>
      <c r="P20" s="5">
        <f>'orig. data'!P46</f>
        <v>235</v>
      </c>
      <c r="Q20" s="5">
        <f>'orig. data'!Q46</f>
        <v>1806</v>
      </c>
      <c r="R20" s="11">
        <f>'orig. data'!U46</f>
        <v>0.50719</v>
      </c>
      <c r="S20" s="9"/>
      <c r="T20" s="11">
        <f>'orig. data'!AD46</f>
        <v>0.56576</v>
      </c>
    </row>
    <row r="21" spans="1:20" ht="12.75">
      <c r="A21" s="41" t="str">
        <f ca="1" t="shared" si="0"/>
        <v>AS North 1 (2)</v>
      </c>
      <c r="B21" t="s">
        <v>259</v>
      </c>
      <c r="C21">
        <f>'orig. data'!AH47</f>
        <v>0</v>
      </c>
      <c r="D21">
        <f>'orig. data'!AI47</f>
        <v>2</v>
      </c>
      <c r="E21">
        <f ca="1">IF(CELL("contents",F21)="s","s",IF(CELL("contents",G21)="s","s",IF(CELL("contents",'orig. data'!AJ47)="t","t","")))</f>
      </c>
      <c r="F21" t="str">
        <f>'orig. data'!AK47</f>
        <v> </v>
      </c>
      <c r="G21">
        <f>'orig. data'!AL47</f>
        <v>0</v>
      </c>
      <c r="H21">
        <f>('orig. data'!D$18)/100</f>
        <v>0.137362</v>
      </c>
      <c r="I21">
        <f>('orig. data'!D47)/100</f>
        <v>0.116971</v>
      </c>
      <c r="J21">
        <f>('orig. data'!R47)/100</f>
        <v>0.10746800000000001</v>
      </c>
      <c r="K21">
        <f>('orig. data'!R$18)/100</f>
        <v>0.13943899999999998</v>
      </c>
      <c r="L21" s="5">
        <f>'orig. data'!B47</f>
        <v>344</v>
      </c>
      <c r="M21" s="5">
        <f>'orig. data'!C47</f>
        <v>2948</v>
      </c>
      <c r="N21" s="11">
        <f>'orig. data'!G47</f>
        <v>0.01413</v>
      </c>
      <c r="O21" s="9"/>
      <c r="P21" s="5">
        <f>'orig. data'!P47</f>
        <v>293</v>
      </c>
      <c r="Q21" s="5">
        <f>'orig. data'!Q47</f>
        <v>2748</v>
      </c>
      <c r="R21" s="11">
        <f>'orig. data'!U47</f>
        <v>0.00017</v>
      </c>
      <c r="S21" s="9"/>
      <c r="T21" s="11">
        <f>'orig. data'!AD47</f>
        <v>0.334</v>
      </c>
    </row>
    <row r="22" spans="1:20" ht="12.75">
      <c r="A22" s="41" t="str">
        <f ca="1" t="shared" si="0"/>
        <v>AS West 2</v>
      </c>
      <c r="B22" t="s">
        <v>200</v>
      </c>
      <c r="C22">
        <f>'orig. data'!AH48</f>
        <v>0</v>
      </c>
      <c r="D22">
        <f>'orig. data'!AI48</f>
        <v>0</v>
      </c>
      <c r="E22">
        <f ca="1">IF(CELL("contents",F22)="s","s",IF(CELL("contents",G22)="s","s",IF(CELL("contents",'orig. data'!AJ48)="t","t","")))</f>
      </c>
      <c r="F22" t="str">
        <f>'orig. data'!AK48</f>
        <v> </v>
      </c>
      <c r="G22">
        <f>'orig. data'!AL48</f>
        <v>0</v>
      </c>
      <c r="H22">
        <f>('orig. data'!D$18)/100</f>
        <v>0.137362</v>
      </c>
      <c r="I22">
        <f>('orig. data'!D48)/100</f>
        <v>0.136154</v>
      </c>
      <c r="J22">
        <f>('orig. data'!R48)/100</f>
        <v>0.148728</v>
      </c>
      <c r="K22">
        <f>('orig. data'!R$18)/100</f>
        <v>0.13943899999999998</v>
      </c>
      <c r="L22" s="5">
        <f>'orig. data'!B48</f>
        <v>463</v>
      </c>
      <c r="M22" s="5">
        <f>'orig. data'!C48</f>
        <v>3449</v>
      </c>
      <c r="N22" s="11">
        <f>'orig. data'!G48</f>
        <v>0.88184</v>
      </c>
      <c r="O22" s="9"/>
      <c r="P22" s="5">
        <f>'orig. data'!P48</f>
        <v>451</v>
      </c>
      <c r="Q22" s="5">
        <f>'orig. data'!Q48</f>
        <v>3095</v>
      </c>
      <c r="R22" s="11">
        <f>'orig. data'!U48</f>
        <v>0.28189</v>
      </c>
      <c r="S22" s="9"/>
      <c r="T22" s="11">
        <f>'orig. data'!AD48</f>
        <v>0.2433</v>
      </c>
    </row>
    <row r="23" spans="1:20" ht="12.75">
      <c r="A23" s="41" t="str">
        <f ca="1" t="shared" si="0"/>
        <v>AS East 1 (1,2,t)</v>
      </c>
      <c r="B23" t="s">
        <v>201</v>
      </c>
      <c r="C23">
        <f>'orig. data'!AH49</f>
        <v>1</v>
      </c>
      <c r="D23">
        <f>'orig. data'!AI49</f>
        <v>2</v>
      </c>
      <c r="E23" t="str">
        <f ca="1">IF(CELL("contents",F23)="s","s",IF(CELL("contents",G23)="s","s",IF(CELL("contents",'orig. data'!AJ49)="t","t","")))</f>
        <v>t</v>
      </c>
      <c r="F23" t="str">
        <f>'orig. data'!AK49</f>
        <v>t</v>
      </c>
      <c r="G23">
        <f>'orig. data'!AL49</f>
        <v>0</v>
      </c>
      <c r="H23">
        <f>('orig. data'!D$18)/100</f>
        <v>0.137362</v>
      </c>
      <c r="I23">
        <f>('orig. data'!D49)/100</f>
        <v>0.08722300000000001</v>
      </c>
      <c r="J23">
        <f>('orig. data'!R49)/100</f>
        <v>0.11104699999999999</v>
      </c>
      <c r="K23">
        <f>('orig. data'!R$18)/100</f>
        <v>0.13943899999999998</v>
      </c>
      <c r="L23" s="5">
        <f>'orig. data'!B49</f>
        <v>192</v>
      </c>
      <c r="M23" s="5">
        <f>'orig. data'!C49</f>
        <v>2226</v>
      </c>
      <c r="N23" s="11">
        <f>'orig. data'!G49</f>
        <v>0</v>
      </c>
      <c r="O23" s="9"/>
      <c r="P23" s="5">
        <f>'orig. data'!P49</f>
        <v>236</v>
      </c>
      <c r="Q23" s="5">
        <f>'orig. data'!Q49</f>
        <v>2155</v>
      </c>
      <c r="R23" s="11">
        <f>'orig. data'!U49</f>
        <v>0.00237</v>
      </c>
      <c r="S23" s="9"/>
      <c r="T23" s="11">
        <f>'orig. data'!AD49</f>
        <v>0.0202</v>
      </c>
    </row>
    <row r="24" spans="1:20" ht="12.75">
      <c r="A24" s="41" t="str">
        <f ca="1" t="shared" si="0"/>
        <v>AS North 2 (1,2)</v>
      </c>
      <c r="B24" t="s">
        <v>202</v>
      </c>
      <c r="C24">
        <f>'orig. data'!AH50</f>
        <v>1</v>
      </c>
      <c r="D24">
        <f>'orig. data'!AI50</f>
        <v>2</v>
      </c>
      <c r="E24">
        <f ca="1">IF(CELL("contents",F24)="s","s",IF(CELL("contents",G24)="s","s",IF(CELL("contents",'orig. data'!AJ50)="t","t","")))</f>
      </c>
      <c r="F24" t="str">
        <f>'orig. data'!AK50</f>
        <v> </v>
      </c>
      <c r="G24">
        <f>'orig. data'!AL50</f>
        <v>0</v>
      </c>
      <c r="H24">
        <f>('orig. data'!D$18)/100</f>
        <v>0.137362</v>
      </c>
      <c r="I24">
        <f>('orig. data'!D50)/100</f>
        <v>0.10802400000000001</v>
      </c>
      <c r="J24">
        <f>('orig. data'!R50)/100</f>
        <v>0.10327299999999999</v>
      </c>
      <c r="K24">
        <f>('orig. data'!R$18)/100</f>
        <v>0.13943899999999998</v>
      </c>
      <c r="L24" s="5">
        <f>'orig. data'!B50</f>
        <v>216</v>
      </c>
      <c r="M24" s="5">
        <f>'orig. data'!C50</f>
        <v>2027</v>
      </c>
      <c r="N24" s="11">
        <f>'orig. data'!G50</f>
        <v>0.00194</v>
      </c>
      <c r="O24" s="9"/>
      <c r="P24" s="5">
        <f>'orig. data'!P50</f>
        <v>209</v>
      </c>
      <c r="Q24" s="5">
        <f>'orig. data'!Q50</f>
        <v>2059</v>
      </c>
      <c r="R24" s="11">
        <f>'orig. data'!U50</f>
        <v>0.00013</v>
      </c>
      <c r="S24" s="9"/>
      <c r="T24" s="11">
        <f>'orig. data'!AD50</f>
        <v>0.66495</v>
      </c>
    </row>
    <row r="25" spans="1:20" ht="12.75">
      <c r="A25" s="41"/>
      <c r="H25">
        <v>0</v>
      </c>
      <c r="I25">
        <v>0</v>
      </c>
      <c r="J25">
        <v>0</v>
      </c>
      <c r="K25">
        <v>0</v>
      </c>
      <c r="L25" s="5"/>
      <c r="M25" s="5"/>
      <c r="N25" s="11"/>
      <c r="O25" s="9"/>
      <c r="P25" s="5"/>
      <c r="Q25" s="5"/>
      <c r="R25" s="11"/>
      <c r="S25" s="9"/>
      <c r="T25" s="11"/>
    </row>
    <row r="26" spans="1:20" ht="12.75">
      <c r="A26" s="41" t="str">
        <f ca="1" t="shared" si="0"/>
        <v>BDN Rural</v>
      </c>
      <c r="B26" t="s">
        <v>260</v>
      </c>
      <c r="C26">
        <f>'orig. data'!AH51</f>
        <v>0</v>
      </c>
      <c r="D26">
        <f>'orig. data'!AI51</f>
        <v>0</v>
      </c>
      <c r="E26">
        <f ca="1">IF(CELL("contents",F26)="s","s",IF(CELL("contents",G26)="s","s",IF(CELL("contents",'orig. data'!AJ51)="t","t","")))</f>
      </c>
      <c r="F26" t="str">
        <f>'orig. data'!AK51</f>
        <v> </v>
      </c>
      <c r="G26">
        <f>'orig. data'!AL51</f>
        <v>0</v>
      </c>
      <c r="H26">
        <f>('orig. data'!D$18)/100</f>
        <v>0.137362</v>
      </c>
      <c r="I26">
        <f>('orig. data'!D51)/100</f>
        <v>0.11438599999999999</v>
      </c>
      <c r="J26">
        <f>('orig. data'!R51)/100</f>
        <v>0.11511900000000001</v>
      </c>
      <c r="K26">
        <f>('orig. data'!R$18)/100</f>
        <v>0.13943899999999998</v>
      </c>
      <c r="L26" s="5">
        <f>'orig. data'!B51</f>
        <v>157</v>
      </c>
      <c r="M26" s="5">
        <f>'orig. data'!C51</f>
        <v>1356</v>
      </c>
      <c r="N26" s="11">
        <f>'orig. data'!G51</f>
        <v>0.03801</v>
      </c>
      <c r="O26" s="9"/>
      <c r="P26" s="5">
        <f>'orig. data'!P51</f>
        <v>140</v>
      </c>
      <c r="Q26" s="5">
        <f>'orig. data'!Q51</f>
        <v>1220</v>
      </c>
      <c r="R26" s="11">
        <f>'orig. data'!U51</f>
        <v>0.03804</v>
      </c>
      <c r="S26" s="9"/>
      <c r="T26" s="11">
        <f>'orig. data'!AD51</f>
        <v>0.95828</v>
      </c>
    </row>
    <row r="27" spans="1:20" ht="12.75">
      <c r="A27" s="41" t="str">
        <f ca="1" t="shared" si="0"/>
        <v>BDN Southeast</v>
      </c>
      <c r="B27" t="s">
        <v>130</v>
      </c>
      <c r="C27">
        <f>'orig. data'!AH52</f>
        <v>0</v>
      </c>
      <c r="D27">
        <f>'orig. data'!AI52</f>
        <v>0</v>
      </c>
      <c r="E27">
        <f ca="1">IF(CELL("contents",F27)="s","s",IF(CELL("contents",G27)="s","s",IF(CELL("contents",'orig. data'!AJ52)="t","t","")))</f>
      </c>
      <c r="F27" t="str">
        <f>'orig. data'!AK52</f>
        <v> </v>
      </c>
      <c r="G27">
        <f>'orig. data'!AL52</f>
        <v>0</v>
      </c>
      <c r="H27">
        <f>('orig. data'!D$18)/100</f>
        <v>0.137362</v>
      </c>
      <c r="I27">
        <f>('orig. data'!D52)/100</f>
        <v>0.149216</v>
      </c>
      <c r="J27">
        <f>('orig. data'!R52)/100</f>
        <v>0.128869</v>
      </c>
      <c r="K27">
        <f>('orig. data'!R$18)/100</f>
        <v>0.13943899999999998</v>
      </c>
      <c r="L27" s="5">
        <f>'orig. data'!B52</f>
        <v>139</v>
      </c>
      <c r="M27" s="5">
        <f>'orig. data'!C52</f>
        <v>943</v>
      </c>
      <c r="N27" s="11">
        <f>'orig. data'!G52</f>
        <v>0.37177</v>
      </c>
      <c r="O27" s="9"/>
      <c r="P27" s="5">
        <f>'orig. data'!P52</f>
        <v>112</v>
      </c>
      <c r="Q27" s="5">
        <f>'orig. data'!Q52</f>
        <v>890</v>
      </c>
      <c r="R27" s="11">
        <f>'orig. data'!U52</f>
        <v>0.43726</v>
      </c>
      <c r="S27" s="9"/>
      <c r="T27" s="11">
        <f>'orig. data'!AD52</f>
        <v>0.26784</v>
      </c>
    </row>
    <row r="28" spans="1:20" ht="12.75">
      <c r="A28" s="41" t="str">
        <f ca="1" t="shared" si="0"/>
        <v>BDN West</v>
      </c>
      <c r="B28" t="s">
        <v>232</v>
      </c>
      <c r="C28">
        <f>'orig. data'!AH53</f>
        <v>0</v>
      </c>
      <c r="D28">
        <f>'orig. data'!AI53</f>
        <v>0</v>
      </c>
      <c r="E28">
        <f ca="1">IF(CELL("contents",F28)="s","s",IF(CELL("contents",G28)="s","s",IF(CELL("contents",'orig. data'!AJ53)="t","t","")))</f>
      </c>
      <c r="F28" t="str">
        <f>'orig. data'!AK53</f>
        <v> </v>
      </c>
      <c r="G28">
        <f>'orig. data'!AL53</f>
        <v>0</v>
      </c>
      <c r="H28">
        <f>('orig. data'!D$18)/100</f>
        <v>0.137362</v>
      </c>
      <c r="I28">
        <f>('orig. data'!D53)/100</f>
        <v>0.147524</v>
      </c>
      <c r="J28">
        <f>('orig. data'!R53)/100</f>
        <v>0.14066700000000001</v>
      </c>
      <c r="K28">
        <f>('orig. data'!R$18)/100</f>
        <v>0.13943899999999998</v>
      </c>
      <c r="L28" s="5">
        <f>'orig. data'!B53</f>
        <v>352</v>
      </c>
      <c r="M28" s="5">
        <f>'orig. data'!C53</f>
        <v>2420</v>
      </c>
      <c r="N28" s="11">
        <f>'orig. data'!G53</f>
        <v>0.27193</v>
      </c>
      <c r="O28" s="9"/>
      <c r="P28" s="5">
        <f>'orig. data'!P53</f>
        <v>316</v>
      </c>
      <c r="Q28" s="5">
        <f>'orig. data'!Q53</f>
        <v>2312</v>
      </c>
      <c r="R28" s="11">
        <f>'orig. data'!U53</f>
        <v>0.89679</v>
      </c>
      <c r="S28" s="9"/>
      <c r="T28" s="11">
        <f>'orig. data'!AD53</f>
        <v>0.57916</v>
      </c>
    </row>
    <row r="29" spans="1:20" ht="12.75">
      <c r="A29" s="41" t="str">
        <f ca="1" t="shared" si="0"/>
        <v>BDN Southwest</v>
      </c>
      <c r="B29" t="s">
        <v>203</v>
      </c>
      <c r="C29">
        <f>'orig. data'!AH54</f>
        <v>0</v>
      </c>
      <c r="D29">
        <f>'orig. data'!AI54</f>
        <v>0</v>
      </c>
      <c r="E29">
        <f ca="1">IF(CELL("contents",F29)="s","s",IF(CELL("contents",G29)="s","s",IF(CELL("contents",'orig. data'!AJ54)="t","t","")))</f>
      </c>
      <c r="F29" t="str">
        <f>'orig. data'!AK54</f>
        <v> </v>
      </c>
      <c r="G29">
        <f>'orig. data'!AL54</f>
        <v>0</v>
      </c>
      <c r="H29">
        <f>('orig. data'!D$18)/100</f>
        <v>0.137362</v>
      </c>
      <c r="I29">
        <f>('orig. data'!D54)/100</f>
        <v>0.118817</v>
      </c>
      <c r="J29">
        <f>('orig. data'!R54)/100</f>
        <v>0.148139</v>
      </c>
      <c r="K29">
        <f>('orig. data'!R$18)/100</f>
        <v>0.13943899999999998</v>
      </c>
      <c r="L29" s="5">
        <f>'orig. data'!B54</f>
        <v>150</v>
      </c>
      <c r="M29" s="5">
        <f>'orig. data'!C54</f>
        <v>1263</v>
      </c>
      <c r="N29" s="11">
        <f>'orig. data'!G54</f>
        <v>0.10622</v>
      </c>
      <c r="O29" s="9"/>
      <c r="P29" s="5">
        <f>'orig. data'!P54</f>
        <v>201</v>
      </c>
      <c r="Q29" s="5">
        <f>'orig. data'!Q54</f>
        <v>1371</v>
      </c>
      <c r="R29" s="11">
        <f>'orig. data'!U54</f>
        <v>0.4484</v>
      </c>
      <c r="S29" s="9"/>
      <c r="T29" s="11">
        <f>'orig. data'!AD54</f>
        <v>0.05337</v>
      </c>
    </row>
    <row r="30" spans="1:20" ht="12.75">
      <c r="A30" s="41" t="str">
        <f ca="1" t="shared" si="0"/>
        <v>BDN North End</v>
      </c>
      <c r="B30" t="s">
        <v>204</v>
      </c>
      <c r="C30">
        <f>'orig. data'!AH55</f>
        <v>0</v>
      </c>
      <c r="D30">
        <f>'orig. data'!AI55</f>
        <v>0</v>
      </c>
      <c r="E30">
        <f ca="1">IF(CELL("contents",F30)="s","s",IF(CELL("contents",G30)="s","s",IF(CELL("contents",'orig. data'!AJ55)="t","t","")))</f>
      </c>
      <c r="F30" t="str">
        <f>'orig. data'!AK55</f>
        <v> </v>
      </c>
      <c r="G30">
        <f>'orig. data'!AL55</f>
        <v>0</v>
      </c>
      <c r="H30">
        <f>('orig. data'!D$18)/100</f>
        <v>0.137362</v>
      </c>
      <c r="I30">
        <f>('orig. data'!D55)/100</f>
        <v>0.15637299999999998</v>
      </c>
      <c r="J30">
        <f>('orig. data'!R55)/100</f>
        <v>0.130711</v>
      </c>
      <c r="K30">
        <f>('orig. data'!R$18)/100</f>
        <v>0.13943899999999998</v>
      </c>
      <c r="L30" s="5">
        <f>'orig. data'!B55</f>
        <v>179</v>
      </c>
      <c r="M30" s="5">
        <f>'orig. data'!C55</f>
        <v>1157</v>
      </c>
      <c r="N30" s="11">
        <f>'orig. data'!G55</f>
        <v>0.12081</v>
      </c>
      <c r="O30" s="9"/>
      <c r="P30" s="5">
        <f>'orig. data'!P55</f>
        <v>151</v>
      </c>
      <c r="Q30" s="5">
        <f>'orig. data'!Q55</f>
        <v>1180</v>
      </c>
      <c r="R30" s="11">
        <f>'orig. data'!U55</f>
        <v>0.46972</v>
      </c>
      <c r="S30" s="9"/>
      <c r="T30" s="11">
        <f>'orig. data'!AD55</f>
        <v>0.12417</v>
      </c>
    </row>
    <row r="31" spans="1:20" ht="12.75">
      <c r="A31" s="41" t="str">
        <f ca="1" t="shared" si="0"/>
        <v>BDN East</v>
      </c>
      <c r="B31" t="s">
        <v>165</v>
      </c>
      <c r="C31">
        <f>'orig. data'!AH56</f>
        <v>0</v>
      </c>
      <c r="D31">
        <f>'orig. data'!AI56</f>
        <v>0</v>
      </c>
      <c r="E31">
        <f ca="1">IF(CELL("contents",F31)="s","s",IF(CELL("contents",G31)="s","s",IF(CELL("contents",'orig. data'!AJ56)="t","t","")))</f>
      </c>
      <c r="F31" t="str">
        <f>'orig. data'!AK56</f>
        <v> </v>
      </c>
      <c r="G31">
        <f>'orig. data'!AL56</f>
        <v>0</v>
      </c>
      <c r="H31">
        <f>('orig. data'!D$18)/100</f>
        <v>0.137362</v>
      </c>
      <c r="I31">
        <f>('orig. data'!D56)/100</f>
        <v>0.146016</v>
      </c>
      <c r="J31">
        <f>('orig. data'!R56)/100</f>
        <v>0.143395</v>
      </c>
      <c r="K31">
        <f>('orig. data'!R$18)/100</f>
        <v>0.13943899999999998</v>
      </c>
      <c r="L31" s="5">
        <f>'orig. data'!B56</f>
        <v>191</v>
      </c>
      <c r="M31" s="5">
        <f>'orig. data'!C56</f>
        <v>1299</v>
      </c>
      <c r="N31" s="11">
        <f>'orig. data'!G56</f>
        <v>0.45361</v>
      </c>
      <c r="O31" s="9"/>
      <c r="P31" s="5">
        <f>'orig. data'!P56</f>
        <v>184</v>
      </c>
      <c r="Q31" s="5">
        <f>'orig. data'!Q56</f>
        <v>1301</v>
      </c>
      <c r="R31" s="11">
        <f>'orig. data'!U56</f>
        <v>0.73511</v>
      </c>
      <c r="S31" s="9"/>
      <c r="T31" s="11">
        <f>'orig. data'!AD56</f>
        <v>0.8691</v>
      </c>
    </row>
    <row r="32" spans="1:20" ht="12.75">
      <c r="A32" s="41" t="str">
        <f ca="1" t="shared" si="0"/>
        <v>BDN Central (1,t)</v>
      </c>
      <c r="B32" t="s">
        <v>219</v>
      </c>
      <c r="C32">
        <f>'orig. data'!AH57</f>
        <v>1</v>
      </c>
      <c r="D32">
        <f>'orig. data'!AI57</f>
        <v>0</v>
      </c>
      <c r="E32" t="str">
        <f ca="1">IF(CELL("contents",F32)="s","s",IF(CELL("contents",G32)="s","s",IF(CELL("contents",'orig. data'!AJ57)="t","t","")))</f>
        <v>t</v>
      </c>
      <c r="F32" t="str">
        <f>'orig. data'!AK57</f>
        <v>t</v>
      </c>
      <c r="G32">
        <f>'orig. data'!AL57</f>
        <v>0</v>
      </c>
      <c r="H32">
        <f>('orig. data'!D$18)/100</f>
        <v>0.137362</v>
      </c>
      <c r="I32">
        <f>('orig. data'!D57)/100</f>
        <v>0.18314</v>
      </c>
      <c r="J32">
        <f>('orig. data'!R57)/100</f>
        <v>0.137996</v>
      </c>
      <c r="K32">
        <f>('orig. data'!R$18)/100</f>
        <v>0.13943899999999998</v>
      </c>
      <c r="L32" s="5">
        <f>'orig. data'!B57</f>
        <v>312</v>
      </c>
      <c r="M32" s="5">
        <f>'orig. data'!C57</f>
        <v>1712</v>
      </c>
      <c r="N32" s="11">
        <f>'orig. data'!G57</f>
        <v>2E-05</v>
      </c>
      <c r="O32" s="9"/>
      <c r="P32" s="5">
        <f>'orig. data'!P57</f>
        <v>229</v>
      </c>
      <c r="Q32" s="5">
        <f>'orig. data'!Q57</f>
        <v>1691</v>
      </c>
      <c r="R32" s="11">
        <f>'orig. data'!U57</f>
        <v>0.89051</v>
      </c>
      <c r="S32" s="9"/>
      <c r="T32" s="11">
        <f>'orig. data'!AD57</f>
        <v>0.00279</v>
      </c>
    </row>
    <row r="33" spans="1:20" ht="12.75">
      <c r="A33" s="41"/>
      <c r="H33">
        <v>0</v>
      </c>
      <c r="I33">
        <v>0</v>
      </c>
      <c r="J33">
        <v>0</v>
      </c>
      <c r="K33">
        <v>0</v>
      </c>
      <c r="L33" s="5"/>
      <c r="M33" s="5"/>
      <c r="N33" s="11"/>
      <c r="O33" s="9"/>
      <c r="P33" s="5"/>
      <c r="Q33" s="5"/>
      <c r="R33" s="11"/>
      <c r="S33" s="9"/>
      <c r="T33" s="11"/>
    </row>
    <row r="34" spans="1:20" ht="12.75">
      <c r="A34" s="41" t="str">
        <f ca="1" t="shared" si="0"/>
        <v>IL Southwest</v>
      </c>
      <c r="B34" t="s">
        <v>220</v>
      </c>
      <c r="C34">
        <f>'orig. data'!AH58</f>
        <v>0</v>
      </c>
      <c r="D34">
        <f>'orig. data'!AI58</f>
        <v>0</v>
      </c>
      <c r="E34">
        <f ca="1">IF(CELL("contents",F34)="s","s",IF(CELL("contents",G34)="s","s",IF(CELL("contents",'orig. data'!AJ58)="t","t","")))</f>
      </c>
      <c r="F34" t="str">
        <f>'orig. data'!AK58</f>
        <v> </v>
      </c>
      <c r="G34">
        <f>'orig. data'!AL58</f>
        <v>0</v>
      </c>
      <c r="H34">
        <f>('orig. data'!D$18)/100</f>
        <v>0.137362</v>
      </c>
      <c r="I34">
        <f>('orig. data'!D58)/100</f>
        <v>0.137037</v>
      </c>
      <c r="J34">
        <f>('orig. data'!R58)/100</f>
        <v>0.12769</v>
      </c>
      <c r="K34">
        <f>('orig. data'!R$18)/100</f>
        <v>0.13943899999999998</v>
      </c>
      <c r="L34" s="5">
        <f>'orig. data'!B58</f>
        <v>592</v>
      </c>
      <c r="M34" s="5">
        <f>'orig. data'!C58</f>
        <v>4336</v>
      </c>
      <c r="N34" s="11">
        <f>'orig. data'!G58</f>
        <v>0.96581</v>
      </c>
      <c r="O34" s="9"/>
      <c r="P34" s="5">
        <f>'orig. data'!P58</f>
        <v>550</v>
      </c>
      <c r="Q34" s="5">
        <f>'orig. data'!Q58</f>
        <v>4389</v>
      </c>
      <c r="R34" s="11">
        <f>'orig. data'!U58</f>
        <v>0.11945</v>
      </c>
      <c r="S34" s="9"/>
      <c r="T34" s="11">
        <f>'orig. data'!AD58</f>
        <v>0.3118</v>
      </c>
    </row>
    <row r="35" spans="1:20" ht="12.75">
      <c r="A35" s="41" t="str">
        <f ca="1" t="shared" si="0"/>
        <v>IL Northeast (2)</v>
      </c>
      <c r="B35" t="s">
        <v>205</v>
      </c>
      <c r="C35">
        <f>'orig. data'!AH59</f>
        <v>0</v>
      </c>
      <c r="D35">
        <f>'orig. data'!AI59</f>
        <v>2</v>
      </c>
      <c r="E35">
        <f ca="1">IF(CELL("contents",F35)="s","s",IF(CELL("contents",G35)="s","s",IF(CELL("contents",'orig. data'!AJ59)="t","t","")))</f>
      </c>
      <c r="F35" t="str">
        <f>'orig. data'!AK59</f>
        <v> </v>
      </c>
      <c r="G35">
        <f>'orig. data'!AL59</f>
        <v>0</v>
      </c>
      <c r="H35">
        <f>('orig. data'!D$18)/100</f>
        <v>0.137362</v>
      </c>
      <c r="I35">
        <f>('orig. data'!D59)/100</f>
        <v>0.11621100000000001</v>
      </c>
      <c r="J35">
        <f>('orig. data'!R59)/100</f>
        <v>0.101173</v>
      </c>
      <c r="K35">
        <f>('orig. data'!R$18)/100</f>
        <v>0.13943899999999998</v>
      </c>
      <c r="L35" s="5">
        <f>'orig. data'!B59</f>
        <v>459</v>
      </c>
      <c r="M35" s="5">
        <f>'orig. data'!C59</f>
        <v>3914</v>
      </c>
      <c r="N35" s="11">
        <f>'orig. data'!G59</f>
        <v>0.00513</v>
      </c>
      <c r="O35" s="9"/>
      <c r="P35" s="5">
        <f>'orig. data'!P59</f>
        <v>390</v>
      </c>
      <c r="Q35" s="5">
        <f>'orig. data'!Q59</f>
        <v>3872</v>
      </c>
      <c r="R35" s="11">
        <f>'orig. data'!U59</f>
        <v>0</v>
      </c>
      <c r="S35" s="9"/>
      <c r="T35" s="11">
        <f>'orig. data'!AD59</f>
        <v>0.0767</v>
      </c>
    </row>
    <row r="36" spans="1:20" ht="12.75">
      <c r="A36" s="41" t="str">
        <f ca="1" t="shared" si="0"/>
        <v>IL Southeast (1,2)</v>
      </c>
      <c r="B36" t="s">
        <v>206</v>
      </c>
      <c r="C36">
        <f>'orig. data'!AH60</f>
        <v>1</v>
      </c>
      <c r="D36">
        <f>'orig. data'!AI60</f>
        <v>2</v>
      </c>
      <c r="E36">
        <f ca="1">IF(CELL("contents",F36)="s","s",IF(CELL("contents",G36)="s","s",IF(CELL("contents",'orig. data'!AJ60)="t","t","")))</f>
      </c>
      <c r="F36" t="str">
        <f>'orig. data'!AK60</f>
        <v> </v>
      </c>
      <c r="G36">
        <f>'orig. data'!AL60</f>
        <v>0</v>
      </c>
      <c r="H36">
        <f>('orig. data'!D$18)/100</f>
        <v>0.137362</v>
      </c>
      <c r="I36">
        <f>('orig. data'!D60)/100</f>
        <v>0.193602</v>
      </c>
      <c r="J36">
        <f>('orig. data'!R60)/100</f>
        <v>0.17658300000000002</v>
      </c>
      <c r="K36">
        <f>('orig. data'!R$18)/100</f>
        <v>0.13943899999999998</v>
      </c>
      <c r="L36" s="5">
        <f>'orig. data'!B60</f>
        <v>1156</v>
      </c>
      <c r="M36" s="5">
        <f>'orig. data'!C60</f>
        <v>5988</v>
      </c>
      <c r="N36" s="11">
        <f>'orig. data'!G60</f>
        <v>0</v>
      </c>
      <c r="O36" s="9"/>
      <c r="P36" s="5">
        <f>'orig. data'!P60</f>
        <v>1046</v>
      </c>
      <c r="Q36" s="5">
        <f>'orig. data'!Q60</f>
        <v>6030</v>
      </c>
      <c r="R36" s="11">
        <f>'orig. data'!U60</f>
        <v>0</v>
      </c>
      <c r="S36" s="9"/>
      <c r="T36" s="11">
        <f>'orig. data'!AD60</f>
        <v>0.10274</v>
      </c>
    </row>
    <row r="37" spans="1:20" ht="12.75">
      <c r="A37" s="41" t="str">
        <f ca="1" t="shared" si="0"/>
        <v>IL Northwest (1,t)</v>
      </c>
      <c r="B37" t="s">
        <v>207</v>
      </c>
      <c r="C37">
        <f>'orig. data'!AH61</f>
        <v>1</v>
      </c>
      <c r="D37">
        <f>'orig. data'!AI61</f>
        <v>0</v>
      </c>
      <c r="E37" t="str">
        <f ca="1">IF(CELL("contents",F37)="s","s",IF(CELL("contents",G37)="s","s",IF(CELL("contents",'orig. data'!AJ61)="t","t","")))</f>
        <v>t</v>
      </c>
      <c r="F37" t="str">
        <f>'orig. data'!AK61</f>
        <v>t</v>
      </c>
      <c r="G37">
        <f>'orig. data'!AL61</f>
        <v>0</v>
      </c>
      <c r="H37">
        <f>('orig. data'!D$18)/100</f>
        <v>0.137362</v>
      </c>
      <c r="I37">
        <f>('orig. data'!D61)/100</f>
        <v>0.104444</v>
      </c>
      <c r="J37">
        <f>('orig. data'!R61)/100</f>
        <v>0.135461</v>
      </c>
      <c r="K37">
        <f>('orig. data'!R$18)/100</f>
        <v>0.13943899999999998</v>
      </c>
      <c r="L37" s="5">
        <f>'orig. data'!B61</f>
        <v>254</v>
      </c>
      <c r="M37" s="5">
        <f>'orig. data'!C61</f>
        <v>2430</v>
      </c>
      <c r="N37" s="11">
        <f>'orig. data'!G61</f>
        <v>0.00017</v>
      </c>
      <c r="O37" s="9"/>
      <c r="P37" s="5">
        <f>'orig. data'!P61</f>
        <v>316</v>
      </c>
      <c r="Q37" s="5">
        <f>'orig. data'!Q61</f>
        <v>2353</v>
      </c>
      <c r="R37" s="11">
        <f>'orig. data'!U61</f>
        <v>0.66775</v>
      </c>
      <c r="S37" s="9"/>
      <c r="T37" s="11">
        <f>'orig. data'!AD61</f>
        <v>0.00479</v>
      </c>
    </row>
    <row r="38" spans="1:20" ht="12.75">
      <c r="A38" s="41"/>
      <c r="H38">
        <v>0</v>
      </c>
      <c r="I38">
        <v>0</v>
      </c>
      <c r="J38">
        <v>0</v>
      </c>
      <c r="K38">
        <v>0</v>
      </c>
      <c r="L38" s="5"/>
      <c r="M38" s="5"/>
      <c r="N38" s="11"/>
      <c r="O38" s="9"/>
      <c r="P38" s="5"/>
      <c r="Q38" s="5"/>
      <c r="R38" s="11"/>
      <c r="S38" s="9"/>
      <c r="T38" s="11"/>
    </row>
    <row r="39" spans="1:20" ht="12.75">
      <c r="A39" s="41" t="str">
        <f ca="1" t="shared" si="0"/>
        <v>NE Iron Rose</v>
      </c>
      <c r="B39" t="s">
        <v>167</v>
      </c>
      <c r="C39">
        <f>'orig. data'!AH62</f>
        <v>0</v>
      </c>
      <c r="D39">
        <f>'orig. data'!AI62</f>
        <v>0</v>
      </c>
      <c r="E39">
        <f ca="1">IF(CELL("contents",F39)="s","s",IF(CELL("contents",G39)="s","s",IF(CELL("contents",'orig. data'!AJ62)="t","t","")))</f>
      </c>
      <c r="F39" t="str">
        <f>'orig. data'!AK62</f>
        <v> </v>
      </c>
      <c r="G39">
        <f>'orig. data'!AL62</f>
        <v>0</v>
      </c>
      <c r="H39">
        <f>('orig. data'!D$18)/100</f>
        <v>0.137362</v>
      </c>
      <c r="I39">
        <f>('orig. data'!D62)/100</f>
        <v>0.138014</v>
      </c>
      <c r="J39">
        <f>('orig. data'!R62)/100</f>
        <v>0.16465800000000003</v>
      </c>
      <c r="K39">
        <f>('orig. data'!R$18)/100</f>
        <v>0.13943899999999998</v>
      </c>
      <c r="L39" s="5">
        <f>'orig. data'!B62</f>
        <v>90</v>
      </c>
      <c r="M39" s="5">
        <f>'orig. data'!C62</f>
        <v>654</v>
      </c>
      <c r="N39" s="11">
        <f>'orig. data'!G62</f>
        <v>0.96626</v>
      </c>
      <c r="O39" s="9"/>
      <c r="P39" s="5">
        <f>'orig. data'!P62</f>
        <v>97</v>
      </c>
      <c r="Q39" s="5">
        <f>'orig. data'!Q62</f>
        <v>601</v>
      </c>
      <c r="R39" s="11">
        <f>'orig. data'!U62</f>
        <v>0.12475</v>
      </c>
      <c r="S39" s="9"/>
      <c r="T39" s="11">
        <f>'orig. data'!AD62</f>
        <v>0.24296</v>
      </c>
    </row>
    <row r="40" spans="1:20" ht="12.75">
      <c r="A40" s="41" t="str">
        <f ca="1" t="shared" si="0"/>
        <v>NE Springfield (2)</v>
      </c>
      <c r="B40" t="s">
        <v>233</v>
      </c>
      <c r="C40">
        <f>'orig. data'!AH63</f>
        <v>0</v>
      </c>
      <c r="D40">
        <f>'orig. data'!AI63</f>
        <v>2</v>
      </c>
      <c r="E40">
        <f ca="1">IF(CELL("contents",F40)="s","s",IF(CELL("contents",G40)="s","s",IF(CELL("contents",'orig. data'!AJ63)="t","t","")))</f>
      </c>
      <c r="F40" t="str">
        <f>'orig. data'!AK63</f>
        <v> </v>
      </c>
      <c r="G40">
        <f>'orig. data'!AL63</f>
        <v>0</v>
      </c>
      <c r="H40">
        <f>('orig. data'!D$18)/100</f>
        <v>0.137362</v>
      </c>
      <c r="I40">
        <f>('orig. data'!D63)/100</f>
        <v>0.129391</v>
      </c>
      <c r="J40">
        <f>('orig. data'!R63)/100</f>
        <v>0.112609</v>
      </c>
      <c r="K40">
        <f>('orig. data'!R$18)/100</f>
        <v>0.13943899999999998</v>
      </c>
      <c r="L40" s="5">
        <f>'orig. data'!B63</f>
        <v>372</v>
      </c>
      <c r="M40" s="5">
        <f>'orig. data'!C63</f>
        <v>2893</v>
      </c>
      <c r="N40" s="11">
        <f>'orig. data'!G63</f>
        <v>0.34908</v>
      </c>
      <c r="O40" s="9"/>
      <c r="P40" s="5">
        <f>'orig. data'!P63</f>
        <v>318</v>
      </c>
      <c r="Q40" s="5">
        <f>'orig. data'!Q63</f>
        <v>2885</v>
      </c>
      <c r="R40" s="11">
        <f>'orig. data'!U63</f>
        <v>0.00148</v>
      </c>
      <c r="S40" s="9"/>
      <c r="T40" s="11">
        <f>'orig. data'!AD63</f>
        <v>0.10181</v>
      </c>
    </row>
    <row r="41" spans="1:20" ht="12.75">
      <c r="A41" s="41" t="str">
        <f ca="1" t="shared" si="0"/>
        <v>NE Winnipeg River</v>
      </c>
      <c r="B41" t="s">
        <v>168</v>
      </c>
      <c r="C41">
        <f>'orig. data'!AH64</f>
        <v>0</v>
      </c>
      <c r="D41">
        <f>'orig. data'!AI64</f>
        <v>0</v>
      </c>
      <c r="E41">
        <f ca="1">IF(CELL("contents",F41)="s","s",IF(CELL("contents",G41)="s","s",IF(CELL("contents",'orig. data'!AJ64)="t","t","")))</f>
      </c>
      <c r="F41" t="str">
        <f>'orig. data'!AK64</f>
        <v> </v>
      </c>
      <c r="G41">
        <f>'orig. data'!AL64</f>
        <v>0</v>
      </c>
      <c r="H41">
        <f>('orig. data'!D$18)/100</f>
        <v>0.137362</v>
      </c>
      <c r="I41">
        <f>('orig. data'!D64)/100</f>
        <v>0.136964</v>
      </c>
      <c r="J41">
        <f>('orig. data'!R64)/100</f>
        <v>0.111568</v>
      </c>
      <c r="K41">
        <f>('orig. data'!R$18)/100</f>
        <v>0.13943899999999998</v>
      </c>
      <c r="L41" s="5">
        <f>'orig. data'!B64</f>
        <v>141</v>
      </c>
      <c r="M41" s="5">
        <f>'orig. data'!C64</f>
        <v>1038</v>
      </c>
      <c r="N41" s="11">
        <f>'orig. data'!G64</f>
        <v>0.97484</v>
      </c>
      <c r="O41" s="9"/>
      <c r="P41" s="5">
        <f>'orig. data'!P64</f>
        <v>105</v>
      </c>
      <c r="Q41" s="5">
        <f>'orig. data'!Q64</f>
        <v>953</v>
      </c>
      <c r="R41" s="11">
        <f>'orig. data'!U64</f>
        <v>0.03289</v>
      </c>
      <c r="S41" s="9"/>
      <c r="T41" s="11">
        <f>'orig. data'!AD64</f>
        <v>0.12665</v>
      </c>
    </row>
    <row r="42" spans="1:20" ht="12.75">
      <c r="A42" s="41" t="str">
        <f ca="1" t="shared" si="0"/>
        <v>NE Brokenhead</v>
      </c>
      <c r="B42" t="s">
        <v>169</v>
      </c>
      <c r="C42">
        <f>'orig. data'!AH65</f>
        <v>0</v>
      </c>
      <c r="D42">
        <f>'orig. data'!AI65</f>
        <v>0</v>
      </c>
      <c r="E42">
        <f ca="1">IF(CELL("contents",F42)="s","s",IF(CELL("contents",G42)="s","s",IF(CELL("contents",'orig. data'!AJ65)="t","t","")))</f>
      </c>
      <c r="F42" t="str">
        <f>'orig. data'!AK65</f>
        <v> </v>
      </c>
      <c r="G42">
        <f>'orig. data'!AL65</f>
        <v>0</v>
      </c>
      <c r="H42">
        <f>('orig. data'!D$18)/100</f>
        <v>0.137362</v>
      </c>
      <c r="I42">
        <f>('orig. data'!D65)/100</f>
        <v>0.162796</v>
      </c>
      <c r="J42">
        <f>('orig. data'!R65)/100</f>
        <v>0.166461</v>
      </c>
      <c r="K42">
        <f>('orig. data'!R$18)/100</f>
        <v>0.13943899999999998</v>
      </c>
      <c r="L42" s="5">
        <f>'orig. data'!B65</f>
        <v>240</v>
      </c>
      <c r="M42" s="5">
        <f>'orig. data'!C65</f>
        <v>1473</v>
      </c>
      <c r="N42" s="11">
        <f>'orig. data'!G65</f>
        <v>0.02272</v>
      </c>
      <c r="O42" s="9"/>
      <c r="P42" s="5">
        <f>'orig. data'!P65</f>
        <v>246</v>
      </c>
      <c r="Q42" s="5">
        <f>'orig. data'!Q65</f>
        <v>1489</v>
      </c>
      <c r="R42" s="11">
        <f>'orig. data'!U65</f>
        <v>0.01651</v>
      </c>
      <c r="S42" s="9"/>
      <c r="T42" s="11">
        <f>'orig. data'!AD65</f>
        <v>0.8205</v>
      </c>
    </row>
    <row r="43" spans="1:20" ht="12.75">
      <c r="A43" s="41" t="str">
        <f ca="1" t="shared" si="0"/>
        <v>NE Blue Water (1)</v>
      </c>
      <c r="B43" t="s">
        <v>234</v>
      </c>
      <c r="C43">
        <f>'orig. data'!AH66</f>
        <v>1</v>
      </c>
      <c r="D43">
        <f>'orig. data'!AI66</f>
        <v>0</v>
      </c>
      <c r="E43">
        <f ca="1">IF(CELL("contents",F43)="s","s",IF(CELL("contents",G43)="s","s",IF(CELL("contents",'orig. data'!AJ66)="t","t","")))</f>
      </c>
      <c r="F43" t="str">
        <f>'orig. data'!AK66</f>
        <v> </v>
      </c>
      <c r="G43">
        <f>'orig. data'!AL66</f>
        <v>0</v>
      </c>
      <c r="H43">
        <f>('orig. data'!D$18)/100</f>
        <v>0.137362</v>
      </c>
      <c r="I43">
        <f>('orig. data'!D66)/100</f>
        <v>0.16665400000000002</v>
      </c>
      <c r="J43">
        <f>('orig. data'!R66)/100</f>
        <v>0.159299</v>
      </c>
      <c r="K43">
        <f>('orig. data'!R$18)/100</f>
        <v>0.13943899999999998</v>
      </c>
      <c r="L43" s="5">
        <f>'orig. data'!B66</f>
        <v>336</v>
      </c>
      <c r="M43" s="5">
        <f>'orig. data'!C66</f>
        <v>2023</v>
      </c>
      <c r="N43" s="11">
        <f>'orig. data'!G66</f>
        <v>0.00342</v>
      </c>
      <c r="O43" s="9"/>
      <c r="P43" s="5">
        <f>'orig. data'!P66</f>
        <v>303</v>
      </c>
      <c r="Q43" s="5">
        <f>'orig. data'!Q66</f>
        <v>1915</v>
      </c>
      <c r="R43" s="11">
        <f>'orig. data'!U66</f>
        <v>0.05182</v>
      </c>
      <c r="S43" s="9"/>
      <c r="T43" s="11">
        <f>'orig. data'!AD66</f>
        <v>0.60594</v>
      </c>
    </row>
    <row r="44" spans="1:20" ht="12.75">
      <c r="A44" s="41" t="str">
        <f ca="1" t="shared" si="0"/>
        <v>NE Northern Remote (1,2)</v>
      </c>
      <c r="B44" t="s">
        <v>235</v>
      </c>
      <c r="C44">
        <f>'orig. data'!AH67</f>
        <v>1</v>
      </c>
      <c r="D44">
        <f>'orig. data'!AI67</f>
        <v>2</v>
      </c>
      <c r="E44">
        <f ca="1">IF(CELL("contents",F44)="s","s",IF(CELL("contents",G44)="s","s",IF(CELL("contents",'orig. data'!AJ67)="t","t","")))</f>
      </c>
      <c r="F44" t="str">
        <f>'orig. data'!AK67</f>
        <v> </v>
      </c>
      <c r="G44">
        <f>'orig. data'!AL67</f>
        <v>0</v>
      </c>
      <c r="H44">
        <f>('orig. data'!D$18)/100</f>
        <v>0.137362</v>
      </c>
      <c r="I44">
        <f>('orig. data'!D67)/100</f>
        <v>0.038442</v>
      </c>
      <c r="J44">
        <f>('orig. data'!R67)/100</f>
        <v>0.033618</v>
      </c>
      <c r="K44">
        <f>('orig. data'!R$18)/100</f>
        <v>0.13943899999999998</v>
      </c>
      <c r="L44" s="5">
        <f>'orig. data'!B67</f>
        <v>51</v>
      </c>
      <c r="M44" s="5">
        <f>'orig. data'!C67</f>
        <v>1278</v>
      </c>
      <c r="N44" s="11">
        <f>'orig. data'!G67</f>
        <v>0</v>
      </c>
      <c r="O44" s="9"/>
      <c r="P44" s="5">
        <f>'orig. data'!P67</f>
        <v>44</v>
      </c>
      <c r="Q44" s="5">
        <f>'orig. data'!Q67</f>
        <v>1281</v>
      </c>
      <c r="R44" s="11">
        <f>'orig. data'!U67</f>
        <v>0</v>
      </c>
      <c r="S44" s="9"/>
      <c r="T44" s="11">
        <f>'orig. data'!AD67</f>
        <v>0.52202</v>
      </c>
    </row>
    <row r="45" spans="1:20" ht="12.75">
      <c r="A45" s="41"/>
      <c r="H45">
        <v>0</v>
      </c>
      <c r="I45">
        <v>0</v>
      </c>
      <c r="J45">
        <v>0</v>
      </c>
      <c r="K45">
        <v>0</v>
      </c>
      <c r="L45" s="5"/>
      <c r="M45" s="5"/>
      <c r="N45" s="11"/>
      <c r="O45" s="9"/>
      <c r="P45" s="5"/>
      <c r="Q45" s="5"/>
      <c r="R45" s="11"/>
      <c r="S45" s="9"/>
      <c r="T45" s="11"/>
    </row>
    <row r="46" spans="1:20" ht="12.75">
      <c r="A46" s="41" t="str">
        <f ca="1" t="shared" si="0"/>
        <v>PL West</v>
      </c>
      <c r="B46" t="s">
        <v>208</v>
      </c>
      <c r="C46">
        <f>'orig. data'!AH68</f>
        <v>0</v>
      </c>
      <c r="D46">
        <f>'orig. data'!AI68</f>
        <v>0</v>
      </c>
      <c r="E46">
        <f ca="1">IF(CELL("contents",F46)="s","s",IF(CELL("contents",G46)="s","s",IF(CELL("contents",'orig. data'!AJ68)="t","t","")))</f>
      </c>
      <c r="F46" t="str">
        <f>'orig. data'!AK68</f>
        <v> </v>
      </c>
      <c r="G46">
        <f>'orig. data'!AL68</f>
        <v>0</v>
      </c>
      <c r="H46">
        <f>('orig. data'!D$18)/100</f>
        <v>0.137362</v>
      </c>
      <c r="I46">
        <f>('orig. data'!D68)/100</f>
        <v>0.107161</v>
      </c>
      <c r="J46">
        <f>('orig. data'!R68)/100</f>
        <v>0.10534800000000001</v>
      </c>
      <c r="K46">
        <f>('orig. data'!R$18)/100</f>
        <v>0.13943899999999998</v>
      </c>
      <c r="L46" s="5">
        <f>'orig. data'!B68</f>
        <v>133</v>
      </c>
      <c r="M46" s="5">
        <f>'orig. data'!C68</f>
        <v>1259</v>
      </c>
      <c r="N46" s="11">
        <f>'orig. data'!G68</f>
        <v>0.00853</v>
      </c>
      <c r="O46" s="9"/>
      <c r="P46" s="5">
        <f>'orig. data'!P68</f>
        <v>112</v>
      </c>
      <c r="Q46" s="5">
        <f>'orig. data'!Q68</f>
        <v>1082</v>
      </c>
      <c r="R46" s="11">
        <f>'orig. data'!U68</f>
        <v>0.00578</v>
      </c>
      <c r="S46" s="9"/>
      <c r="T46" s="11">
        <f>'orig. data'!AD68</f>
        <v>0.89834</v>
      </c>
    </row>
    <row r="47" spans="1:20" ht="12.75">
      <c r="A47" s="41" t="str">
        <f ca="1" t="shared" si="0"/>
        <v>PL East</v>
      </c>
      <c r="B47" t="s">
        <v>209</v>
      </c>
      <c r="C47">
        <f>'orig. data'!AH69</f>
        <v>0</v>
      </c>
      <c r="D47">
        <f>'orig. data'!AI69</f>
        <v>0</v>
      </c>
      <c r="E47">
        <f ca="1">IF(CELL("contents",F47)="s","s",IF(CELL("contents",G47)="s","s",IF(CELL("contents",'orig. data'!AJ69)="t","t","")))</f>
      </c>
      <c r="F47" t="str">
        <f>'orig. data'!AK69</f>
        <v> </v>
      </c>
      <c r="G47">
        <f>'orig. data'!AL69</f>
        <v>0</v>
      </c>
      <c r="H47">
        <f>('orig. data'!D$18)/100</f>
        <v>0.137362</v>
      </c>
      <c r="I47">
        <f>('orig. data'!D69)/100</f>
        <v>0.128855</v>
      </c>
      <c r="J47">
        <f>('orig. data'!R69)/100</f>
        <v>0.12265599999999999</v>
      </c>
      <c r="K47">
        <f>('orig. data'!R$18)/100</f>
        <v>0.13943899999999998</v>
      </c>
      <c r="L47" s="5">
        <f>'orig. data'!B69</f>
        <v>232</v>
      </c>
      <c r="M47" s="5">
        <f>'orig. data'!C69</f>
        <v>1805</v>
      </c>
      <c r="N47" s="11">
        <f>'orig. data'!G69</f>
        <v>0.39709</v>
      </c>
      <c r="O47" s="9"/>
      <c r="P47" s="5">
        <f>'orig. data'!P69</f>
        <v>211</v>
      </c>
      <c r="Q47" s="5">
        <f>'orig. data'!Q69</f>
        <v>1728</v>
      </c>
      <c r="R47" s="11">
        <f>'orig. data'!U69</f>
        <v>0.10124</v>
      </c>
      <c r="S47" s="9"/>
      <c r="T47" s="11">
        <f>'orig. data'!AD69</f>
        <v>0.62937</v>
      </c>
    </row>
    <row r="48" spans="1:20" ht="12.75">
      <c r="A48" s="41" t="str">
        <f ca="1" t="shared" si="0"/>
        <v>PL Central</v>
      </c>
      <c r="B48" t="s">
        <v>166</v>
      </c>
      <c r="C48">
        <f>'orig. data'!AH70</f>
        <v>0</v>
      </c>
      <c r="D48">
        <f>'orig. data'!AI70</f>
        <v>0</v>
      </c>
      <c r="E48">
        <f ca="1">IF(CELL("contents",F48)="s","s",IF(CELL("contents",G48)="s","s",IF(CELL("contents",'orig. data'!AJ70)="t","t","")))</f>
      </c>
      <c r="F48" t="str">
        <f>'orig. data'!AK70</f>
        <v> </v>
      </c>
      <c r="G48">
        <f>'orig. data'!AL70</f>
        <v>0</v>
      </c>
      <c r="H48">
        <f>('orig. data'!D$18)/100</f>
        <v>0.137362</v>
      </c>
      <c r="I48">
        <f>('orig. data'!D70)/100</f>
        <v>0.136021</v>
      </c>
      <c r="J48">
        <f>('orig. data'!R70)/100</f>
        <v>0.126971</v>
      </c>
      <c r="K48">
        <f>('orig. data'!R$18)/100</f>
        <v>0.13943899999999998</v>
      </c>
      <c r="L48" s="5">
        <f>'orig. data'!B70</f>
        <v>393</v>
      </c>
      <c r="M48" s="5">
        <f>'orig. data'!C70</f>
        <v>2928</v>
      </c>
      <c r="N48" s="11">
        <f>'orig. data'!G70</f>
        <v>0.87552</v>
      </c>
      <c r="O48" s="9"/>
      <c r="P48" s="5">
        <f>'orig. data'!P70</f>
        <v>326</v>
      </c>
      <c r="Q48" s="5">
        <f>'orig. data'!Q70</f>
        <v>2612</v>
      </c>
      <c r="R48" s="11">
        <f>'orig. data'!U70</f>
        <v>0.1599</v>
      </c>
      <c r="S48" s="9"/>
      <c r="T48" s="11">
        <f>'orig. data'!AD70</f>
        <v>0.40978</v>
      </c>
    </row>
    <row r="49" spans="1:20" ht="12.75">
      <c r="A49" s="41" t="str">
        <f ca="1" t="shared" si="0"/>
        <v>PL North (1,2)</v>
      </c>
      <c r="B49" t="s">
        <v>243</v>
      </c>
      <c r="C49">
        <f>'orig. data'!AH71</f>
        <v>1</v>
      </c>
      <c r="D49">
        <f>'orig. data'!AI71</f>
        <v>2</v>
      </c>
      <c r="E49">
        <f ca="1">IF(CELL("contents",F49)="s","s",IF(CELL("contents",G49)="s","s",IF(CELL("contents",'orig. data'!AJ71)="t","t","")))</f>
      </c>
      <c r="F49" t="str">
        <f>'orig. data'!AK71</f>
        <v> </v>
      </c>
      <c r="G49">
        <f>'orig. data'!AL71</f>
        <v>0</v>
      </c>
      <c r="H49">
        <f>('orig. data'!D$18)/100</f>
        <v>0.137362</v>
      </c>
      <c r="I49">
        <f>('orig. data'!D71)/100</f>
        <v>0.102602</v>
      </c>
      <c r="J49">
        <f>('orig. data'!R71)/100</f>
        <v>0.103422</v>
      </c>
      <c r="K49">
        <f>('orig. data'!R$18)/100</f>
        <v>0.13943899999999998</v>
      </c>
      <c r="L49" s="5">
        <f>'orig. data'!B71</f>
        <v>395</v>
      </c>
      <c r="M49" s="5">
        <f>'orig. data'!C71</f>
        <v>3830</v>
      </c>
      <c r="N49" s="11">
        <f>'orig. data'!G71</f>
        <v>0</v>
      </c>
      <c r="O49" s="9"/>
      <c r="P49" s="5">
        <f>'orig. data'!P71</f>
        <v>374</v>
      </c>
      <c r="Q49" s="5">
        <f>'orig. data'!Q71</f>
        <v>3625</v>
      </c>
      <c r="R49" s="11">
        <f>'orig. data'!U71</f>
        <v>0</v>
      </c>
      <c r="S49" s="9"/>
      <c r="T49" s="11">
        <f>'orig. data'!AD71</f>
        <v>0.92184</v>
      </c>
    </row>
    <row r="50" spans="1:20" ht="12.75">
      <c r="A50" s="41"/>
      <c r="H50">
        <v>0</v>
      </c>
      <c r="I50">
        <v>0</v>
      </c>
      <c r="J50">
        <v>0</v>
      </c>
      <c r="K50">
        <v>0</v>
      </c>
      <c r="L50" s="5"/>
      <c r="M50" s="5"/>
      <c r="N50" s="11"/>
      <c r="O50" s="9"/>
      <c r="P50" s="5"/>
      <c r="Q50" s="5"/>
      <c r="R50" s="11"/>
      <c r="S50" s="9"/>
      <c r="T50" s="11"/>
    </row>
    <row r="51" spans="1:20" ht="12.75">
      <c r="A51" s="41" t="str">
        <f ca="1" t="shared" si="0"/>
        <v>NM F Flon/Snow L/Cran (2)</v>
      </c>
      <c r="B51" t="s">
        <v>210</v>
      </c>
      <c r="C51">
        <f>'orig. data'!AH72</f>
        <v>0</v>
      </c>
      <c r="D51">
        <f>'orig. data'!AI72</f>
        <v>2</v>
      </c>
      <c r="E51">
        <f ca="1">IF(CELL("contents",F51)="s","s",IF(CELL("contents",G51)="s","s",IF(CELL("contents",'orig. data'!AJ72)="t","t","")))</f>
      </c>
      <c r="F51" t="str">
        <f>'orig. data'!AK72</f>
        <v> </v>
      </c>
      <c r="G51">
        <f>'orig. data'!AL72</f>
        <v>0</v>
      </c>
      <c r="H51">
        <f>('orig. data'!D$18)/100</f>
        <v>0.137362</v>
      </c>
      <c r="I51">
        <f>('orig. data'!D72)/100</f>
        <v>0.115206</v>
      </c>
      <c r="J51">
        <f>('orig. data'!R72)/100</f>
        <v>0.10027900000000001</v>
      </c>
      <c r="K51">
        <f>('orig. data'!R$18)/100</f>
        <v>0.13943899999999998</v>
      </c>
      <c r="L51" s="5">
        <f>'orig. data'!B72</f>
        <v>221</v>
      </c>
      <c r="M51" s="5">
        <f>'orig. data'!C72</f>
        <v>1945</v>
      </c>
      <c r="N51" s="11">
        <f>'orig. data'!G72</f>
        <v>0.02208</v>
      </c>
      <c r="O51" s="9"/>
      <c r="P51" s="5">
        <f>'orig. data'!P72</f>
        <v>170</v>
      </c>
      <c r="Q51" s="5">
        <f>'orig. data'!Q72</f>
        <v>1735</v>
      </c>
      <c r="R51" s="11">
        <f>'orig. data'!U72</f>
        <v>0.00011</v>
      </c>
      <c r="S51" s="9"/>
      <c r="T51" s="11">
        <f>'orig. data'!AD72</f>
        <v>0.20101</v>
      </c>
    </row>
    <row r="52" spans="1:20" ht="12.75">
      <c r="A52" s="41" t="str">
        <f ca="1" t="shared" si="0"/>
        <v>NM The Pas/OCN/Kelsey (1,2,t)</v>
      </c>
      <c r="B52" t="s">
        <v>242</v>
      </c>
      <c r="C52">
        <f>'orig. data'!AH73</f>
        <v>1</v>
      </c>
      <c r="D52">
        <f>'orig. data'!AI73</f>
        <v>2</v>
      </c>
      <c r="E52" t="str">
        <f ca="1">IF(CELL("contents",F52)="s","s",IF(CELL("contents",G52)="s","s",IF(CELL("contents",'orig. data'!AJ73)="t","t","")))</f>
        <v>t</v>
      </c>
      <c r="F52" t="str">
        <f>'orig. data'!AK73</f>
        <v>t</v>
      </c>
      <c r="G52">
        <f>'orig. data'!AL73</f>
        <v>0</v>
      </c>
      <c r="H52">
        <f>('orig. data'!D$18)/100</f>
        <v>0.137362</v>
      </c>
      <c r="I52">
        <f>('orig. data'!D73)/100</f>
        <v>0.078448</v>
      </c>
      <c r="J52">
        <f>('orig. data'!R73)/100</f>
        <v>0.110615</v>
      </c>
      <c r="K52">
        <f>('orig. data'!R$18)/100</f>
        <v>0.13943899999999998</v>
      </c>
      <c r="L52" s="5">
        <f>'orig. data'!B73</f>
        <v>227</v>
      </c>
      <c r="M52" s="5">
        <f>'orig. data'!C73</f>
        <v>2884</v>
      </c>
      <c r="N52" s="11">
        <f>'orig. data'!G73</f>
        <v>0</v>
      </c>
      <c r="O52" s="9"/>
      <c r="P52" s="5">
        <f>'orig. data'!P73</f>
        <v>308</v>
      </c>
      <c r="Q52" s="5">
        <f>'orig. data'!Q73</f>
        <v>2776</v>
      </c>
      <c r="R52" s="11">
        <f>'orig. data'!U73</f>
        <v>0.00067</v>
      </c>
      <c r="S52" s="9"/>
      <c r="T52" s="11">
        <f>'orig. data'!AD73</f>
        <v>0.0003</v>
      </c>
    </row>
    <row r="53" spans="1:20" ht="12.75">
      <c r="A53" s="41" t="str">
        <f ca="1" t="shared" si="0"/>
        <v>NM Nor-Man Other (1,2)</v>
      </c>
      <c r="B53" t="s">
        <v>241</v>
      </c>
      <c r="C53">
        <f>'orig. data'!AH74</f>
        <v>1</v>
      </c>
      <c r="D53">
        <f>'orig. data'!AI74</f>
        <v>2</v>
      </c>
      <c r="E53">
        <f ca="1">IF(CELL("contents",F53)="s","s",IF(CELL("contents",G53)="s","s",IF(CELL("contents",'orig. data'!AJ74)="t","t","")))</f>
      </c>
      <c r="F53" t="str">
        <f>'orig. data'!AK74</f>
        <v> </v>
      </c>
      <c r="G53">
        <f>'orig. data'!AL74</f>
        <v>0</v>
      </c>
      <c r="H53">
        <f>('orig. data'!D$18)/100</f>
        <v>0.137362</v>
      </c>
      <c r="I53">
        <f>('orig. data'!D74)/100</f>
        <v>0.056698000000000005</v>
      </c>
      <c r="J53">
        <f>('orig. data'!R74)/100</f>
        <v>0.073574</v>
      </c>
      <c r="K53">
        <f>('orig. data'!R$18)/100</f>
        <v>0.13943899999999998</v>
      </c>
      <c r="L53" s="5">
        <f>'orig. data'!B74</f>
        <v>105</v>
      </c>
      <c r="M53" s="5">
        <f>'orig. data'!C74</f>
        <v>1795</v>
      </c>
      <c r="N53" s="11">
        <f>'orig. data'!G74</f>
        <v>0</v>
      </c>
      <c r="O53" s="9"/>
      <c r="P53" s="5">
        <f>'orig. data'!P74</f>
        <v>146</v>
      </c>
      <c r="Q53" s="5">
        <f>'orig. data'!Q74</f>
        <v>1946</v>
      </c>
      <c r="R53" s="11">
        <f>'orig. data'!U74</f>
        <v>0</v>
      </c>
      <c r="S53" s="9"/>
      <c r="T53" s="11">
        <f>'orig. data'!AD74</f>
        <v>0.0513</v>
      </c>
    </row>
    <row r="54" spans="1:20" ht="12.75">
      <c r="A54" s="41"/>
      <c r="H54">
        <v>0</v>
      </c>
      <c r="I54">
        <v>0</v>
      </c>
      <c r="J54">
        <v>0</v>
      </c>
      <c r="K54">
        <v>0</v>
      </c>
      <c r="L54" s="5"/>
      <c r="M54" s="5"/>
      <c r="N54" s="11"/>
      <c r="O54" s="9"/>
      <c r="P54" s="5"/>
      <c r="Q54" s="5"/>
      <c r="R54" s="11"/>
      <c r="S54" s="9"/>
      <c r="T54" s="11"/>
    </row>
    <row r="55" spans="1:20" ht="12.75">
      <c r="A55" s="41" t="str">
        <f ca="1" t="shared" si="0"/>
        <v>BW Thompson</v>
      </c>
      <c r="B55" t="s">
        <v>211</v>
      </c>
      <c r="C55">
        <f>'orig. data'!AH75</f>
        <v>0</v>
      </c>
      <c r="D55">
        <f>'orig. data'!AI75</f>
        <v>0</v>
      </c>
      <c r="E55">
        <f ca="1">IF(CELL("contents",F55)="s","s",IF(CELL("contents",G55)="s","s",IF(CELL("contents",'orig. data'!AJ75)="t","t","")))</f>
      </c>
      <c r="F55" t="str">
        <f>'orig. data'!AK75</f>
        <v> </v>
      </c>
      <c r="G55">
        <f>'orig. data'!AL75</f>
        <v>0</v>
      </c>
      <c r="H55">
        <f>('orig. data'!D$18)/100</f>
        <v>0.137362</v>
      </c>
      <c r="I55" t="e">
        <f>('orig. data'!D75)/100</f>
        <v>#VALUE!</v>
      </c>
      <c r="J55" t="e">
        <f>('orig. data'!R75)/100</f>
        <v>#VALUE!</v>
      </c>
      <c r="K55">
        <f>('orig. data'!R$18)/100</f>
        <v>0.13943899999999998</v>
      </c>
      <c r="L55" s="5">
        <f>'orig. data'!B75</f>
        <v>400</v>
      </c>
      <c r="M55" s="5">
        <f>'orig. data'!C75</f>
        <v>3952</v>
      </c>
      <c r="N55" s="11" t="str">
        <f>'orig. data'!G75</f>
        <v>.</v>
      </c>
      <c r="O55" s="9"/>
      <c r="P55" s="5">
        <f>'orig. data'!P75</f>
        <v>399</v>
      </c>
      <c r="Q55" s="5">
        <f>'orig. data'!Q75</f>
        <v>3835</v>
      </c>
      <c r="R55" s="11" t="str">
        <f>'orig. data'!U75</f>
        <v>.</v>
      </c>
      <c r="S55" s="9"/>
      <c r="T55" s="11" t="str">
        <f>'orig. data'!AD75</f>
        <v>.</v>
      </c>
    </row>
    <row r="56" spans="1:20" ht="12.75">
      <c r="A56" s="41" t="str">
        <f ca="1" t="shared" si="0"/>
        <v>BW Gillam/Fox Lake</v>
      </c>
      <c r="B56" t="s">
        <v>170</v>
      </c>
      <c r="C56">
        <f>'orig. data'!AH76</f>
        <v>0</v>
      </c>
      <c r="D56">
        <f>'orig. data'!AI76</f>
        <v>0</v>
      </c>
      <c r="E56">
        <f ca="1">IF(CELL("contents",F56)="s","s",IF(CELL("contents",G56)="s","s",IF(CELL("contents",'orig. data'!AJ76)="t","t","")))</f>
      </c>
      <c r="F56" t="str">
        <f>'orig. data'!AK76</f>
        <v> </v>
      </c>
      <c r="G56">
        <f>'orig. data'!AL76</f>
        <v>0</v>
      </c>
      <c r="H56">
        <f>('orig. data'!D$18)/100</f>
        <v>0.137362</v>
      </c>
      <c r="I56" t="e">
        <f>('orig. data'!D76)/100</f>
        <v>#VALUE!</v>
      </c>
      <c r="J56" t="e">
        <f>('orig. data'!R76)/100</f>
        <v>#VALUE!</v>
      </c>
      <c r="K56">
        <f>('orig. data'!R$18)/100</f>
        <v>0.13943899999999998</v>
      </c>
      <c r="L56" s="5">
        <f>'orig. data'!B76</f>
        <v>67</v>
      </c>
      <c r="M56" s="5">
        <f>'orig. data'!C76</f>
        <v>439</v>
      </c>
      <c r="N56" s="11" t="str">
        <f>'orig. data'!G76</f>
        <v>.</v>
      </c>
      <c r="O56" s="9"/>
      <c r="P56" s="5">
        <f>'orig. data'!P76</f>
        <v>67</v>
      </c>
      <c r="Q56" s="5">
        <f>'orig. data'!Q76</f>
        <v>341</v>
      </c>
      <c r="R56" s="11" t="str">
        <f>'orig. data'!U76</f>
        <v>.</v>
      </c>
      <c r="S56" s="9"/>
      <c r="T56" s="11" t="str">
        <f>'orig. data'!AD76</f>
        <v>.</v>
      </c>
    </row>
    <row r="57" spans="1:20" ht="12.75">
      <c r="A57" s="41" t="str">
        <f ca="1" t="shared" si="0"/>
        <v>BW Lynn/Leaf/SIL</v>
      </c>
      <c r="B57" t="s">
        <v>261</v>
      </c>
      <c r="C57">
        <f>'orig. data'!AH77</f>
        <v>0</v>
      </c>
      <c r="D57">
        <f>'orig. data'!AI77</f>
        <v>0</v>
      </c>
      <c r="E57">
        <f ca="1">IF(CELL("contents",F57)="s","s",IF(CELL("contents",G57)="s","s",IF(CELL("contents",'orig. data'!AJ77)="t","t","")))</f>
      </c>
      <c r="F57" t="str">
        <f>'orig. data'!AK77</f>
        <v> </v>
      </c>
      <c r="G57">
        <f>'orig. data'!AL77</f>
        <v>0</v>
      </c>
      <c r="H57">
        <f>('orig. data'!D$18)/100</f>
        <v>0.137362</v>
      </c>
      <c r="I57" t="e">
        <f>('orig. data'!D77)/100</f>
        <v>#VALUE!</v>
      </c>
      <c r="J57" t="e">
        <f>('orig. data'!R77)/100</f>
        <v>#VALUE!</v>
      </c>
      <c r="K57">
        <f>('orig. data'!R$18)/100</f>
        <v>0.13943899999999998</v>
      </c>
      <c r="L57" s="5">
        <f>'orig. data'!B77</f>
        <v>74</v>
      </c>
      <c r="M57" s="5">
        <f>'orig. data'!C77</f>
        <v>969</v>
      </c>
      <c r="N57" s="11" t="str">
        <f>'orig. data'!G77</f>
        <v>.</v>
      </c>
      <c r="O57" s="9"/>
      <c r="P57" s="5">
        <f>'orig. data'!P77</f>
        <v>43</v>
      </c>
      <c r="Q57" s="5">
        <f>'orig. data'!Q77</f>
        <v>713</v>
      </c>
      <c r="R57" s="11" t="str">
        <f>'orig. data'!U77</f>
        <v>.</v>
      </c>
      <c r="S57" s="9"/>
      <c r="T57" s="11" t="str">
        <f>'orig. data'!AD77</f>
        <v>.</v>
      </c>
    </row>
    <row r="58" spans="1:20" ht="12.75">
      <c r="A58" s="41" t="str">
        <f ca="1" t="shared" si="0"/>
        <v>BW Thick Por/Pik/Wab</v>
      </c>
      <c r="B58" t="s">
        <v>221</v>
      </c>
      <c r="C58">
        <f>'orig. data'!AH78</f>
        <v>0</v>
      </c>
      <c r="D58">
        <f>'orig. data'!AI78</f>
        <v>0</v>
      </c>
      <c r="E58">
        <f ca="1">IF(CELL("contents",F58)="s","s",IF(CELL("contents",G58)="s","s",IF(CELL("contents",'orig. data'!AJ78)="t","t","")))</f>
      </c>
      <c r="F58" t="str">
        <f>'orig. data'!AK78</f>
        <v> </v>
      </c>
      <c r="G58">
        <f>'orig. data'!AL78</f>
        <v>0</v>
      </c>
      <c r="H58">
        <f>('orig. data'!D$18)/100</f>
        <v>0.137362</v>
      </c>
      <c r="I58" t="e">
        <f>('orig. data'!D78)/100</f>
        <v>#VALUE!</v>
      </c>
      <c r="J58" t="e">
        <f>('orig. data'!R78)/100</f>
        <v>#VALUE!</v>
      </c>
      <c r="K58">
        <f>('orig. data'!R$18)/100</f>
        <v>0.13943899999999998</v>
      </c>
      <c r="L58" s="5">
        <f>'orig. data'!B78</f>
        <v>25</v>
      </c>
      <c r="M58" s="5">
        <f>'orig. data'!C78</f>
        <v>312</v>
      </c>
      <c r="N58" s="11" t="str">
        <f>'orig. data'!G78</f>
        <v>.</v>
      </c>
      <c r="O58" s="9"/>
      <c r="P58" s="5">
        <f>'orig. data'!P78</f>
        <v>19</v>
      </c>
      <c r="Q58" s="5">
        <f>'orig. data'!Q78</f>
        <v>267</v>
      </c>
      <c r="R58" s="11" t="str">
        <f>'orig. data'!U78</f>
        <v>.</v>
      </c>
      <c r="S58" s="9"/>
      <c r="T58" s="11" t="str">
        <f>'orig. data'!AD78</f>
        <v>.</v>
      </c>
    </row>
    <row r="59" spans="1:20" ht="12.75">
      <c r="A59" s="41" t="str">
        <f ca="1" t="shared" si="0"/>
        <v>BW Oxford H &amp; Gods</v>
      </c>
      <c r="B59" t="s">
        <v>262</v>
      </c>
      <c r="C59">
        <f>'orig. data'!AH79</f>
        <v>0</v>
      </c>
      <c r="D59">
        <f>'orig. data'!AI79</f>
        <v>0</v>
      </c>
      <c r="E59">
        <f ca="1">IF(CELL("contents",F59)="s","s",IF(CELL("contents",G59)="s","s",IF(CELL("contents",'orig. data'!AJ79)="t","t","")))</f>
      </c>
      <c r="F59" t="str">
        <f>'orig. data'!AK79</f>
        <v> </v>
      </c>
      <c r="G59">
        <f>'orig. data'!AL79</f>
        <v>0</v>
      </c>
      <c r="H59">
        <f>('orig. data'!D$18)/100</f>
        <v>0.137362</v>
      </c>
      <c r="I59" t="e">
        <f>('orig. data'!D79)/100</f>
        <v>#VALUE!</v>
      </c>
      <c r="J59" t="e">
        <f>('orig. data'!R79)/100</f>
        <v>#VALUE!</v>
      </c>
      <c r="K59">
        <f>('orig. data'!R$18)/100</f>
        <v>0.13943899999999998</v>
      </c>
      <c r="L59" s="5">
        <f>'orig. data'!B79</f>
        <v>31</v>
      </c>
      <c r="M59" s="5">
        <f>'orig. data'!C79</f>
        <v>1213</v>
      </c>
      <c r="N59" s="11" t="str">
        <f>'orig. data'!G79</f>
        <v>.</v>
      </c>
      <c r="O59" s="9"/>
      <c r="P59" s="5">
        <f>'orig. data'!P79</f>
        <v>40</v>
      </c>
      <c r="Q59" s="5">
        <f>'orig. data'!Q79</f>
        <v>1283</v>
      </c>
      <c r="R59" s="11" t="str">
        <f>'orig. data'!U79</f>
        <v>.</v>
      </c>
      <c r="S59" s="9"/>
      <c r="T59" s="11" t="str">
        <f>'orig. data'!AD79</f>
        <v>.</v>
      </c>
    </row>
    <row r="60" spans="1:20" ht="12.75">
      <c r="A60" s="41" t="str">
        <f ca="1" t="shared" si="0"/>
        <v>BW Cross Lake</v>
      </c>
      <c r="B60" t="s">
        <v>263</v>
      </c>
      <c r="C60">
        <f>'orig. data'!AH80</f>
        <v>0</v>
      </c>
      <c r="D60">
        <f>'orig. data'!AI80</f>
        <v>0</v>
      </c>
      <c r="E60">
        <f ca="1">IF(CELL("contents",F60)="s","s",IF(CELL("contents",G60)="s","s",IF(CELL("contents",'orig. data'!AJ80)="t","t","")))</f>
      </c>
      <c r="F60" t="str">
        <f>'orig. data'!AK80</f>
        <v> </v>
      </c>
      <c r="G60">
        <f>'orig. data'!AL80</f>
        <v>0</v>
      </c>
      <c r="H60">
        <f>('orig. data'!D$18)/100</f>
        <v>0.137362</v>
      </c>
      <c r="I60" t="e">
        <f>('orig. data'!D80)/100</f>
        <v>#VALUE!</v>
      </c>
      <c r="J60" t="e">
        <f>('orig. data'!R80)/100</f>
        <v>#VALUE!</v>
      </c>
      <c r="K60">
        <f>('orig. data'!R$18)/100</f>
        <v>0.13943899999999998</v>
      </c>
      <c r="L60" s="5">
        <f>'orig. data'!B80</f>
        <v>33</v>
      </c>
      <c r="M60" s="5">
        <f>'orig. data'!C80</f>
        <v>1376</v>
      </c>
      <c r="N60" s="11" t="str">
        <f>'orig. data'!G80</f>
        <v>.</v>
      </c>
      <c r="O60" s="9"/>
      <c r="P60" s="5">
        <f>'orig. data'!P80</f>
        <v>38</v>
      </c>
      <c r="Q60" s="5">
        <f>'orig. data'!Q80</f>
        <v>1487</v>
      </c>
      <c r="R60" s="11" t="str">
        <f>'orig. data'!U80</f>
        <v>.</v>
      </c>
      <c r="S60" s="9"/>
      <c r="T60" s="11" t="str">
        <f>'orig. data'!AD80</f>
        <v>.</v>
      </c>
    </row>
    <row r="61" spans="1:20" ht="12.75">
      <c r="A61" s="41" t="str">
        <f ca="1" t="shared" si="0"/>
        <v>BW Tad/Broch/Lac Br</v>
      </c>
      <c r="B61" t="s">
        <v>240</v>
      </c>
      <c r="C61">
        <f>'orig. data'!AH81</f>
        <v>0</v>
      </c>
      <c r="D61">
        <f>'orig. data'!AI81</f>
        <v>0</v>
      </c>
      <c r="E61">
        <f ca="1">IF(CELL("contents",F61)="s","s",IF(CELL("contents",G61)="s","s",IF(CELL("contents",'orig. data'!AJ81)="t","t","")))</f>
      </c>
      <c r="F61" t="str">
        <f>'orig. data'!AK81</f>
        <v> </v>
      </c>
      <c r="G61">
        <f>'orig. data'!AL81</f>
        <v>0</v>
      </c>
      <c r="H61">
        <f>('orig. data'!D$18)/100</f>
        <v>0.137362</v>
      </c>
      <c r="I61" t="e">
        <f>('orig. data'!D81)/100</f>
        <v>#VALUE!</v>
      </c>
      <c r="J61" t="e">
        <f>('orig. data'!R81)/100</f>
        <v>#VALUE!</v>
      </c>
      <c r="K61">
        <f>('orig. data'!R$18)/100</f>
        <v>0.13943899999999998</v>
      </c>
      <c r="L61" s="5">
        <f>'orig. data'!B81</f>
        <v>12</v>
      </c>
      <c r="M61" s="5">
        <f>'orig. data'!C81</f>
        <v>549</v>
      </c>
      <c r="N61" s="11" t="str">
        <f>'orig. data'!G81</f>
        <v>.</v>
      </c>
      <c r="O61" s="9"/>
      <c r="P61" s="5">
        <f>'orig. data'!P81</f>
        <v>14</v>
      </c>
      <c r="Q61" s="5">
        <f>'orig. data'!Q81</f>
        <v>522</v>
      </c>
      <c r="R61" s="11" t="str">
        <f>'orig. data'!U81</f>
        <v>.</v>
      </c>
      <c r="S61" s="9"/>
      <c r="T61" s="11" t="str">
        <f>'orig. data'!AD81</f>
        <v>.</v>
      </c>
    </row>
    <row r="62" spans="1:20" ht="12.75">
      <c r="A62" s="41" t="str">
        <f ca="1" t="shared" si="0"/>
        <v>BW Norway House</v>
      </c>
      <c r="B62" t="s">
        <v>239</v>
      </c>
      <c r="C62">
        <f>'orig. data'!AH82</f>
        <v>0</v>
      </c>
      <c r="D62">
        <f>'orig. data'!AI82</f>
        <v>0</v>
      </c>
      <c r="E62">
        <f ca="1">IF(CELL("contents",F62)="s","s",IF(CELL("contents",G62)="s","s",IF(CELL("contents",'orig. data'!AJ82)="t","t","")))</f>
      </c>
      <c r="F62" t="str">
        <f>'orig. data'!AK82</f>
        <v> </v>
      </c>
      <c r="G62">
        <f>'orig. data'!AL82</f>
        <v>0</v>
      </c>
      <c r="H62">
        <f>('orig. data'!D$18)/100</f>
        <v>0.137362</v>
      </c>
      <c r="I62" t="e">
        <f>('orig. data'!D82)/100</f>
        <v>#VALUE!</v>
      </c>
      <c r="J62" t="e">
        <f>('orig. data'!R82)/100</f>
        <v>#VALUE!</v>
      </c>
      <c r="K62">
        <f>('orig. data'!R$18)/100</f>
        <v>0.13943899999999998</v>
      </c>
      <c r="L62" s="5">
        <f>'orig. data'!B82</f>
        <v>79</v>
      </c>
      <c r="M62" s="5">
        <f>'orig. data'!C82</f>
        <v>1472</v>
      </c>
      <c r="N62" s="11" t="str">
        <f>'orig. data'!G82</f>
        <v>.</v>
      </c>
      <c r="O62" s="9"/>
      <c r="P62" s="5">
        <f>'orig. data'!P82</f>
        <v>105</v>
      </c>
      <c r="Q62" s="5">
        <f>'orig. data'!Q82</f>
        <v>1515</v>
      </c>
      <c r="R62" s="11" t="str">
        <f>'orig. data'!U82</f>
        <v>.</v>
      </c>
      <c r="S62" s="9"/>
      <c r="T62" s="11" t="str">
        <f>'orig. data'!AD82</f>
        <v>.</v>
      </c>
    </row>
    <row r="63" spans="1:20" ht="12.75">
      <c r="A63" s="41" t="str">
        <f ca="1" t="shared" si="0"/>
        <v>BW Island Lake</v>
      </c>
      <c r="B63" t="s">
        <v>264</v>
      </c>
      <c r="C63">
        <f>'orig. data'!AH83</f>
        <v>0</v>
      </c>
      <c r="D63">
        <f>'orig. data'!AI83</f>
        <v>0</v>
      </c>
      <c r="E63">
        <f ca="1">IF(CELL("contents",F63)="s","s",IF(CELL("contents",G63)="s","s",IF(CELL("contents",'orig. data'!AJ83)="t","t","")))</f>
      </c>
      <c r="F63" t="str">
        <f>'orig. data'!AK83</f>
        <v> </v>
      </c>
      <c r="G63">
        <f>'orig. data'!AL83</f>
        <v>0</v>
      </c>
      <c r="H63">
        <f>('orig. data'!D$18)/100</f>
        <v>0.137362</v>
      </c>
      <c r="I63" t="e">
        <f>('orig. data'!D83)/100</f>
        <v>#VALUE!</v>
      </c>
      <c r="J63" t="e">
        <f>('orig. data'!R83)/100</f>
        <v>#VALUE!</v>
      </c>
      <c r="K63">
        <f>('orig. data'!R$18)/100</f>
        <v>0.13943899999999998</v>
      </c>
      <c r="L63" s="5">
        <f>'orig. data'!B83</f>
        <v>44</v>
      </c>
      <c r="M63" s="5">
        <f>'orig. data'!C83</f>
        <v>2484</v>
      </c>
      <c r="N63" s="11" t="str">
        <f>'orig. data'!G83</f>
        <v>.</v>
      </c>
      <c r="O63" s="9"/>
      <c r="P63" s="5">
        <f>'orig. data'!P83</f>
        <v>83</v>
      </c>
      <c r="Q63" s="5">
        <f>'orig. data'!Q83</f>
        <v>2548</v>
      </c>
      <c r="R63" s="11" t="str">
        <f>'orig. data'!U83</f>
        <v>.</v>
      </c>
      <c r="S63" s="9"/>
      <c r="T63" s="11" t="str">
        <f>'orig. data'!AD83</f>
        <v>.</v>
      </c>
    </row>
    <row r="64" spans="1:20" ht="12.75">
      <c r="A64" s="41" t="str">
        <f ca="1" t="shared" si="0"/>
        <v>BW Sha/York/Split/War</v>
      </c>
      <c r="B64" t="s">
        <v>238</v>
      </c>
      <c r="C64">
        <f>'orig. data'!AH84</f>
        <v>0</v>
      </c>
      <c r="D64">
        <f>'orig. data'!AI84</f>
        <v>0</v>
      </c>
      <c r="E64">
        <f ca="1">IF(CELL("contents",F64)="s","s",IF(CELL("contents",G64)="s","s",IF(CELL("contents",'orig. data'!AJ84)="t","t","")))</f>
      </c>
      <c r="F64" t="str">
        <f>'orig. data'!AK84</f>
        <v> </v>
      </c>
      <c r="G64">
        <f>'orig. data'!AL84</f>
        <v>0</v>
      </c>
      <c r="H64">
        <f>('orig. data'!D$18)/100</f>
        <v>0.137362</v>
      </c>
      <c r="I64" t="e">
        <f>('orig. data'!D84)/100</f>
        <v>#VALUE!</v>
      </c>
      <c r="J64" t="e">
        <f>('orig. data'!R84)/100</f>
        <v>#VALUE!</v>
      </c>
      <c r="K64">
        <f>('orig. data'!R$18)/100</f>
        <v>0.13943899999999998</v>
      </c>
      <c r="L64" s="5">
        <f>'orig. data'!B84</f>
        <v>32</v>
      </c>
      <c r="M64" s="5">
        <f>'orig. data'!C84</f>
        <v>999</v>
      </c>
      <c r="N64" s="11" t="str">
        <f>'orig. data'!G84</f>
        <v>.</v>
      </c>
      <c r="O64" s="9"/>
      <c r="P64" s="5">
        <f>'orig. data'!P84</f>
        <v>45</v>
      </c>
      <c r="Q64" s="5">
        <f>'orig. data'!Q84</f>
        <v>1134</v>
      </c>
      <c r="R64" s="11" t="str">
        <f>'orig. data'!U84</f>
        <v>.</v>
      </c>
      <c r="S64" s="9"/>
      <c r="T64" s="11" t="str">
        <f>'orig. data'!AD84</f>
        <v>.</v>
      </c>
    </row>
    <row r="65" spans="1:20" ht="12.75">
      <c r="A65" s="41" t="str">
        <f ca="1" t="shared" si="0"/>
        <v>BW Nelson House </v>
      </c>
      <c r="B65" t="s">
        <v>237</v>
      </c>
      <c r="C65">
        <f>'orig. data'!AH85</f>
        <v>0</v>
      </c>
      <c r="D65">
        <f>'orig. data'!AI85</f>
        <v>0</v>
      </c>
      <c r="E65">
        <f ca="1">IF(CELL("contents",F65)="s","s",IF(CELL("contents",G65)="s","s",IF(CELL("contents",'orig. data'!AJ85)="t","t","")))</f>
      </c>
      <c r="F65" t="str">
        <f>'orig. data'!AK85</f>
        <v> </v>
      </c>
      <c r="G65">
        <f>'orig. data'!AL85</f>
        <v>0</v>
      </c>
      <c r="H65">
        <f>('orig. data'!D$18)/100</f>
        <v>0.137362</v>
      </c>
      <c r="I65" t="e">
        <f>('orig. data'!D85)/100</f>
        <v>#VALUE!</v>
      </c>
      <c r="J65" t="e">
        <f>('orig. data'!R85)/100</f>
        <v>#VALUE!</v>
      </c>
      <c r="K65">
        <f>('orig. data'!R$18)/100</f>
        <v>0.13943899999999998</v>
      </c>
      <c r="L65" s="5">
        <f>'orig. data'!B85</f>
        <v>25</v>
      </c>
      <c r="M65" s="5">
        <f>'orig. data'!C85</f>
        <v>658</v>
      </c>
      <c r="N65" s="11" t="str">
        <f>'orig. data'!G85</f>
        <v>.</v>
      </c>
      <c r="O65" s="9"/>
      <c r="P65" s="5">
        <f>'orig. data'!P85</f>
        <v>39</v>
      </c>
      <c r="Q65" s="5">
        <f>'orig. data'!Q85</f>
        <v>823</v>
      </c>
      <c r="R65" s="11" t="str">
        <f>'orig. data'!U85</f>
        <v>.</v>
      </c>
      <c r="S65" s="9"/>
      <c r="T65" s="11" t="str">
        <f>'orig. data'!AD85</f>
        <v>.</v>
      </c>
    </row>
    <row r="66" spans="1:20" ht="12.75">
      <c r="A66" s="41"/>
      <c r="H66">
        <v>0</v>
      </c>
      <c r="I66">
        <v>0</v>
      </c>
      <c r="J66">
        <v>0</v>
      </c>
      <c r="K66">
        <v>0</v>
      </c>
      <c r="L66" s="5"/>
      <c r="M66" s="5"/>
      <c r="N66" s="11"/>
      <c r="O66" s="9"/>
      <c r="P66" s="5"/>
      <c r="Q66" s="5"/>
      <c r="R66" s="11"/>
      <c r="S66" s="9"/>
      <c r="T66" s="11"/>
    </row>
    <row r="67" spans="1:20" ht="12.75">
      <c r="A67" s="41" t="str">
        <f ca="1" t="shared" si="0"/>
        <v>Fort Garry S (1,2,t)</v>
      </c>
      <c r="B67" t="s">
        <v>265</v>
      </c>
      <c r="C67">
        <f>'orig. data'!AH86</f>
        <v>1</v>
      </c>
      <c r="D67">
        <f>'orig. data'!AI86</f>
        <v>2</v>
      </c>
      <c r="E67" t="str">
        <f ca="1">IF(CELL("contents",F67)="s","s",IF(CELL("contents",G67)="s","s",IF(CELL("contents",'orig. data'!AJ86)="t","t","")))</f>
        <v>t</v>
      </c>
      <c r="F67" t="str">
        <f>'orig. data'!AK86</f>
        <v>t</v>
      </c>
      <c r="G67">
        <f>'orig. data'!AL86</f>
        <v>0</v>
      </c>
      <c r="H67">
        <f>('orig. data'!D$18)/100</f>
        <v>0.137362</v>
      </c>
      <c r="I67">
        <f>('orig. data'!D86)/100</f>
        <v>0.165466</v>
      </c>
      <c r="J67">
        <f>('orig. data'!R86)/100</f>
        <v>0.186661</v>
      </c>
      <c r="K67">
        <f>('orig. data'!R$18)/100</f>
        <v>0.13943899999999998</v>
      </c>
      <c r="L67" s="5">
        <f>'orig. data'!B86</f>
        <v>1191</v>
      </c>
      <c r="M67" s="5">
        <f>'orig. data'!C86</f>
        <v>7239</v>
      </c>
      <c r="N67" s="11">
        <f>'orig. data'!G86</f>
        <v>8E-05</v>
      </c>
      <c r="O67" s="9"/>
      <c r="P67" s="5">
        <f>'orig. data'!P86</f>
        <v>1285</v>
      </c>
      <c r="Q67" s="5">
        <f>'orig. data'!Q86</f>
        <v>7005</v>
      </c>
      <c r="R67" s="11">
        <f>'orig. data'!U86</f>
        <v>0</v>
      </c>
      <c r="S67" s="9"/>
      <c r="T67" s="11">
        <f>'orig. data'!AD86</f>
        <v>0.02681</v>
      </c>
    </row>
    <row r="68" spans="1:20" ht="12.75">
      <c r="A68" s="41" t="str">
        <f ca="1" t="shared" si="0"/>
        <v>Fort Garry N (2)</v>
      </c>
      <c r="B68" t="s">
        <v>266</v>
      </c>
      <c r="C68">
        <f>'orig. data'!AH87</f>
        <v>0</v>
      </c>
      <c r="D68">
        <f>'orig. data'!AI87</f>
        <v>2</v>
      </c>
      <c r="E68">
        <f ca="1">IF(CELL("contents",F68)="s","s",IF(CELL("contents",G68)="s","s",IF(CELL("contents",'orig. data'!AJ87)="t","t","")))</f>
      </c>
      <c r="F68" t="str">
        <f>'orig. data'!AK87</f>
        <v> </v>
      </c>
      <c r="G68">
        <f>'orig. data'!AL87</f>
        <v>0</v>
      </c>
      <c r="H68">
        <f>('orig. data'!D$18)/100</f>
        <v>0.137362</v>
      </c>
      <c r="I68">
        <f>('orig. data'!D87)/100</f>
        <v>0.15398699999999999</v>
      </c>
      <c r="J68">
        <f>('orig. data'!R87)/100</f>
        <v>0.16295400000000002</v>
      </c>
      <c r="K68">
        <f>('orig. data'!R$18)/100</f>
        <v>0.13943899999999998</v>
      </c>
      <c r="L68" s="5">
        <f>'orig. data'!B87</f>
        <v>862</v>
      </c>
      <c r="M68" s="5">
        <f>'orig. data'!C87</f>
        <v>5508</v>
      </c>
      <c r="N68" s="11">
        <f>'orig. data'!G87</f>
        <v>0.02374</v>
      </c>
      <c r="O68" s="9"/>
      <c r="P68" s="5">
        <f>'orig. data'!P87</f>
        <v>986</v>
      </c>
      <c r="Q68" s="5">
        <f>'orig. data'!Q87</f>
        <v>6096</v>
      </c>
      <c r="R68" s="11">
        <f>'orig. data'!U87</f>
        <v>0.00144</v>
      </c>
      <c r="S68" s="9"/>
      <c r="T68" s="11">
        <f>'orig. data'!AD87</f>
        <v>0.34216</v>
      </c>
    </row>
    <row r="69" spans="1:20" ht="12.75">
      <c r="A69" s="41"/>
      <c r="H69">
        <v>0</v>
      </c>
      <c r="I69">
        <v>0</v>
      </c>
      <c r="J69">
        <v>0</v>
      </c>
      <c r="K69">
        <v>0</v>
      </c>
      <c r="L69" s="5"/>
      <c r="M69" s="5"/>
      <c r="N69" s="11"/>
      <c r="O69" s="9"/>
      <c r="P69" s="5"/>
      <c r="Q69" s="5"/>
      <c r="R69" s="11"/>
      <c r="S69" s="9"/>
      <c r="T69" s="11"/>
    </row>
    <row r="70" spans="1:20" ht="12.75">
      <c r="A70" s="41"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v>
      </c>
      <c r="B70" t="s">
        <v>154</v>
      </c>
      <c r="C70">
        <f>'orig. data'!AH88</f>
        <v>0</v>
      </c>
      <c r="D70">
        <f>'orig. data'!AI88</f>
        <v>0</v>
      </c>
      <c r="E70">
        <f ca="1">IF(CELL("contents",F70)="s","s",IF(CELL("contents",G70)="s","s",IF(CELL("contents",'orig. data'!AJ88)="t","t","")))</f>
      </c>
      <c r="F70" t="str">
        <f>'orig. data'!AK88</f>
        <v> </v>
      </c>
      <c r="G70">
        <f>'orig. data'!AL88</f>
        <v>0</v>
      </c>
      <c r="H70">
        <f>('orig. data'!D$18)/100</f>
        <v>0.137362</v>
      </c>
      <c r="I70">
        <f>('orig. data'!D88)/100</f>
        <v>0.156037</v>
      </c>
      <c r="J70">
        <f>('orig. data'!R88)/100</f>
        <v>0.153276</v>
      </c>
      <c r="K70">
        <f>('orig. data'!R$18)/100</f>
        <v>0.13943899999999998</v>
      </c>
      <c r="L70" s="5">
        <f>'orig. data'!B88</f>
        <v>1242</v>
      </c>
      <c r="M70" s="5">
        <f>'orig. data'!C88</f>
        <v>8044</v>
      </c>
      <c r="N70" s="11">
        <f>'orig. data'!G88</f>
        <v>0.0063</v>
      </c>
      <c r="O70" s="9"/>
      <c r="P70" s="5">
        <f>'orig. data'!P88</f>
        <v>1167</v>
      </c>
      <c r="Q70" s="5">
        <f>'orig. data'!Q88</f>
        <v>7812</v>
      </c>
      <c r="R70" s="11">
        <f>'orig. data'!U88</f>
        <v>0.04495</v>
      </c>
      <c r="S70" s="9"/>
      <c r="T70" s="11">
        <f>'orig. data'!AD88</f>
        <v>0.74488</v>
      </c>
    </row>
    <row r="71" spans="1:20" ht="12.75">
      <c r="A71" s="41"/>
      <c r="H71">
        <v>0</v>
      </c>
      <c r="I71">
        <v>0</v>
      </c>
      <c r="J71">
        <v>0</v>
      </c>
      <c r="K71">
        <v>0</v>
      </c>
      <c r="L71" s="5"/>
      <c r="M71" s="5"/>
      <c r="N71" s="11"/>
      <c r="O71" s="9"/>
      <c r="P71" s="5"/>
      <c r="Q71" s="5"/>
      <c r="R71" s="11"/>
      <c r="S71" s="9"/>
      <c r="T71" s="11"/>
    </row>
    <row r="72" spans="1:20" ht="12.75">
      <c r="A72" s="41" t="str">
        <f ca="1" t="shared" si="1"/>
        <v>St. Boniface E</v>
      </c>
      <c r="B72" t="s">
        <v>267</v>
      </c>
      <c r="C72">
        <f>'orig. data'!AH89</f>
        <v>0</v>
      </c>
      <c r="D72">
        <f>'orig. data'!AI89</f>
        <v>0</v>
      </c>
      <c r="E72">
        <f ca="1">IF(CELL("contents",F72)="s","s",IF(CELL("contents",G72)="s","s",IF(CELL("contents",'orig. data'!AJ89)="t","t","")))</f>
      </c>
      <c r="F72" t="str">
        <f>'orig. data'!AK89</f>
        <v> </v>
      </c>
      <c r="G72">
        <f>'orig. data'!AL89</f>
        <v>0</v>
      </c>
      <c r="H72">
        <f>('orig. data'!D$18)/100</f>
        <v>0.137362</v>
      </c>
      <c r="I72">
        <f>('orig. data'!D89)/100</f>
        <v>0.14193</v>
      </c>
      <c r="J72">
        <f>('orig. data'!R89)/100</f>
        <v>0.14415699999999998</v>
      </c>
      <c r="K72">
        <f>('orig. data'!R$18)/100</f>
        <v>0.13943899999999998</v>
      </c>
      <c r="L72" s="5">
        <f>'orig. data'!B89</f>
        <v>893</v>
      </c>
      <c r="M72" s="5">
        <f>'orig. data'!C89</f>
        <v>6286</v>
      </c>
      <c r="N72" s="11">
        <f>'orig. data'!G89</f>
        <v>0.51311</v>
      </c>
      <c r="O72" s="9"/>
      <c r="P72" s="5">
        <f>'orig. data'!P89</f>
        <v>1012</v>
      </c>
      <c r="Q72" s="5">
        <f>'orig. data'!Q89</f>
        <v>7023</v>
      </c>
      <c r="R72" s="11">
        <f>'orig. data'!U89</f>
        <v>0.49463</v>
      </c>
      <c r="S72" s="9"/>
      <c r="T72" s="11">
        <f>'orig. data'!AD89</f>
        <v>0.79183</v>
      </c>
    </row>
    <row r="73" spans="1:20" ht="12.75">
      <c r="A73" s="41" t="str">
        <f ca="1" t="shared" si="1"/>
        <v>St. Boniface W</v>
      </c>
      <c r="B73" t="s">
        <v>212</v>
      </c>
      <c r="C73">
        <f>'orig. data'!AH90</f>
        <v>0</v>
      </c>
      <c r="D73">
        <f>'orig. data'!AI90</f>
        <v>0</v>
      </c>
      <c r="E73">
        <f ca="1">IF(CELL("contents",F73)="s","s",IF(CELL("contents",G73)="s","s",IF(CELL("contents",'orig. data'!AJ90)="t","t","")))</f>
      </c>
      <c r="F73" t="str">
        <f>'orig. data'!AK90</f>
        <v> </v>
      </c>
      <c r="G73">
        <f>'orig. data'!AL90</f>
        <v>0</v>
      </c>
      <c r="H73">
        <f>('orig. data'!D$18)/100</f>
        <v>0.137362</v>
      </c>
      <c r="I73">
        <f>('orig. data'!D90)/100</f>
        <v>0.144276</v>
      </c>
      <c r="J73">
        <f>('orig. data'!R90)/100</f>
        <v>0.14947100000000002</v>
      </c>
      <c r="K73">
        <f>('orig. data'!R$18)/100</f>
        <v>0.13943899999999998</v>
      </c>
      <c r="L73" s="5">
        <f>'orig. data'!B90</f>
        <v>359</v>
      </c>
      <c r="M73" s="5">
        <f>'orig. data'!C90</f>
        <v>2497</v>
      </c>
      <c r="N73" s="11">
        <f>'orig. data'!G90</f>
        <v>0.44718</v>
      </c>
      <c r="O73" s="9"/>
      <c r="P73" s="5">
        <f>'orig. data'!P90</f>
        <v>357</v>
      </c>
      <c r="Q73" s="5">
        <f>'orig. data'!Q90</f>
        <v>2427</v>
      </c>
      <c r="R73" s="11">
        <f>'orig. data'!U90</f>
        <v>0.28261</v>
      </c>
      <c r="S73" s="9"/>
      <c r="T73" s="11">
        <f>'orig. data'!AD90</f>
        <v>0.67152</v>
      </c>
    </row>
    <row r="74" spans="1:20" ht="12.75">
      <c r="A74" s="41"/>
      <c r="H74">
        <v>0</v>
      </c>
      <c r="I74">
        <v>0</v>
      </c>
      <c r="J74">
        <v>0</v>
      </c>
      <c r="K74">
        <v>0</v>
      </c>
      <c r="L74" s="5"/>
      <c r="M74" s="5"/>
      <c r="N74" s="11"/>
      <c r="O74" s="9"/>
      <c r="P74" s="5"/>
      <c r="Q74" s="5"/>
      <c r="R74" s="11"/>
      <c r="S74" s="9"/>
      <c r="T74" s="11"/>
    </row>
    <row r="75" spans="1:20" ht="12.75">
      <c r="A75" s="41" t="str">
        <f ca="1" t="shared" si="1"/>
        <v>St. Vital S</v>
      </c>
      <c r="B75" t="s">
        <v>275</v>
      </c>
      <c r="C75">
        <f>'orig. data'!AH91</f>
        <v>0</v>
      </c>
      <c r="D75">
        <f>'orig. data'!AI91</f>
        <v>0</v>
      </c>
      <c r="E75">
        <f ca="1">IF(CELL("contents",F75)="s","s",IF(CELL("contents",G75)="s","s",IF(CELL("contents",'orig. data'!AJ91)="t","t","")))</f>
      </c>
      <c r="F75" t="str">
        <f>'orig. data'!AK91</f>
        <v> </v>
      </c>
      <c r="G75">
        <f>'orig. data'!AL91</f>
        <v>0</v>
      </c>
      <c r="H75">
        <f>('orig. data'!D$18)/100</f>
        <v>0.137362</v>
      </c>
      <c r="I75">
        <f>('orig. data'!D91)/100</f>
        <v>0.156299</v>
      </c>
      <c r="J75">
        <f>('orig. data'!R91)/100</f>
        <v>0.147559</v>
      </c>
      <c r="K75">
        <f>('orig. data'!R$18)/100</f>
        <v>0.13943899999999998</v>
      </c>
      <c r="L75" s="5">
        <f>'orig. data'!B91</f>
        <v>1251</v>
      </c>
      <c r="M75" s="5">
        <f>'orig. data'!C91</f>
        <v>7984</v>
      </c>
      <c r="N75" s="11">
        <f>'orig. data'!G91</f>
        <v>0.00566</v>
      </c>
      <c r="O75" s="9"/>
      <c r="P75" s="5">
        <f>'orig. data'!P91</f>
        <v>1108</v>
      </c>
      <c r="Q75" s="5">
        <f>'orig. data'!Q91</f>
        <v>7655</v>
      </c>
      <c r="R75" s="11">
        <f>'orig. data'!U91</f>
        <v>0.23539</v>
      </c>
      <c r="S75" s="9"/>
      <c r="T75" s="11">
        <f>'orig. data'!AD91</f>
        <v>0.2982</v>
      </c>
    </row>
    <row r="76" spans="1:20" ht="12.75">
      <c r="A76" s="41" t="str">
        <f ca="1" t="shared" si="1"/>
        <v>St. Vital N</v>
      </c>
      <c r="B76" t="s">
        <v>274</v>
      </c>
      <c r="C76">
        <f>'orig. data'!AH92</f>
        <v>0</v>
      </c>
      <c r="D76">
        <f>'orig. data'!AI92</f>
        <v>0</v>
      </c>
      <c r="E76">
        <f ca="1">IF(CELL("contents",F76)="s","s",IF(CELL("contents",G76)="s","s",IF(CELL("contents",'orig. data'!AJ92)="t","t","")))</f>
      </c>
      <c r="F76" t="str">
        <f>'orig. data'!AK92</f>
        <v> </v>
      </c>
      <c r="G76">
        <f>'orig. data'!AL92</f>
        <v>0</v>
      </c>
      <c r="H76">
        <f>('orig. data'!D$18)/100</f>
        <v>0.137362</v>
      </c>
      <c r="I76">
        <f>('orig. data'!D92)/100</f>
        <v>0.145949</v>
      </c>
      <c r="J76">
        <f>('orig. data'!R92)/100</f>
        <v>0.154528</v>
      </c>
      <c r="K76">
        <f>('orig. data'!R$18)/100</f>
        <v>0.13943899999999998</v>
      </c>
      <c r="L76" s="5">
        <f>'orig. data'!B92</f>
        <v>642</v>
      </c>
      <c r="M76" s="5">
        <f>'orig. data'!C92</f>
        <v>4369</v>
      </c>
      <c r="N76" s="11">
        <f>'orig. data'!G92</f>
        <v>0.26416</v>
      </c>
      <c r="O76" s="9"/>
      <c r="P76" s="5">
        <f>'orig. data'!P92</f>
        <v>670</v>
      </c>
      <c r="Q76" s="5">
        <f>'orig. data'!Q92</f>
        <v>4363</v>
      </c>
      <c r="R76" s="11">
        <f>'orig. data'!U92</f>
        <v>0.05539</v>
      </c>
      <c r="S76" s="9"/>
      <c r="T76" s="11">
        <f>'orig. data'!AD92</f>
        <v>0.39088</v>
      </c>
    </row>
    <row r="77" spans="1:20" ht="12.75">
      <c r="A77" s="41"/>
      <c r="H77">
        <v>0</v>
      </c>
      <c r="I77">
        <v>0</v>
      </c>
      <c r="J77">
        <v>0</v>
      </c>
      <c r="K77">
        <v>0</v>
      </c>
      <c r="L77" s="5"/>
      <c r="M77" s="5"/>
      <c r="N77" s="11"/>
      <c r="O77" s="9"/>
      <c r="P77" s="5"/>
      <c r="Q77" s="5"/>
      <c r="R77" s="11"/>
      <c r="S77" s="9"/>
      <c r="T77" s="11"/>
    </row>
    <row r="78" spans="1:20" ht="12.75">
      <c r="A78" s="41" t="str">
        <f ca="1" t="shared" si="1"/>
        <v>Transcona</v>
      </c>
      <c r="B78" t="s">
        <v>159</v>
      </c>
      <c r="C78">
        <f>'orig. data'!AH93</f>
        <v>0</v>
      </c>
      <c r="D78">
        <f>'orig. data'!AI93</f>
        <v>0</v>
      </c>
      <c r="E78">
        <f ca="1">IF(CELL("contents",F78)="s","s",IF(CELL("contents",G78)="s","s",IF(CELL("contents",'orig. data'!AJ93)="t","t","")))</f>
      </c>
      <c r="F78" t="str">
        <f>'orig. data'!AK93</f>
        <v> </v>
      </c>
      <c r="G78">
        <f>'orig. data'!AL93</f>
        <v>0</v>
      </c>
      <c r="H78">
        <f>('orig. data'!D$18)/100</f>
        <v>0.137362</v>
      </c>
      <c r="I78">
        <f>('orig. data'!D93)/100</f>
        <v>0.14563700000000002</v>
      </c>
      <c r="J78">
        <f>('orig. data'!R93)/100</f>
        <v>0.146015</v>
      </c>
      <c r="K78">
        <f>('orig. data'!R$18)/100</f>
        <v>0.13943899999999998</v>
      </c>
      <c r="L78" s="5">
        <f>'orig. data'!B93</f>
        <v>1065</v>
      </c>
      <c r="M78" s="5">
        <f>'orig. data'!C93</f>
        <v>7256</v>
      </c>
      <c r="N78" s="11">
        <f>'orig. data'!G93</f>
        <v>0.22464</v>
      </c>
      <c r="O78" s="9"/>
      <c r="P78" s="5">
        <f>'orig. data'!P93</f>
        <v>1034</v>
      </c>
      <c r="Q78" s="5">
        <f>'orig. data'!Q93</f>
        <v>7110</v>
      </c>
      <c r="R78" s="11">
        <f>'orig. data'!U93</f>
        <v>0.34134</v>
      </c>
      <c r="S78" s="9"/>
      <c r="T78" s="11">
        <f>'orig. data'!AD93</f>
        <v>0.96383</v>
      </c>
    </row>
    <row r="79" spans="1:20" ht="12.75">
      <c r="A79" s="41"/>
      <c r="H79">
        <v>0</v>
      </c>
      <c r="I79">
        <v>0</v>
      </c>
      <c r="J79">
        <v>0</v>
      </c>
      <c r="K79">
        <v>0</v>
      </c>
      <c r="L79" s="5"/>
      <c r="M79" s="5"/>
      <c r="N79" s="11"/>
      <c r="O79" s="9"/>
      <c r="P79" s="5"/>
      <c r="Q79" s="5"/>
      <c r="R79" s="11"/>
      <c r="S79" s="9"/>
      <c r="T79" s="11"/>
    </row>
    <row r="80" spans="1:20" ht="12.75">
      <c r="A80" s="41" t="str">
        <f ca="1" t="shared" si="1"/>
        <v>River Heights W (2)</v>
      </c>
      <c r="B80" t="s">
        <v>236</v>
      </c>
      <c r="C80">
        <f>'orig. data'!AH94</f>
        <v>0</v>
      </c>
      <c r="D80">
        <f>'orig. data'!AI94</f>
        <v>2</v>
      </c>
      <c r="E80">
        <f ca="1">IF(CELL("contents",F80)="s","s",IF(CELL("contents",G80)="s","s",IF(CELL("contents",'orig. data'!AJ94)="t","t","")))</f>
      </c>
      <c r="F80" t="str">
        <f>'orig. data'!AK94</f>
        <v> </v>
      </c>
      <c r="G80">
        <f>'orig. data'!AL94</f>
        <v>0</v>
      </c>
      <c r="H80">
        <f>('orig. data'!D$18)/100</f>
        <v>0.137362</v>
      </c>
      <c r="I80">
        <f>('orig. data'!D94)/100</f>
        <v>0.154184</v>
      </c>
      <c r="J80">
        <f>('orig. data'!R94)/100</f>
        <v>0.164414</v>
      </c>
      <c r="K80">
        <f>('orig. data'!R$18)/100</f>
        <v>0.13943899999999998</v>
      </c>
      <c r="L80" s="5">
        <f>'orig. data'!B94</f>
        <v>875</v>
      </c>
      <c r="M80" s="5">
        <f>'orig. data'!C94</f>
        <v>5684</v>
      </c>
      <c r="N80" s="11">
        <f>'orig. data'!G94</f>
        <v>0.02142</v>
      </c>
      <c r="O80" s="9"/>
      <c r="P80" s="5">
        <f>'orig. data'!P94</f>
        <v>924</v>
      </c>
      <c r="Q80" s="5">
        <f>'orig. data'!Q94</f>
        <v>5681</v>
      </c>
      <c r="R80" s="11">
        <f>'orig. data'!U94</f>
        <v>0.00089</v>
      </c>
      <c r="S80" s="9"/>
      <c r="T80" s="11">
        <f>'orig. data'!AD94</f>
        <v>0.28334</v>
      </c>
    </row>
    <row r="81" spans="1:20" ht="12.75">
      <c r="A81" s="41" t="str">
        <f ca="1" t="shared" si="1"/>
        <v>River Heights E (1,2)</v>
      </c>
      <c r="B81" t="s">
        <v>213</v>
      </c>
      <c r="C81">
        <f>'orig. data'!AH95</f>
        <v>1</v>
      </c>
      <c r="D81">
        <f>'orig. data'!AI95</f>
        <v>2</v>
      </c>
      <c r="E81">
        <f ca="1">IF(CELL("contents",F81)="s","s",IF(CELL("contents",G81)="s","s",IF(CELL("contents",'orig. data'!AJ95)="t","t","")))</f>
      </c>
      <c r="F81" t="str">
        <f>'orig. data'!AK95</f>
        <v> </v>
      </c>
      <c r="G81">
        <f>'orig. data'!AL95</f>
        <v>0</v>
      </c>
      <c r="H81">
        <f>('orig. data'!D$18)/100</f>
        <v>0.137362</v>
      </c>
      <c r="I81">
        <f>('orig. data'!D95)/100</f>
        <v>0.186869</v>
      </c>
      <c r="J81">
        <f>('orig. data'!R95)/100</f>
        <v>0.171904</v>
      </c>
      <c r="K81">
        <f>('orig. data'!R$18)/100</f>
        <v>0.13943899999999998</v>
      </c>
      <c r="L81" s="5">
        <f>'orig. data'!B95</f>
        <v>475</v>
      </c>
      <c r="M81" s="5">
        <f>'orig. data'!C95</f>
        <v>2531</v>
      </c>
      <c r="N81" s="11">
        <f>'orig. data'!G95</f>
        <v>0</v>
      </c>
      <c r="O81" s="9"/>
      <c r="P81" s="5">
        <f>'orig. data'!P95</f>
        <v>420</v>
      </c>
      <c r="Q81" s="5">
        <f>'orig. data'!Q95</f>
        <v>2447</v>
      </c>
      <c r="R81" s="11">
        <f>'orig. data'!U95</f>
        <v>0.00066</v>
      </c>
      <c r="S81" s="9"/>
      <c r="T81" s="11">
        <f>'orig. data'!AD95</f>
        <v>0.2766</v>
      </c>
    </row>
    <row r="82" spans="1:20" ht="12.75">
      <c r="A82" s="41"/>
      <c r="H82">
        <v>0</v>
      </c>
      <c r="I82">
        <v>0</v>
      </c>
      <c r="J82">
        <v>0</v>
      </c>
      <c r="K82">
        <v>0</v>
      </c>
      <c r="L82" s="5"/>
      <c r="M82" s="5"/>
      <c r="N82" s="11"/>
      <c r="O82" s="9"/>
      <c r="P82" s="5"/>
      <c r="Q82" s="5"/>
      <c r="R82" s="11"/>
      <c r="S82" s="9"/>
      <c r="T82" s="11"/>
    </row>
    <row r="83" spans="1:20" ht="12.75">
      <c r="A83" s="41" t="str">
        <f ca="1" t="shared" si="1"/>
        <v>River East N</v>
      </c>
      <c r="B83" t="s">
        <v>245</v>
      </c>
      <c r="C83">
        <f>'orig. data'!AH96</f>
        <v>0</v>
      </c>
      <c r="D83">
        <f>'orig. data'!AI96</f>
        <v>0</v>
      </c>
      <c r="E83">
        <f ca="1">IF(CELL("contents",F83)="s","s",IF(CELL("contents",G83)="s","s",IF(CELL("contents",'orig. data'!AJ96)="t","t","")))</f>
      </c>
      <c r="F83" t="str">
        <f>'orig. data'!AK96</f>
        <v> </v>
      </c>
      <c r="G83">
        <f>'orig. data'!AL96</f>
        <v>0</v>
      </c>
      <c r="H83">
        <f>('orig. data'!D$18)/100</f>
        <v>0.137362</v>
      </c>
      <c r="I83">
        <f>('orig. data'!D96)/100</f>
        <v>0.14843299999999998</v>
      </c>
      <c r="J83">
        <f>('orig. data'!R96)/100</f>
        <v>0.150214</v>
      </c>
      <c r="K83">
        <f>('orig. data'!R$18)/100</f>
        <v>0.13943899999999998</v>
      </c>
      <c r="L83" s="5">
        <f>'orig. data'!B96</f>
        <v>289</v>
      </c>
      <c r="M83" s="5">
        <f>'orig. data'!C96</f>
        <v>1959</v>
      </c>
      <c r="N83" s="11">
        <f>'orig. data'!G96</f>
        <v>0.26558</v>
      </c>
      <c r="O83" s="9"/>
      <c r="P83" s="5">
        <f>'orig. data'!P96</f>
        <v>346</v>
      </c>
      <c r="Q83" s="5">
        <f>'orig. data'!Q96</f>
        <v>2315</v>
      </c>
      <c r="R83" s="11">
        <f>'orig. data'!U96</f>
        <v>0.25497</v>
      </c>
      <c r="S83" s="9"/>
      <c r="T83" s="11">
        <f>'orig. data'!AD96</f>
        <v>0.89204</v>
      </c>
    </row>
    <row r="84" spans="1:20" ht="12.75">
      <c r="A84" s="41" t="str">
        <f ca="1" t="shared" si="1"/>
        <v>River East E (1,2)</v>
      </c>
      <c r="B84" t="s">
        <v>244</v>
      </c>
      <c r="C84">
        <f>'orig. data'!AH97</f>
        <v>1</v>
      </c>
      <c r="D84">
        <f>'orig. data'!AI97</f>
        <v>2</v>
      </c>
      <c r="E84">
        <f ca="1">IF(CELL("contents",F84)="s","s",IF(CELL("contents",G84)="s","s",IF(CELL("contents",'orig. data'!AJ97)="t","t","")))</f>
      </c>
      <c r="F84" t="str">
        <f>'orig. data'!AK97</f>
        <v> </v>
      </c>
      <c r="G84">
        <f>'orig. data'!AL97</f>
        <v>0</v>
      </c>
      <c r="H84">
        <f>('orig. data'!D$18)/100</f>
        <v>0.137362</v>
      </c>
      <c r="I84">
        <f>('orig. data'!D97)/100</f>
        <v>0.16393999999999997</v>
      </c>
      <c r="J84">
        <f>('orig. data'!R97)/100</f>
        <v>0.162167</v>
      </c>
      <c r="K84">
        <f>('orig. data'!R$18)/100</f>
        <v>0.13943899999999998</v>
      </c>
      <c r="L84" s="5">
        <f>'orig. data'!B97</f>
        <v>1023</v>
      </c>
      <c r="M84" s="5">
        <f>'orig. data'!C97</f>
        <v>6253</v>
      </c>
      <c r="N84" s="11">
        <f>'orig. data'!G97</f>
        <v>0.00027</v>
      </c>
      <c r="O84" s="9"/>
      <c r="P84" s="5">
        <f>'orig. data'!P97</f>
        <v>965</v>
      </c>
      <c r="Q84" s="5">
        <f>'orig. data'!Q97</f>
        <v>6012</v>
      </c>
      <c r="R84" s="11">
        <f>'orig. data'!U97</f>
        <v>0.0021</v>
      </c>
      <c r="S84" s="9"/>
      <c r="T84" s="11">
        <f>'orig. data'!AD97</f>
        <v>0.8514</v>
      </c>
    </row>
    <row r="85" spans="1:20" ht="12.75">
      <c r="A85" s="41" t="str">
        <f ca="1" t="shared" si="1"/>
        <v>River East W</v>
      </c>
      <c r="B85" t="s">
        <v>246</v>
      </c>
      <c r="C85">
        <f>'orig. data'!AH98</f>
        <v>0</v>
      </c>
      <c r="D85">
        <f>'orig. data'!AI98</f>
        <v>0</v>
      </c>
      <c r="E85">
        <f ca="1">IF(CELL("contents",F85)="s","s",IF(CELL("contents",G85)="s","s",IF(CELL("contents",'orig. data'!AJ98)="t","t","")))</f>
      </c>
      <c r="F85" t="str">
        <f>'orig. data'!AK98</f>
        <v> </v>
      </c>
      <c r="G85">
        <f>'orig. data'!AL98</f>
        <v>0</v>
      </c>
      <c r="H85">
        <f>('orig. data'!D$18)/100</f>
        <v>0.137362</v>
      </c>
      <c r="I85">
        <f>('orig. data'!D98)/100</f>
        <v>0.152922</v>
      </c>
      <c r="J85">
        <f>('orig. data'!R98)/100</f>
        <v>0.156267</v>
      </c>
      <c r="K85">
        <f>('orig. data'!R$18)/100</f>
        <v>0.13943899999999998</v>
      </c>
      <c r="L85" s="5">
        <f>'orig. data'!B98</f>
        <v>1029</v>
      </c>
      <c r="M85" s="5">
        <f>'orig. data'!C98</f>
        <v>6775</v>
      </c>
      <c r="N85" s="11">
        <f>'orig. data'!G98</f>
        <v>0.02668</v>
      </c>
      <c r="O85" s="9"/>
      <c r="P85" s="5">
        <f>'orig. data'!P98</f>
        <v>1018</v>
      </c>
      <c r="Q85" s="5">
        <f>'orig. data'!Q98</f>
        <v>6596</v>
      </c>
      <c r="R85" s="11">
        <f>'orig. data'!U98</f>
        <v>0.01885</v>
      </c>
      <c r="S85" s="9"/>
      <c r="T85" s="11">
        <f>'orig. data'!AD98</f>
        <v>0.70665</v>
      </c>
    </row>
    <row r="86" spans="1:20" ht="12.75">
      <c r="A86" s="41" t="str">
        <f ca="1" t="shared" si="1"/>
        <v>River East S (2,t)</v>
      </c>
      <c r="B86" t="s">
        <v>247</v>
      </c>
      <c r="C86">
        <f>'orig. data'!AH99</f>
        <v>0</v>
      </c>
      <c r="D86">
        <f>'orig. data'!AI99</f>
        <v>2</v>
      </c>
      <c r="E86" t="str">
        <f ca="1">IF(CELL("contents",F86)="s","s",IF(CELL("contents",G86)="s","s",IF(CELL("contents",'orig. data'!AJ99)="t","t","")))</f>
        <v>t</v>
      </c>
      <c r="F86" t="str">
        <f>'orig. data'!AK99</f>
        <v>t</v>
      </c>
      <c r="G86">
        <f>'orig. data'!AL99</f>
        <v>0</v>
      </c>
      <c r="H86">
        <f>('orig. data'!D$18)/100</f>
        <v>0.137362</v>
      </c>
      <c r="I86">
        <f>('orig. data'!D99)/100</f>
        <v>0.148779</v>
      </c>
      <c r="J86">
        <f>('orig. data'!R99)/100</f>
        <v>0.172678</v>
      </c>
      <c r="K86">
        <f>('orig. data'!R$18)/100</f>
        <v>0.13943899999999998</v>
      </c>
      <c r="L86" s="5">
        <f>'orig. data'!B99</f>
        <v>543</v>
      </c>
      <c r="M86" s="5">
        <f>'orig. data'!C99</f>
        <v>3588</v>
      </c>
      <c r="N86" s="11">
        <f>'orig. data'!G99</f>
        <v>0.16108</v>
      </c>
      <c r="O86" s="9"/>
      <c r="P86" s="5">
        <f>'orig. data'!P99</f>
        <v>613</v>
      </c>
      <c r="Q86" s="5">
        <f>'orig. data'!Q99</f>
        <v>3551</v>
      </c>
      <c r="R86" s="11">
        <f>'orig. data'!U99</f>
        <v>0.0001</v>
      </c>
      <c r="S86" s="9"/>
      <c r="T86" s="11">
        <f>'orig. data'!AD99</f>
        <v>0.03276</v>
      </c>
    </row>
    <row r="87" spans="1:20" ht="12.75">
      <c r="A87" s="41"/>
      <c r="H87">
        <v>0</v>
      </c>
      <c r="I87">
        <v>0</v>
      </c>
      <c r="J87">
        <v>0</v>
      </c>
      <c r="K87">
        <v>0</v>
      </c>
      <c r="L87" s="5"/>
      <c r="M87" s="5"/>
      <c r="N87" s="11"/>
      <c r="O87" s="9"/>
      <c r="P87" s="5"/>
      <c r="Q87" s="5"/>
      <c r="R87" s="11"/>
      <c r="S87" s="9"/>
      <c r="T87" s="11"/>
    </row>
    <row r="88" spans="1:20" ht="12.75">
      <c r="A88" s="41" t="str">
        <f ca="1" t="shared" si="1"/>
        <v>Seven Oaks N (2)</v>
      </c>
      <c r="B88" t="s">
        <v>171</v>
      </c>
      <c r="C88">
        <f>'orig. data'!AH100</f>
        <v>0</v>
      </c>
      <c r="D88">
        <f>'orig. data'!AI100</f>
        <v>2</v>
      </c>
      <c r="E88">
        <f ca="1">IF(CELL("contents",F88)="s","s",IF(CELL("contents",G88)="s","s",IF(CELL("contents",'orig. data'!AJ100)="t","t","")))</f>
      </c>
      <c r="F88" t="str">
        <f>'orig. data'!AK100</f>
        <v> </v>
      </c>
      <c r="G88">
        <f>'orig. data'!AL100</f>
        <v>0</v>
      </c>
      <c r="H88">
        <f>('orig. data'!D$18)/100</f>
        <v>0.137362</v>
      </c>
      <c r="I88">
        <f>('orig. data'!D100)/100</f>
        <v>0.171894</v>
      </c>
      <c r="J88">
        <f>('orig. data'!R100)/100</f>
        <v>0.19036</v>
      </c>
      <c r="K88">
        <f>('orig. data'!R$18)/100</f>
        <v>0.13943899999999998</v>
      </c>
      <c r="L88" s="5">
        <f>'orig. data'!B100</f>
        <v>136</v>
      </c>
      <c r="M88" s="5">
        <f>'orig. data'!C100</f>
        <v>803</v>
      </c>
      <c r="N88" s="11">
        <f>'orig. data'!G100</f>
        <v>0.01649</v>
      </c>
      <c r="O88" s="9"/>
      <c r="P88" s="5">
        <f>'orig. data'!P100</f>
        <v>161</v>
      </c>
      <c r="Q88" s="5">
        <f>'orig. data'!Q100</f>
        <v>866</v>
      </c>
      <c r="R88" s="11">
        <f>'orig. data'!U100</f>
        <v>0.00035</v>
      </c>
      <c r="S88" s="9"/>
      <c r="T88" s="11">
        <f>'orig. data'!AD100</f>
        <v>0.40395</v>
      </c>
    </row>
    <row r="89" spans="1:20" ht="12.75">
      <c r="A89" s="41" t="str">
        <f ca="1" t="shared" si="1"/>
        <v>Seven Oaks W (1,2)</v>
      </c>
      <c r="B89" t="s">
        <v>214</v>
      </c>
      <c r="C89">
        <f>'orig. data'!AH101</f>
        <v>1</v>
      </c>
      <c r="D89">
        <f>'orig. data'!AI101</f>
        <v>2</v>
      </c>
      <c r="E89">
        <f ca="1">IF(CELL("contents",F89)="s","s",IF(CELL("contents",G89)="s","s",IF(CELL("contents",'orig. data'!AJ101)="t","t","")))</f>
      </c>
      <c r="F89" t="str">
        <f>'orig. data'!AK101</f>
        <v> </v>
      </c>
      <c r="G89">
        <f>'orig. data'!AL101</f>
        <v>0</v>
      </c>
      <c r="H89">
        <f>('orig. data'!D$18)/100</f>
        <v>0.137362</v>
      </c>
      <c r="I89">
        <f>('orig. data'!D101)/100</f>
        <v>0.174713</v>
      </c>
      <c r="J89">
        <f>('orig. data'!R101)/100</f>
        <v>0.19141100000000003</v>
      </c>
      <c r="K89">
        <f>('orig. data'!R$18)/100</f>
        <v>0.13943899999999998</v>
      </c>
      <c r="L89" s="5">
        <f>'orig. data'!B101</f>
        <v>842</v>
      </c>
      <c r="M89" s="5">
        <f>'orig. data'!C101</f>
        <v>4869</v>
      </c>
      <c r="N89" s="11">
        <f>'orig. data'!G101</f>
        <v>0</v>
      </c>
      <c r="O89" s="9"/>
      <c r="P89" s="5">
        <f>'orig. data'!P101</f>
        <v>879</v>
      </c>
      <c r="Q89" s="5">
        <f>'orig. data'!Q101</f>
        <v>4606</v>
      </c>
      <c r="R89" s="11">
        <f>'orig. data'!U101</f>
        <v>0</v>
      </c>
      <c r="S89" s="9"/>
      <c r="T89" s="11">
        <f>'orig. data'!AD101</f>
        <v>0.13218</v>
      </c>
    </row>
    <row r="90" spans="1:20" ht="12.75">
      <c r="A90" s="41" t="str">
        <f ca="1" t="shared" si="1"/>
        <v>Seven Oaks E (1,2)</v>
      </c>
      <c r="B90" t="s">
        <v>215</v>
      </c>
      <c r="C90">
        <f>'orig. data'!AH102</f>
        <v>1</v>
      </c>
      <c r="D90">
        <f>'orig. data'!AI102</f>
        <v>2</v>
      </c>
      <c r="E90">
        <f ca="1">IF(CELL("contents",F90)="s","s",IF(CELL("contents",G90)="s","s",IF(CELL("contents",'orig. data'!AJ102)="t","t","")))</f>
      </c>
      <c r="F90" t="str">
        <f>'orig. data'!AK102</f>
        <v> </v>
      </c>
      <c r="G90">
        <f>'orig. data'!AL102</f>
        <v>0</v>
      </c>
      <c r="H90">
        <f>('orig. data'!D$18)/100</f>
        <v>0.137362</v>
      </c>
      <c r="I90">
        <f>('orig. data'!D102)/100</f>
        <v>0.192748</v>
      </c>
      <c r="J90">
        <f>('orig. data'!R102)/100</f>
        <v>0.180705</v>
      </c>
      <c r="K90">
        <f>('orig. data'!R$18)/100</f>
        <v>0.13943899999999998</v>
      </c>
      <c r="L90" s="5">
        <f>'orig. data'!B102</f>
        <v>1122</v>
      </c>
      <c r="M90" s="5">
        <f>'orig. data'!C102</f>
        <v>5767</v>
      </c>
      <c r="N90" s="11">
        <f>'orig. data'!G102</f>
        <v>0</v>
      </c>
      <c r="O90" s="9"/>
      <c r="P90" s="5">
        <f>'orig. data'!P102</f>
        <v>1048</v>
      </c>
      <c r="Q90" s="5">
        <f>'orig. data'!Q102</f>
        <v>5843</v>
      </c>
      <c r="R90" s="11">
        <f>'orig. data'!U102</f>
        <v>0</v>
      </c>
      <c r="S90" s="9"/>
      <c r="T90" s="11">
        <f>'orig. data'!AD102</f>
        <v>0.25444</v>
      </c>
    </row>
    <row r="91" spans="1:20" ht="12.75">
      <c r="A91" s="41"/>
      <c r="H91">
        <v>0</v>
      </c>
      <c r="I91">
        <v>0</v>
      </c>
      <c r="J91">
        <v>0</v>
      </c>
      <c r="K91">
        <v>0</v>
      </c>
      <c r="L91" s="5"/>
      <c r="M91" s="5"/>
      <c r="N91" s="11"/>
      <c r="O91" s="9"/>
      <c r="P91" s="5"/>
      <c r="Q91" s="5"/>
      <c r="R91" s="11"/>
      <c r="S91" s="9"/>
      <c r="T91" s="11"/>
    </row>
    <row r="92" spans="1:20" ht="12.75">
      <c r="A92" s="41" t="str">
        <f ca="1" t="shared" si="1"/>
        <v>St. James - Assiniboia W (1,2)</v>
      </c>
      <c r="B92" t="s">
        <v>268</v>
      </c>
      <c r="C92">
        <f>'orig. data'!AH103</f>
        <v>1</v>
      </c>
      <c r="D92">
        <f>'orig. data'!AI103</f>
        <v>2</v>
      </c>
      <c r="E92">
        <f ca="1">IF(CELL("contents",F92)="s","s",IF(CELL("contents",G92)="s","s",IF(CELL("contents",'orig. data'!AJ103)="t","t","")))</f>
      </c>
      <c r="F92" t="str">
        <f>'orig. data'!AK103</f>
        <v> </v>
      </c>
      <c r="G92">
        <f>'orig. data'!AL103</f>
        <v>0</v>
      </c>
      <c r="H92">
        <f>('orig. data'!D$18)/100</f>
        <v>0.137362</v>
      </c>
      <c r="I92">
        <f>('orig. data'!D103)/100</f>
        <v>0.16409600000000002</v>
      </c>
      <c r="J92">
        <f>('orig. data'!R103)/100</f>
        <v>0.16059</v>
      </c>
      <c r="K92">
        <f>('orig. data'!R$18)/100</f>
        <v>0.13943899999999998</v>
      </c>
      <c r="L92" s="5">
        <f>'orig. data'!B103</f>
        <v>962</v>
      </c>
      <c r="M92" s="5">
        <f>'orig. data'!C103</f>
        <v>5884</v>
      </c>
      <c r="N92" s="11">
        <f>'orig. data'!G103</f>
        <v>0.0003</v>
      </c>
      <c r="O92" s="9"/>
      <c r="P92" s="5">
        <f>'orig. data'!P103</f>
        <v>935</v>
      </c>
      <c r="Q92" s="5">
        <f>'orig. data'!Q103</f>
        <v>5883</v>
      </c>
      <c r="R92" s="11">
        <f>'orig. data'!U103</f>
        <v>0.00429</v>
      </c>
      <c r="S92" s="9"/>
      <c r="T92" s="11">
        <f>'orig. data'!AD103</f>
        <v>0.71401</v>
      </c>
    </row>
    <row r="93" spans="1:20" ht="12.75">
      <c r="A93" s="41" t="str">
        <f ca="1" t="shared" si="1"/>
        <v>St. James - Assiniboia E (1,t)</v>
      </c>
      <c r="B93" t="s">
        <v>216</v>
      </c>
      <c r="C93">
        <f>'orig. data'!AH104</f>
        <v>1</v>
      </c>
      <c r="D93">
        <f>'orig. data'!AI104</f>
        <v>0</v>
      </c>
      <c r="E93" t="str">
        <f ca="1">IF(CELL("contents",F93)="s","s",IF(CELL("contents",G93)="s","s",IF(CELL("contents",'orig. data'!AJ104)="t","t","")))</f>
        <v>t</v>
      </c>
      <c r="F93" t="str">
        <f>'orig. data'!AK104</f>
        <v>t</v>
      </c>
      <c r="G93">
        <f>'orig. data'!AL104</f>
        <v>0</v>
      </c>
      <c r="H93">
        <f>('orig. data'!D$18)/100</f>
        <v>0.137362</v>
      </c>
      <c r="I93">
        <f>('orig. data'!D104)/100</f>
        <v>0.17470400000000003</v>
      </c>
      <c r="J93">
        <f>('orig. data'!R104)/100</f>
        <v>0.153041</v>
      </c>
      <c r="K93">
        <f>('orig. data'!R$18)/100</f>
        <v>0.13943899999999998</v>
      </c>
      <c r="L93" s="5">
        <f>'orig. data'!B104</f>
        <v>752</v>
      </c>
      <c r="M93" s="5">
        <f>'orig. data'!C104</f>
        <v>4305</v>
      </c>
      <c r="N93" s="11">
        <f>'orig. data'!G104</f>
        <v>0</v>
      </c>
      <c r="O93" s="9"/>
      <c r="P93" s="5">
        <f>'orig. data'!P104</f>
        <v>656</v>
      </c>
      <c r="Q93" s="5">
        <f>'orig. data'!Q104</f>
        <v>4325</v>
      </c>
      <c r="R93" s="11">
        <f>'orig. data'!U104</f>
        <v>0.0841</v>
      </c>
      <c r="S93" s="9"/>
      <c r="T93" s="11">
        <f>'orig. data'!AD104</f>
        <v>0.04172</v>
      </c>
    </row>
    <row r="94" spans="1:20" ht="12.75">
      <c r="A94" s="41"/>
      <c r="H94">
        <v>0</v>
      </c>
      <c r="I94">
        <v>0</v>
      </c>
      <c r="J94">
        <v>0</v>
      </c>
      <c r="K94">
        <v>0</v>
      </c>
      <c r="L94" s="5"/>
      <c r="M94" s="5"/>
      <c r="N94" s="11"/>
      <c r="O94" s="9"/>
      <c r="P94" s="5"/>
      <c r="Q94" s="5"/>
      <c r="R94" s="11"/>
      <c r="S94" s="9"/>
      <c r="T94" s="11"/>
    </row>
    <row r="95" spans="1:20" ht="12.75">
      <c r="A95" s="41" t="str">
        <f ca="1" t="shared" si="1"/>
        <v>Inkster West (1,2)</v>
      </c>
      <c r="B95" t="s">
        <v>269</v>
      </c>
      <c r="C95">
        <f>'orig. data'!AH105</f>
        <v>1</v>
      </c>
      <c r="D95">
        <f>'orig. data'!AI105</f>
        <v>2</v>
      </c>
      <c r="E95">
        <f ca="1">IF(CELL("contents",F95)="s","s",IF(CELL("contents",G95)="s","s",IF(CELL("contents",'orig. data'!AJ105)="t","t","")))</f>
      </c>
      <c r="F95" t="str">
        <f>'orig. data'!AK105</f>
        <v> </v>
      </c>
      <c r="G95">
        <f>'orig. data'!AL105</f>
        <v>0</v>
      </c>
      <c r="H95">
        <f>('orig. data'!D$18)/100</f>
        <v>0.137362</v>
      </c>
      <c r="I95">
        <f>('orig. data'!D105)/100</f>
        <v>0.175578</v>
      </c>
      <c r="J95">
        <f>('orig. data'!R105)/100</f>
        <v>0.191113</v>
      </c>
      <c r="K95">
        <f>('orig. data'!R$18)/100</f>
        <v>0.13943899999999998</v>
      </c>
      <c r="L95" s="5">
        <f>'orig. data'!B105</f>
        <v>813</v>
      </c>
      <c r="M95" s="5">
        <f>'orig. data'!C105</f>
        <v>4583</v>
      </c>
      <c r="N95" s="11">
        <f>'orig. data'!G105</f>
        <v>0</v>
      </c>
      <c r="O95" s="9"/>
      <c r="P95" s="5">
        <f>'orig. data'!P105</f>
        <v>812</v>
      </c>
      <c r="Q95" s="5">
        <f>'orig. data'!Q105</f>
        <v>4265</v>
      </c>
      <c r="R95" s="11">
        <f>'orig. data'!U105</f>
        <v>0</v>
      </c>
      <c r="S95" s="9"/>
      <c r="T95" s="11">
        <f>'orig. data'!AD105</f>
        <v>0.17037</v>
      </c>
    </row>
    <row r="96" spans="1:20" ht="12.75">
      <c r="A96" s="41" t="str">
        <f ca="1" t="shared" si="1"/>
        <v>Inkster East (2,t)</v>
      </c>
      <c r="B96" t="s">
        <v>270</v>
      </c>
      <c r="C96">
        <f>'orig. data'!AH106</f>
        <v>0</v>
      </c>
      <c r="D96">
        <f>'orig. data'!AI106</f>
        <v>2</v>
      </c>
      <c r="E96" t="str">
        <f ca="1">IF(CELL("contents",F96)="s","s",IF(CELL("contents",G96)="s","s",IF(CELL("contents",'orig. data'!AJ106)="t","t","")))</f>
        <v>t</v>
      </c>
      <c r="F96" t="str">
        <f>'orig. data'!AK106</f>
        <v>t</v>
      </c>
      <c r="G96">
        <f>'orig. data'!AL106</f>
        <v>0</v>
      </c>
      <c r="H96">
        <f>('orig. data'!D$18)/100</f>
        <v>0.137362</v>
      </c>
      <c r="I96">
        <f>('orig. data'!D106)/100</f>
        <v>0.150226</v>
      </c>
      <c r="J96">
        <f>('orig. data'!R106)/100</f>
        <v>0.190737</v>
      </c>
      <c r="K96">
        <f>('orig. data'!R$18)/100</f>
        <v>0.13943899999999998</v>
      </c>
      <c r="L96" s="5">
        <f>'orig. data'!B106</f>
        <v>453</v>
      </c>
      <c r="M96" s="5">
        <f>'orig. data'!C106</f>
        <v>2942</v>
      </c>
      <c r="N96" s="11">
        <f>'orig. data'!G106</f>
        <v>0.1368</v>
      </c>
      <c r="O96" s="9"/>
      <c r="P96" s="5">
        <f>'orig. data'!P106</f>
        <v>596</v>
      </c>
      <c r="Q96" s="5">
        <f>'orig. data'!Q106</f>
        <v>3076</v>
      </c>
      <c r="R96" s="11">
        <f>'orig. data'!U106</f>
        <v>0</v>
      </c>
      <c r="S96" s="9"/>
      <c r="T96" s="11">
        <f>'orig. data'!AD106</f>
        <v>0.00104</v>
      </c>
    </row>
    <row r="97" spans="1:20" ht="12.75">
      <c r="A97" s="41"/>
      <c r="H97">
        <v>0</v>
      </c>
      <c r="I97">
        <v>0</v>
      </c>
      <c r="J97">
        <v>0</v>
      </c>
      <c r="K97">
        <v>0</v>
      </c>
      <c r="L97" s="5"/>
      <c r="M97" s="5"/>
      <c r="N97" s="11"/>
      <c r="O97" s="9"/>
      <c r="P97" s="5"/>
      <c r="Q97" s="5"/>
      <c r="R97" s="11"/>
      <c r="S97" s="9"/>
      <c r="T97" s="11"/>
    </row>
    <row r="98" spans="1:20" ht="12.75">
      <c r="A98" s="41" t="str">
        <f ca="1" t="shared" si="1"/>
        <v>Downtown W (1,2)</v>
      </c>
      <c r="B98" t="s">
        <v>217</v>
      </c>
      <c r="C98">
        <f>'orig. data'!AH107</f>
        <v>1</v>
      </c>
      <c r="D98">
        <f>'orig. data'!AI107</f>
        <v>2</v>
      </c>
      <c r="E98">
        <f ca="1">IF(CELL("contents",F98)="s","s",IF(CELL("contents",G98)="s","s",IF(CELL("contents",'orig. data'!AJ107)="t","t","")))</f>
      </c>
      <c r="F98" t="str">
        <f>'orig. data'!AK107</f>
        <v> </v>
      </c>
      <c r="G98">
        <f>'orig. data'!AL107</f>
        <v>0</v>
      </c>
      <c r="H98">
        <f>('orig. data'!D$18)/100</f>
        <v>0.137362</v>
      </c>
      <c r="I98">
        <f>('orig. data'!D107)/100</f>
        <v>0.15818300000000002</v>
      </c>
      <c r="J98">
        <f>('orig. data'!R107)/100</f>
        <v>0.15995499999999999</v>
      </c>
      <c r="K98">
        <f>('orig. data'!R$18)/100</f>
        <v>0.13943899999999998</v>
      </c>
      <c r="L98" s="5">
        <f>'orig. data'!B107</f>
        <v>1195</v>
      </c>
      <c r="M98" s="5">
        <f>'orig. data'!C107</f>
        <v>7434</v>
      </c>
      <c r="N98" s="11">
        <f>'orig. data'!G107</f>
        <v>0.00274</v>
      </c>
      <c r="O98" s="9"/>
      <c r="P98" s="5">
        <f>'orig. data'!P107</f>
        <v>1139</v>
      </c>
      <c r="Q98" s="5">
        <f>'orig. data'!Q107</f>
        <v>7131</v>
      </c>
      <c r="R98" s="11">
        <f>'orig. data'!U107</f>
        <v>0.00381</v>
      </c>
      <c r="S98" s="9"/>
      <c r="T98" s="11">
        <f>'orig. data'!AD107</f>
        <v>0.84086</v>
      </c>
    </row>
    <row r="99" spans="1:20" ht="12.75">
      <c r="A99" s="41" t="str">
        <f ca="1" t="shared" si="1"/>
        <v>Downtown E</v>
      </c>
      <c r="B99" t="s">
        <v>271</v>
      </c>
      <c r="C99">
        <f>'orig. data'!AH108</f>
        <v>0</v>
      </c>
      <c r="D99">
        <f>'orig. data'!AI108</f>
        <v>0</v>
      </c>
      <c r="E99">
        <f ca="1">IF(CELL("contents",F99)="s","s",IF(CELL("contents",G99)="s","s",IF(CELL("contents",'orig. data'!AJ108)="t","t","")))</f>
      </c>
      <c r="F99" t="str">
        <f>'orig. data'!AK108</f>
        <v> </v>
      </c>
      <c r="G99">
        <f>'orig. data'!AL108</f>
        <v>0</v>
      </c>
      <c r="H99">
        <f>('orig. data'!D$18)/100</f>
        <v>0.137362</v>
      </c>
      <c r="I99">
        <f>('orig. data'!D108)/100</f>
        <v>0.145992</v>
      </c>
      <c r="J99">
        <f>('orig. data'!R108)/100</f>
        <v>0.157323</v>
      </c>
      <c r="K99">
        <f>('orig. data'!R$18)/100</f>
        <v>0.13943899999999998</v>
      </c>
      <c r="L99" s="5">
        <f>'orig. data'!B108</f>
        <v>731</v>
      </c>
      <c r="M99" s="5">
        <f>'orig. data'!C108</f>
        <v>4881</v>
      </c>
      <c r="N99" s="11">
        <f>'orig. data'!G108</f>
        <v>0.24672</v>
      </c>
      <c r="O99" s="9"/>
      <c r="P99" s="5">
        <f>'orig. data'!P108</f>
        <v>847</v>
      </c>
      <c r="Q99" s="5">
        <f>'orig. data'!Q108</f>
        <v>5361</v>
      </c>
      <c r="R99" s="11">
        <f>'orig. data'!U108</f>
        <v>0.0171</v>
      </c>
      <c r="S99" s="9"/>
      <c r="T99" s="11">
        <f>'orig. data'!AD108</f>
        <v>0.23325</v>
      </c>
    </row>
    <row r="100" spans="1:20" ht="12.75">
      <c r="A100" s="41"/>
      <c r="H100">
        <v>0</v>
      </c>
      <c r="I100">
        <v>0</v>
      </c>
      <c r="J100">
        <v>0</v>
      </c>
      <c r="K100">
        <v>0</v>
      </c>
      <c r="L100" s="5"/>
      <c r="M100" s="5"/>
      <c r="N100" s="11"/>
      <c r="O100" s="9"/>
      <c r="P100" s="5"/>
      <c r="Q100" s="5"/>
      <c r="R100" s="11"/>
      <c r="S100" s="9"/>
      <c r="T100" s="11"/>
    </row>
    <row r="101" spans="1:20" ht="12.75">
      <c r="A101" s="41" t="str">
        <f ca="1" t="shared" si="1"/>
        <v>Point Douglas N (1,2)</v>
      </c>
      <c r="B101" t="s">
        <v>272</v>
      </c>
      <c r="C101">
        <f>'orig. data'!AH109</f>
        <v>1</v>
      </c>
      <c r="D101">
        <f>'orig. data'!AI109</f>
        <v>2</v>
      </c>
      <c r="E101">
        <f ca="1">IF(CELL("contents",F101)="s","s",IF(CELL("contents",G101)="s","s",IF(CELL("contents",'orig. data'!AJ109)="t","t","")))</f>
      </c>
      <c r="F101" t="str">
        <f>'orig. data'!AK109</f>
        <v> </v>
      </c>
      <c r="G101">
        <f>'orig. data'!AL109</f>
        <v>0</v>
      </c>
      <c r="H101">
        <f>('orig. data'!D$18)/100</f>
        <v>0.137362</v>
      </c>
      <c r="I101">
        <f>('orig. data'!D109)/100</f>
        <v>0.174701</v>
      </c>
      <c r="J101">
        <f>('orig. data'!R109)/100</f>
        <v>0.184275</v>
      </c>
      <c r="K101">
        <f>('orig. data'!R$18)/100</f>
        <v>0.13943899999999998</v>
      </c>
      <c r="L101" s="5">
        <f>'orig. data'!B109</f>
        <v>965</v>
      </c>
      <c r="M101" s="5">
        <f>'orig. data'!C109</f>
        <v>5414</v>
      </c>
      <c r="N101" s="11">
        <f>'orig. data'!G109</f>
        <v>0</v>
      </c>
      <c r="O101" s="9"/>
      <c r="P101" s="5">
        <f>'orig. data'!P109</f>
        <v>1068</v>
      </c>
      <c r="Q101" s="5">
        <f>'orig. data'!Q109</f>
        <v>5762</v>
      </c>
      <c r="R101" s="11">
        <f>'orig. data'!U109</f>
        <v>0</v>
      </c>
      <c r="S101" s="9"/>
      <c r="T101" s="11">
        <f>'orig. data'!AD109</f>
        <v>0.35687</v>
      </c>
    </row>
    <row r="102" spans="1:20" ht="12.75">
      <c r="A102" s="41" t="str">
        <f ca="1" t="shared" si="1"/>
        <v>Point Douglas S (2)</v>
      </c>
      <c r="B102" t="s">
        <v>273</v>
      </c>
      <c r="C102">
        <f>'orig. data'!AH110</f>
        <v>0</v>
      </c>
      <c r="D102">
        <f>'orig. data'!AI110</f>
        <v>2</v>
      </c>
      <c r="E102">
        <f ca="1">IF(CELL("contents",F102)="s","s",IF(CELL("contents",G102)="s","s",IF(CELL("contents",'orig. data'!AJ110)="t","t","")))</f>
      </c>
      <c r="F102" t="str">
        <f>'orig. data'!AK110</f>
        <v> </v>
      </c>
      <c r="G102">
        <f>'orig. data'!AL110</f>
        <v>0</v>
      </c>
      <c r="H102">
        <f>('orig. data'!D$18)/100</f>
        <v>0.137362</v>
      </c>
      <c r="I102">
        <f>('orig. data'!D110)/100</f>
        <v>0.156533</v>
      </c>
      <c r="J102">
        <f>('orig. data'!R110)/100</f>
        <v>0.173934</v>
      </c>
      <c r="K102">
        <f>('orig. data'!R$18)/100</f>
        <v>0.13943899999999998</v>
      </c>
      <c r="L102" s="5">
        <f>'orig. data'!B110</f>
        <v>501</v>
      </c>
      <c r="M102" s="5">
        <f>'orig. data'!C110</f>
        <v>3152</v>
      </c>
      <c r="N102" s="11">
        <f>'orig. data'!G110</f>
        <v>0.02529</v>
      </c>
      <c r="O102" s="9"/>
      <c r="P102" s="5">
        <f>'orig. data'!P110</f>
        <v>627</v>
      </c>
      <c r="Q102" s="5">
        <f>'orig. data'!Q110</f>
        <v>3596</v>
      </c>
      <c r="R102" s="11">
        <f>'orig. data'!U110</f>
        <v>5E-05</v>
      </c>
      <c r="S102" s="9"/>
      <c r="T102" s="11">
        <f>'orig. data'!AD110</f>
        <v>0.13588</v>
      </c>
    </row>
    <row r="103" spans="1:20" ht="12.75">
      <c r="A103" s="41"/>
      <c r="H103">
        <v>0</v>
      </c>
      <c r="I103">
        <v>0</v>
      </c>
      <c r="J103">
        <v>0</v>
      </c>
      <c r="K103">
        <v>0</v>
      </c>
      <c r="L103" s="5"/>
      <c r="M103" s="5"/>
      <c r="N103" s="11"/>
      <c r="O103" s="9"/>
      <c r="P103" s="5"/>
      <c r="Q103" s="5"/>
      <c r="R103" s="11"/>
      <c r="S103" s="9"/>
      <c r="T103" s="11"/>
    </row>
    <row r="104" spans="1:20" s="45" customFormat="1" ht="12.75">
      <c r="A104" s="41" t="str">
        <f ca="1" t="shared" si="1"/>
        <v>Winnipeg (1,2)</v>
      </c>
      <c r="B104" s="45" t="s">
        <v>148</v>
      </c>
      <c r="C104" s="45">
        <f>'orig. data'!AH8</f>
        <v>1</v>
      </c>
      <c r="D104" s="45">
        <f>'orig. data'!AI8</f>
        <v>2</v>
      </c>
      <c r="E104">
        <f ca="1">IF(CELL("contents",F104)="s","s",IF(CELL("contents",G104)="s","s",IF(CELL("contents",'orig. data'!AJ8)="t","t","")))</f>
      </c>
      <c r="F104" s="45" t="str">
        <f>'orig. data'!AK8</f>
        <v> </v>
      </c>
      <c r="G104" s="45">
        <f>'orig. data'!AL8</f>
        <v>0</v>
      </c>
      <c r="H104">
        <f>('orig. data'!D$18)/100</f>
        <v>0.137362</v>
      </c>
      <c r="I104">
        <f>('orig. data'!D8)/100</f>
        <v>0.159614</v>
      </c>
      <c r="J104">
        <f>('orig. data'!R8)/100</f>
        <v>0.16375599999999998</v>
      </c>
      <c r="K104">
        <f>('orig. data'!R$18)/100</f>
        <v>0.13943899999999998</v>
      </c>
      <c r="L104" s="46">
        <f>'orig. data'!B8</f>
        <v>20211</v>
      </c>
      <c r="M104" s="46">
        <f>'orig. data'!C8</f>
        <v>126007</v>
      </c>
      <c r="N104" s="47">
        <f>'orig. data'!G8</f>
        <v>2E-05</v>
      </c>
      <c r="O104" s="9"/>
      <c r="P104" s="46">
        <f>'orig. data'!P8</f>
        <v>20673</v>
      </c>
      <c r="Q104" s="46">
        <f>'orig. data'!Q8</f>
        <v>126807</v>
      </c>
      <c r="R104" s="47">
        <f>'orig. data'!U8</f>
        <v>1E-05</v>
      </c>
      <c r="S104" s="9"/>
      <c r="T104" s="47">
        <f>'orig. data'!AD8</f>
        <v>0.47418</v>
      </c>
    </row>
    <row r="105" spans="1:20" s="45" customFormat="1" ht="12.75">
      <c r="A105" s="41" t="str">
        <f ca="1" t="shared" si="1"/>
        <v>Manitoba </v>
      </c>
      <c r="B105" s="45" t="s">
        <v>224</v>
      </c>
      <c r="C105" s="45">
        <f>'orig. data'!AH18</f>
        <v>0</v>
      </c>
      <c r="D105" s="45">
        <f>'orig. data'!AI18</f>
        <v>0</v>
      </c>
      <c r="E105">
        <f ca="1">IF(CELL("contents",F105)="s","s",IF(CELL("contents",G105)="s","s",IF(CELL("contents",'orig. data'!AJ18)="t","t","")))</f>
      </c>
      <c r="F105" s="45" t="str">
        <f>'orig. data'!AK18</f>
        <v> </v>
      </c>
      <c r="G105" s="45">
        <f>'orig. data'!AL18</f>
        <v>0</v>
      </c>
      <c r="H105">
        <f>('orig. data'!D$18)/100</f>
        <v>0.137362</v>
      </c>
      <c r="I105">
        <f>('orig. data'!D18)/100</f>
        <v>0.137362</v>
      </c>
      <c r="J105">
        <f>('orig. data'!R18)/100</f>
        <v>0.13943899999999998</v>
      </c>
      <c r="K105">
        <f>('orig. data'!R$18)/100</f>
        <v>0.13943899999999998</v>
      </c>
      <c r="L105" s="46">
        <f>'orig. data'!B18</f>
        <v>34056</v>
      </c>
      <c r="M105" s="46">
        <f>'orig. data'!C18</f>
        <v>247928</v>
      </c>
      <c r="N105" s="47" t="str">
        <f>'orig. data'!G18</f>
        <v>.</v>
      </c>
      <c r="O105" s="9"/>
      <c r="P105" s="46">
        <f>'orig. data'!P18</f>
        <v>34269</v>
      </c>
      <c r="Q105" s="46">
        <f>'orig. data'!Q18</f>
        <v>247531</v>
      </c>
      <c r="R105" s="47" t="str">
        <f>'orig. data'!U18</f>
        <v>.</v>
      </c>
      <c r="S105" s="9"/>
      <c r="T105" s="47">
        <f>'orig. data'!AD18</f>
        <v>0.68709</v>
      </c>
    </row>
    <row r="106" spans="8:20" ht="12.75">
      <c r="H106" s="23"/>
      <c r="I106" s="10"/>
      <c r="J106" s="10"/>
      <c r="K106" s="23"/>
      <c r="L106" s="5"/>
      <c r="M106" s="5"/>
      <c r="N106" s="11"/>
      <c r="O106" s="43"/>
      <c r="P106" s="5"/>
      <c r="Q106" s="5"/>
      <c r="R106" s="11"/>
      <c r="S106" s="43"/>
      <c r="T106" s="11"/>
    </row>
    <row r="108" spans="10:21" ht="12.75">
      <c r="J108">
        <v>100</v>
      </c>
      <c r="U108" t="s">
        <v>225</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O11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25" sqref="D25"/>
    </sheetView>
  </sheetViews>
  <sheetFormatPr defaultColWidth="9.140625" defaultRowHeight="12.75"/>
  <cols>
    <col min="1" max="1" width="32.140625" style="0" customWidth="1"/>
    <col min="2" max="2" width="7.140625" style="0" customWidth="1"/>
    <col min="38" max="38" width="11.7109375" style="0" customWidth="1"/>
  </cols>
  <sheetData>
    <row r="1" ht="12.75">
      <c r="A1" t="s">
        <v>279</v>
      </c>
    </row>
    <row r="2" ht="12.75">
      <c r="A2" t="s">
        <v>280</v>
      </c>
    </row>
    <row r="3" spans="1:38" ht="25.5">
      <c r="A3" s="65" t="s">
        <v>0</v>
      </c>
      <c r="B3" s="65" t="s">
        <v>108</v>
      </c>
      <c r="C3" s="65" t="s">
        <v>109</v>
      </c>
      <c r="D3" s="65" t="s">
        <v>110</v>
      </c>
      <c r="E3" s="65" t="s">
        <v>172</v>
      </c>
      <c r="F3" s="65" t="s">
        <v>173</v>
      </c>
      <c r="G3" s="65" t="s">
        <v>111</v>
      </c>
      <c r="H3" s="65" t="s">
        <v>112</v>
      </c>
      <c r="I3" s="65" t="s">
        <v>174</v>
      </c>
      <c r="J3" s="65" t="s">
        <v>175</v>
      </c>
      <c r="K3" s="65" t="s">
        <v>176</v>
      </c>
      <c r="L3" s="65" t="s">
        <v>177</v>
      </c>
      <c r="M3" s="65" t="s">
        <v>178</v>
      </c>
      <c r="N3" s="65" t="s">
        <v>179</v>
      </c>
      <c r="O3" s="65" t="s">
        <v>180</v>
      </c>
      <c r="P3" s="65" t="s">
        <v>113</v>
      </c>
      <c r="Q3" s="65" t="s">
        <v>114</v>
      </c>
      <c r="R3" s="65" t="s">
        <v>115</v>
      </c>
      <c r="S3" s="65" t="s">
        <v>181</v>
      </c>
      <c r="T3" s="65" t="s">
        <v>182</v>
      </c>
      <c r="U3" s="65" t="s">
        <v>116</v>
      </c>
      <c r="V3" s="65" t="s">
        <v>117</v>
      </c>
      <c r="W3" s="65" t="s">
        <v>183</v>
      </c>
      <c r="X3" s="65" t="s">
        <v>184</v>
      </c>
      <c r="Y3" s="65" t="s">
        <v>185</v>
      </c>
      <c r="Z3" s="65" t="s">
        <v>186</v>
      </c>
      <c r="AA3" s="65" t="s">
        <v>187</v>
      </c>
      <c r="AB3" s="65" t="s">
        <v>188</v>
      </c>
      <c r="AC3" s="65" t="s">
        <v>189</v>
      </c>
      <c r="AD3" s="65" t="s">
        <v>118</v>
      </c>
      <c r="AE3" s="65" t="s">
        <v>190</v>
      </c>
      <c r="AF3" s="65" t="s">
        <v>191</v>
      </c>
      <c r="AG3" s="65" t="s">
        <v>192</v>
      </c>
      <c r="AH3" s="65" t="s">
        <v>248</v>
      </c>
      <c r="AI3" s="65" t="s">
        <v>249</v>
      </c>
      <c r="AJ3" s="65" t="s">
        <v>250</v>
      </c>
      <c r="AK3" s="65" t="s">
        <v>251</v>
      </c>
      <c r="AL3" s="65" t="s">
        <v>252</v>
      </c>
    </row>
    <row r="4" spans="1:38" ht="12.75">
      <c r="A4" t="s">
        <v>3</v>
      </c>
      <c r="B4" s="66">
        <v>1666</v>
      </c>
      <c r="C4" s="66">
        <v>13656</v>
      </c>
      <c r="D4" s="66">
        <v>12.2388</v>
      </c>
      <c r="E4" s="66">
        <v>11.2188</v>
      </c>
      <c r="F4" s="66">
        <v>13.3515</v>
      </c>
      <c r="G4" s="66">
        <v>0.00933</v>
      </c>
      <c r="H4" s="66">
        <v>12.1998</v>
      </c>
      <c r="I4" s="66">
        <v>0.29889</v>
      </c>
      <c r="J4">
        <v>-0.1154</v>
      </c>
      <c r="K4">
        <v>-0.2024</v>
      </c>
      <c r="L4">
        <v>-0.0284</v>
      </c>
      <c r="M4" s="66">
        <v>0.89099</v>
      </c>
      <c r="N4" s="66">
        <v>0.81673</v>
      </c>
      <c r="O4" s="66">
        <v>0.97199</v>
      </c>
      <c r="P4" s="66">
        <v>1789</v>
      </c>
      <c r="Q4" s="66">
        <v>14679</v>
      </c>
      <c r="R4" s="66">
        <v>12.1903</v>
      </c>
      <c r="S4" s="66">
        <v>11.185</v>
      </c>
      <c r="T4" s="66">
        <v>13.2859</v>
      </c>
      <c r="U4" s="66">
        <v>0.00221</v>
      </c>
      <c r="V4" s="66">
        <v>12.1875</v>
      </c>
      <c r="W4" s="66">
        <v>0.28814</v>
      </c>
      <c r="X4">
        <v>-0.1344</v>
      </c>
      <c r="Y4">
        <v>-0.2205</v>
      </c>
      <c r="Z4">
        <v>-0.0483</v>
      </c>
      <c r="AA4" s="66">
        <v>0.87424</v>
      </c>
      <c r="AB4" s="66">
        <v>0.80215</v>
      </c>
      <c r="AC4" s="66">
        <v>0.95281</v>
      </c>
      <c r="AD4" s="66">
        <v>0.93686</v>
      </c>
      <c r="AE4" s="66">
        <v>0.004</v>
      </c>
      <c r="AF4">
        <v>-0.0942</v>
      </c>
      <c r="AG4" s="66">
        <v>0.1022</v>
      </c>
      <c r="AH4" s="66">
        <v>1</v>
      </c>
      <c r="AI4" s="66">
        <v>2</v>
      </c>
      <c r="AJ4" s="66" t="str">
        <f>IF(AD4&lt;0.05,"t"," ")</f>
        <v> </v>
      </c>
      <c r="AK4" s="66"/>
      <c r="AL4" s="66"/>
    </row>
    <row r="5" spans="1:38" ht="12.75">
      <c r="A5" t="s">
        <v>1</v>
      </c>
      <c r="B5" s="66">
        <v>2530</v>
      </c>
      <c r="C5" s="66">
        <v>24155</v>
      </c>
      <c r="D5" s="66">
        <v>10.5333</v>
      </c>
      <c r="E5" s="66">
        <v>9.7013</v>
      </c>
      <c r="F5" s="66">
        <v>11.4366</v>
      </c>
      <c r="G5" s="66">
        <v>0</v>
      </c>
      <c r="H5" s="66">
        <v>10.474</v>
      </c>
      <c r="I5" s="66">
        <v>0.20823</v>
      </c>
      <c r="J5">
        <v>-0.2655</v>
      </c>
      <c r="K5">
        <v>-0.3478</v>
      </c>
      <c r="L5">
        <v>-0.1832</v>
      </c>
      <c r="M5" s="66">
        <v>0.76683</v>
      </c>
      <c r="N5" s="66">
        <v>0.70626</v>
      </c>
      <c r="O5" s="66">
        <v>0.83259</v>
      </c>
      <c r="P5" s="66">
        <v>2616</v>
      </c>
      <c r="Q5" s="66">
        <v>24194</v>
      </c>
      <c r="R5" s="66">
        <v>10.9401</v>
      </c>
      <c r="S5" s="66">
        <v>10.0794</v>
      </c>
      <c r="T5" s="66">
        <v>11.8742</v>
      </c>
      <c r="U5" s="66">
        <v>0</v>
      </c>
      <c r="V5" s="66">
        <v>10.8126</v>
      </c>
      <c r="W5" s="66">
        <v>0.2114</v>
      </c>
      <c r="X5">
        <v>-0.2426</v>
      </c>
      <c r="Y5">
        <v>-0.3245</v>
      </c>
      <c r="Z5">
        <v>-0.1607</v>
      </c>
      <c r="AA5" s="66">
        <v>0.78458</v>
      </c>
      <c r="AB5" s="66">
        <v>0.72285</v>
      </c>
      <c r="AC5" s="66">
        <v>0.85157</v>
      </c>
      <c r="AD5" s="66">
        <v>0.41082</v>
      </c>
      <c r="AE5">
        <v>-0.0379</v>
      </c>
      <c r="AF5">
        <v>-0.1282</v>
      </c>
      <c r="AG5" s="66">
        <v>0.0524</v>
      </c>
      <c r="AH5" s="66">
        <v>1</v>
      </c>
      <c r="AI5" s="66">
        <v>2</v>
      </c>
      <c r="AJ5" s="66" t="str">
        <f aca="true" t="shared" si="0" ref="AJ5:AJ68">IF(AD5&lt;0.05,"t"," ")</f>
        <v> </v>
      </c>
      <c r="AK5" s="66" t="str">
        <f aca="true" t="shared" si="1" ref="AK5:AK68">IF(AD5&lt;0.05,"t"," ")</f>
        <v> </v>
      </c>
      <c r="AL5" s="66"/>
    </row>
    <row r="6" spans="1:38" ht="12.75">
      <c r="A6" t="s">
        <v>10</v>
      </c>
      <c r="B6" s="66">
        <v>1747</v>
      </c>
      <c r="C6" s="66">
        <v>15613</v>
      </c>
      <c r="D6" s="66">
        <v>11.3074</v>
      </c>
      <c r="E6" s="66">
        <v>10.3727</v>
      </c>
      <c r="F6" s="66">
        <v>12.3263</v>
      </c>
      <c r="G6" s="66">
        <v>1E-05</v>
      </c>
      <c r="H6" s="66">
        <v>11.1894</v>
      </c>
      <c r="I6" s="66">
        <v>0.26771</v>
      </c>
      <c r="J6">
        <v>-0.1946</v>
      </c>
      <c r="K6">
        <v>-0.2809</v>
      </c>
      <c r="L6">
        <v>-0.1083</v>
      </c>
      <c r="M6" s="66">
        <v>0.82318</v>
      </c>
      <c r="N6" s="66">
        <v>0.75513</v>
      </c>
      <c r="O6" s="66">
        <v>0.89736</v>
      </c>
      <c r="P6" s="66">
        <v>1673</v>
      </c>
      <c r="Q6" s="66">
        <v>14620</v>
      </c>
      <c r="R6" s="66">
        <v>11.6079</v>
      </c>
      <c r="S6" s="66">
        <v>10.6427</v>
      </c>
      <c r="T6" s="66">
        <v>12.6606</v>
      </c>
      <c r="U6" s="66">
        <v>3E-05</v>
      </c>
      <c r="V6" s="66">
        <v>11.4432</v>
      </c>
      <c r="W6" s="66">
        <v>0.27977</v>
      </c>
      <c r="X6">
        <v>-0.1834</v>
      </c>
      <c r="Y6">
        <v>-0.2702</v>
      </c>
      <c r="Z6">
        <v>-0.0965</v>
      </c>
      <c r="AA6" s="66">
        <v>0.83247</v>
      </c>
      <c r="AB6" s="66">
        <v>0.76325</v>
      </c>
      <c r="AC6" s="66">
        <v>0.90797</v>
      </c>
      <c r="AD6" s="66">
        <v>0.60079</v>
      </c>
      <c r="AE6">
        <v>-0.0262</v>
      </c>
      <c r="AF6">
        <v>-0.1245</v>
      </c>
      <c r="AG6" s="66">
        <v>0.072</v>
      </c>
      <c r="AH6" s="66">
        <v>1</v>
      </c>
      <c r="AI6" s="66">
        <v>2</v>
      </c>
      <c r="AJ6" s="66" t="str">
        <f t="shared" si="0"/>
        <v> </v>
      </c>
      <c r="AK6" s="66" t="str">
        <f t="shared" si="1"/>
        <v> </v>
      </c>
      <c r="AL6" s="66"/>
    </row>
    <row r="7" spans="1:38" ht="12.75">
      <c r="A7" t="s">
        <v>9</v>
      </c>
      <c r="B7" s="66">
        <v>1480</v>
      </c>
      <c r="C7" s="66">
        <v>10150</v>
      </c>
      <c r="D7" s="66">
        <v>14.7076</v>
      </c>
      <c r="E7" s="66">
        <v>13.4598</v>
      </c>
      <c r="F7" s="66">
        <v>16.071</v>
      </c>
      <c r="G7" s="66">
        <v>0.13092</v>
      </c>
      <c r="H7" s="66">
        <v>14.5813</v>
      </c>
      <c r="I7" s="66">
        <v>0.37902</v>
      </c>
      <c r="J7" s="66">
        <v>0.0683</v>
      </c>
      <c r="K7">
        <v>-0.0203</v>
      </c>
      <c r="L7" s="66">
        <v>0.157</v>
      </c>
      <c r="M7" s="66">
        <v>1.07071</v>
      </c>
      <c r="N7" s="66">
        <v>0.97988</v>
      </c>
      <c r="O7" s="66">
        <v>1.16997</v>
      </c>
      <c r="P7" s="66">
        <v>1333</v>
      </c>
      <c r="Q7" s="66">
        <v>9965</v>
      </c>
      <c r="R7" s="66">
        <v>13.6711</v>
      </c>
      <c r="S7" s="66">
        <v>12.4933</v>
      </c>
      <c r="T7" s="66">
        <v>14.9599</v>
      </c>
      <c r="U7" s="66">
        <v>0.66728</v>
      </c>
      <c r="V7" s="66">
        <v>13.3768</v>
      </c>
      <c r="W7" s="66">
        <v>0.36639</v>
      </c>
      <c r="X7">
        <v>-0.0198</v>
      </c>
      <c r="Y7">
        <v>-0.1098</v>
      </c>
      <c r="Z7" s="66">
        <v>0.0703</v>
      </c>
      <c r="AA7" s="66">
        <v>0.98043</v>
      </c>
      <c r="AB7" s="66">
        <v>0.89597</v>
      </c>
      <c r="AC7" s="66">
        <v>1.07286</v>
      </c>
      <c r="AD7" s="66">
        <v>0.16506</v>
      </c>
      <c r="AE7" s="66">
        <v>0.0731</v>
      </c>
      <c r="AF7">
        <v>-0.0301</v>
      </c>
      <c r="AG7" s="66">
        <v>0.1763</v>
      </c>
      <c r="AH7" s="66"/>
      <c r="AI7" s="66"/>
      <c r="AJ7" s="66" t="str">
        <f t="shared" si="0"/>
        <v> </v>
      </c>
      <c r="AK7" s="66" t="str">
        <f t="shared" si="1"/>
        <v> </v>
      </c>
      <c r="AL7" s="66"/>
    </row>
    <row r="8" spans="1:38" ht="12.75">
      <c r="A8" t="s">
        <v>11</v>
      </c>
      <c r="B8" s="66">
        <v>20211</v>
      </c>
      <c r="C8" s="66">
        <v>126007</v>
      </c>
      <c r="D8" s="66">
        <v>15.9614</v>
      </c>
      <c r="E8" s="66">
        <v>14.8874</v>
      </c>
      <c r="F8" s="66">
        <v>17.1128</v>
      </c>
      <c r="G8" s="66">
        <v>2E-05</v>
      </c>
      <c r="H8" s="66">
        <v>16.0396</v>
      </c>
      <c r="I8" s="66">
        <v>0.11282</v>
      </c>
      <c r="J8" s="66">
        <v>0.1501</v>
      </c>
      <c r="K8" s="66">
        <v>0.0805</v>
      </c>
      <c r="L8" s="66">
        <v>0.2198</v>
      </c>
      <c r="M8" s="66">
        <v>1.16199</v>
      </c>
      <c r="N8" s="66">
        <v>1.0838</v>
      </c>
      <c r="O8" s="66">
        <v>1.24581</v>
      </c>
      <c r="P8" s="66">
        <v>20673</v>
      </c>
      <c r="Q8" s="66">
        <v>126807</v>
      </c>
      <c r="R8" s="66">
        <v>16.3756</v>
      </c>
      <c r="S8" s="66">
        <v>15.2748</v>
      </c>
      <c r="T8" s="66">
        <v>17.5558</v>
      </c>
      <c r="U8" s="66">
        <v>1E-05</v>
      </c>
      <c r="V8" s="66">
        <v>16.3027</v>
      </c>
      <c r="W8" s="66">
        <v>0.11339</v>
      </c>
      <c r="X8" s="66">
        <v>0.161</v>
      </c>
      <c r="Y8" s="66">
        <v>0.0914</v>
      </c>
      <c r="Z8" s="66">
        <v>0.2305</v>
      </c>
      <c r="AA8" s="66">
        <v>1.17463</v>
      </c>
      <c r="AB8" s="66">
        <v>1.09566</v>
      </c>
      <c r="AC8" s="66">
        <v>1.25928</v>
      </c>
      <c r="AD8" s="66">
        <v>0.47418</v>
      </c>
      <c r="AE8">
        <v>-0.0256</v>
      </c>
      <c r="AF8">
        <v>-0.0958</v>
      </c>
      <c r="AG8" s="66">
        <v>0.0445</v>
      </c>
      <c r="AH8" s="66">
        <v>1</v>
      </c>
      <c r="AI8" s="66">
        <v>2</v>
      </c>
      <c r="AJ8" s="66" t="str">
        <f t="shared" si="0"/>
        <v> </v>
      </c>
      <c r="AK8" s="66" t="str">
        <f t="shared" si="1"/>
        <v> </v>
      </c>
      <c r="AL8" s="66"/>
    </row>
    <row r="9" spans="1:38" ht="12.75">
      <c r="A9" t="s">
        <v>4</v>
      </c>
      <c r="B9" s="66">
        <v>2461</v>
      </c>
      <c r="C9" s="66">
        <v>16668</v>
      </c>
      <c r="D9" s="66">
        <v>14.7695</v>
      </c>
      <c r="E9" s="66">
        <v>13.599</v>
      </c>
      <c r="F9" s="66">
        <v>16.0408</v>
      </c>
      <c r="G9" s="66">
        <v>0.08513</v>
      </c>
      <c r="H9" s="66">
        <v>14.7648</v>
      </c>
      <c r="I9" s="66">
        <v>0.29763</v>
      </c>
      <c r="J9" s="66">
        <v>0.0725</v>
      </c>
      <c r="K9">
        <v>-0.01</v>
      </c>
      <c r="L9" s="66">
        <v>0.1551</v>
      </c>
      <c r="M9" s="66">
        <v>1.07522</v>
      </c>
      <c r="N9" s="66">
        <v>0.99001</v>
      </c>
      <c r="O9" s="66">
        <v>1.16777</v>
      </c>
      <c r="P9" s="66">
        <v>2302</v>
      </c>
      <c r="Q9" s="66">
        <v>16644</v>
      </c>
      <c r="R9" s="66">
        <v>14.0866</v>
      </c>
      <c r="S9" s="66">
        <v>12.9623</v>
      </c>
      <c r="T9" s="66">
        <v>15.3084</v>
      </c>
      <c r="U9" s="66">
        <v>0.81038</v>
      </c>
      <c r="V9" s="66">
        <v>13.8308</v>
      </c>
      <c r="W9" s="66">
        <v>0.28827</v>
      </c>
      <c r="X9" s="66">
        <v>0.0102</v>
      </c>
      <c r="Y9">
        <v>-0.073</v>
      </c>
      <c r="Z9" s="66">
        <v>0.0934</v>
      </c>
      <c r="AA9" s="66">
        <v>1.01023</v>
      </c>
      <c r="AB9" s="66">
        <v>0.9296</v>
      </c>
      <c r="AC9" s="66">
        <v>1.09786</v>
      </c>
      <c r="AD9" s="66">
        <v>0.31152</v>
      </c>
      <c r="AE9" s="66">
        <v>0.0473</v>
      </c>
      <c r="AF9">
        <v>-0.0443</v>
      </c>
      <c r="AG9" s="66">
        <v>0.139</v>
      </c>
      <c r="AH9" s="66"/>
      <c r="AI9" s="66"/>
      <c r="AJ9" s="66" t="str">
        <f t="shared" si="0"/>
        <v> </v>
      </c>
      <c r="AK9" s="66" t="str">
        <f t="shared" si="1"/>
        <v> </v>
      </c>
      <c r="AL9" s="66"/>
    </row>
    <row r="10" spans="1:38" ht="12.75">
      <c r="A10" t="s">
        <v>2</v>
      </c>
      <c r="B10" s="66">
        <v>1230</v>
      </c>
      <c r="C10" s="66">
        <v>9359</v>
      </c>
      <c r="D10" s="66">
        <v>13.1912</v>
      </c>
      <c r="E10" s="66">
        <v>12.0355</v>
      </c>
      <c r="F10" s="66">
        <v>14.4579</v>
      </c>
      <c r="G10" s="66">
        <v>0.3868</v>
      </c>
      <c r="H10" s="66">
        <v>13.1424</v>
      </c>
      <c r="I10" s="66">
        <v>0.37473</v>
      </c>
      <c r="J10">
        <v>-0.0405</v>
      </c>
      <c r="K10">
        <v>-0.1322</v>
      </c>
      <c r="L10" s="66">
        <v>0.0512</v>
      </c>
      <c r="M10" s="66">
        <v>0.96032</v>
      </c>
      <c r="N10" s="66">
        <v>0.87618</v>
      </c>
      <c r="O10" s="66">
        <v>1.05254</v>
      </c>
      <c r="P10" s="66">
        <v>1113</v>
      </c>
      <c r="Q10" s="66">
        <v>9124</v>
      </c>
      <c r="R10" s="66">
        <v>12.4024</v>
      </c>
      <c r="S10" s="66">
        <v>11.2966</v>
      </c>
      <c r="T10" s="66">
        <v>13.6165</v>
      </c>
      <c r="U10" s="66">
        <v>0.01395</v>
      </c>
      <c r="V10" s="66">
        <v>12.1986</v>
      </c>
      <c r="W10" s="66">
        <v>0.36565</v>
      </c>
      <c r="X10">
        <v>-0.1172</v>
      </c>
      <c r="Y10">
        <v>-0.2105</v>
      </c>
      <c r="Z10">
        <v>-0.0238</v>
      </c>
      <c r="AA10" s="66">
        <v>0.88945</v>
      </c>
      <c r="AB10" s="66">
        <v>0.81014</v>
      </c>
      <c r="AC10" s="66">
        <v>0.97652</v>
      </c>
      <c r="AD10" s="66">
        <v>0.26584</v>
      </c>
      <c r="AE10" s="66">
        <v>0.0617</v>
      </c>
      <c r="AF10">
        <v>-0.047</v>
      </c>
      <c r="AG10" s="66">
        <v>0.1703</v>
      </c>
      <c r="AH10" s="66"/>
      <c r="AI10" s="66"/>
      <c r="AJ10" s="66" t="str">
        <f t="shared" si="0"/>
        <v> </v>
      </c>
      <c r="AK10" s="66" t="str">
        <f t="shared" si="1"/>
        <v> </v>
      </c>
      <c r="AL10" s="66"/>
    </row>
    <row r="11" spans="1:38" ht="12.75">
      <c r="A11" t="s">
        <v>6</v>
      </c>
      <c r="B11" s="66">
        <v>1153</v>
      </c>
      <c r="C11" s="66">
        <v>9822</v>
      </c>
      <c r="D11" s="66">
        <v>11.8132</v>
      </c>
      <c r="E11" s="66">
        <v>10.767</v>
      </c>
      <c r="F11" s="66">
        <v>12.9611</v>
      </c>
      <c r="G11" s="66">
        <v>0.00143</v>
      </c>
      <c r="H11" s="66">
        <v>11.739</v>
      </c>
      <c r="I11" s="66">
        <v>0.34571</v>
      </c>
      <c r="J11">
        <v>-0.1508</v>
      </c>
      <c r="K11">
        <v>-0.2435</v>
      </c>
      <c r="L11">
        <v>-0.0581</v>
      </c>
      <c r="M11" s="66">
        <v>0.86</v>
      </c>
      <c r="N11" s="66">
        <v>0.78384</v>
      </c>
      <c r="O11" s="66">
        <v>0.94357</v>
      </c>
      <c r="P11" s="66">
        <v>1023</v>
      </c>
      <c r="Q11" s="66">
        <v>9047</v>
      </c>
      <c r="R11" s="66">
        <v>11.4029</v>
      </c>
      <c r="S11" s="66">
        <v>10.37</v>
      </c>
      <c r="T11" s="66">
        <v>12.5386</v>
      </c>
      <c r="U11" s="66">
        <v>3E-05</v>
      </c>
      <c r="V11" s="66">
        <v>11.3076</v>
      </c>
      <c r="W11" s="66">
        <v>0.35354</v>
      </c>
      <c r="X11">
        <v>-0.2012</v>
      </c>
      <c r="Y11">
        <v>-0.2961</v>
      </c>
      <c r="Z11">
        <v>-0.1062</v>
      </c>
      <c r="AA11" s="66">
        <v>0.81777</v>
      </c>
      <c r="AB11" s="66">
        <v>0.7437</v>
      </c>
      <c r="AC11" s="66">
        <v>0.89922</v>
      </c>
      <c r="AD11" s="66">
        <v>0.5318</v>
      </c>
      <c r="AE11" s="66">
        <v>0.0354</v>
      </c>
      <c r="AF11">
        <v>-0.0755</v>
      </c>
      <c r="AG11" s="66">
        <v>0.1462</v>
      </c>
      <c r="AH11" s="66">
        <v>1</v>
      </c>
      <c r="AI11" s="66">
        <v>2</v>
      </c>
      <c r="AJ11" s="66" t="str">
        <f t="shared" si="0"/>
        <v> </v>
      </c>
      <c r="AK11" s="66" t="str">
        <f t="shared" si="1"/>
        <v> </v>
      </c>
      <c r="AL11" s="66"/>
    </row>
    <row r="12" spans="1:38" ht="12.75">
      <c r="A12" t="s">
        <v>8</v>
      </c>
      <c r="B12" s="66">
        <v>32</v>
      </c>
      <c r="C12" s="66">
        <v>230</v>
      </c>
      <c r="D12" s="66">
        <v>13.7086</v>
      </c>
      <c r="E12" s="66">
        <v>9.617</v>
      </c>
      <c r="F12" s="66">
        <v>19.541</v>
      </c>
      <c r="G12" s="66">
        <v>0.99111</v>
      </c>
      <c r="H12" s="66">
        <v>13.913</v>
      </c>
      <c r="I12" s="66">
        <v>2.4595</v>
      </c>
      <c r="J12">
        <v>-0.002</v>
      </c>
      <c r="K12">
        <v>-0.3565</v>
      </c>
      <c r="L12" s="66">
        <v>0.3525</v>
      </c>
      <c r="M12" s="66">
        <v>0.99799</v>
      </c>
      <c r="N12" s="66">
        <v>0.70012</v>
      </c>
      <c r="O12" s="66">
        <v>1.42259</v>
      </c>
      <c r="P12" s="66">
        <v>36</v>
      </c>
      <c r="Q12" s="66">
        <v>219</v>
      </c>
      <c r="R12" s="66">
        <v>16.0111</v>
      </c>
      <c r="S12" s="66">
        <v>11.4505</v>
      </c>
      <c r="T12" s="66">
        <v>22.388</v>
      </c>
      <c r="U12" s="66">
        <v>0.41898</v>
      </c>
      <c r="V12" s="66">
        <v>16.4384</v>
      </c>
      <c r="W12" s="66">
        <v>2.73973</v>
      </c>
      <c r="X12" s="66">
        <v>0.1382</v>
      </c>
      <c r="Y12">
        <v>-0.197</v>
      </c>
      <c r="Z12" s="66">
        <v>0.4735</v>
      </c>
      <c r="AA12" s="66">
        <v>1.14825</v>
      </c>
      <c r="AB12" s="66">
        <v>0.82118</v>
      </c>
      <c r="AC12" s="66">
        <v>1.60558</v>
      </c>
      <c r="AD12" s="66">
        <v>0.52817</v>
      </c>
      <c r="AE12">
        <v>-0.1553</v>
      </c>
      <c r="AF12">
        <v>-0.6377</v>
      </c>
      <c r="AG12" s="66">
        <v>0.3271</v>
      </c>
      <c r="AH12" s="66"/>
      <c r="AI12" s="66"/>
      <c r="AJ12" s="66" t="str">
        <f t="shared" si="0"/>
        <v> </v>
      </c>
      <c r="AK12" s="66" t="str">
        <f t="shared" si="1"/>
        <v> </v>
      </c>
      <c r="AL12" s="66"/>
    </row>
    <row r="13" spans="1:38" ht="12.75">
      <c r="A13" t="s">
        <v>5</v>
      </c>
      <c r="B13" s="66">
        <v>553</v>
      </c>
      <c r="C13" s="66">
        <v>6624</v>
      </c>
      <c r="D13" s="66">
        <v>8.31</v>
      </c>
      <c r="E13" s="66">
        <v>7.4385</v>
      </c>
      <c r="F13" s="66">
        <v>9.2835</v>
      </c>
      <c r="G13" s="66">
        <v>0</v>
      </c>
      <c r="H13" s="66">
        <v>8.3484</v>
      </c>
      <c r="I13" s="66">
        <v>0.35501</v>
      </c>
      <c r="J13">
        <v>-0.5026</v>
      </c>
      <c r="K13">
        <v>-0.6134</v>
      </c>
      <c r="L13">
        <v>-0.3918</v>
      </c>
      <c r="M13" s="66">
        <v>0.60497</v>
      </c>
      <c r="N13" s="66">
        <v>0.54152</v>
      </c>
      <c r="O13" s="66">
        <v>0.67584</v>
      </c>
      <c r="P13" s="66">
        <v>624</v>
      </c>
      <c r="Q13" s="66">
        <v>6457</v>
      </c>
      <c r="R13" s="66">
        <v>9.6463</v>
      </c>
      <c r="S13" s="66">
        <v>8.6671</v>
      </c>
      <c r="T13" s="66">
        <v>10.7362</v>
      </c>
      <c r="U13" s="66">
        <v>0</v>
      </c>
      <c r="V13" s="66">
        <v>9.6639</v>
      </c>
      <c r="W13" s="66">
        <v>0.38687</v>
      </c>
      <c r="X13">
        <v>-0.3685</v>
      </c>
      <c r="Y13">
        <v>-0.4755</v>
      </c>
      <c r="Z13">
        <v>-0.2614</v>
      </c>
      <c r="AA13" s="66">
        <v>0.6918</v>
      </c>
      <c r="AB13" s="66">
        <v>0.62157</v>
      </c>
      <c r="AC13" s="66">
        <v>0.76996</v>
      </c>
      <c r="AD13" s="66">
        <v>0.03117</v>
      </c>
      <c r="AE13">
        <v>-0.1491</v>
      </c>
      <c r="AF13">
        <v>-0.2848</v>
      </c>
      <c r="AG13">
        <v>-0.0135</v>
      </c>
      <c r="AH13" s="66">
        <v>1</v>
      </c>
      <c r="AI13" s="66">
        <v>2</v>
      </c>
      <c r="AJ13" s="66" t="str">
        <f t="shared" si="0"/>
        <v>t</v>
      </c>
      <c r="AK13" s="66" t="str">
        <f t="shared" si="1"/>
        <v>t</v>
      </c>
      <c r="AL13" s="66"/>
    </row>
    <row r="14" spans="1:38" ht="12.75">
      <c r="A14" t="s">
        <v>7</v>
      </c>
      <c r="B14" s="66">
        <v>822</v>
      </c>
      <c r="C14" s="66">
        <v>14423</v>
      </c>
      <c r="D14" s="66">
        <v>5.6192</v>
      </c>
      <c r="E14" s="66">
        <v>5.0834</v>
      </c>
      <c r="F14" s="66">
        <v>6.2115</v>
      </c>
      <c r="G14" s="66">
        <v>0</v>
      </c>
      <c r="H14" s="66">
        <v>5.6992</v>
      </c>
      <c r="I14" s="66">
        <v>0.19878</v>
      </c>
      <c r="J14">
        <v>-0.8938</v>
      </c>
      <c r="K14">
        <v>-0.9941</v>
      </c>
      <c r="L14">
        <v>-0.7936</v>
      </c>
      <c r="M14" s="66">
        <v>0.40908</v>
      </c>
      <c r="N14" s="66">
        <v>0.37007</v>
      </c>
      <c r="O14" s="66">
        <v>0.4522</v>
      </c>
      <c r="P14" s="66">
        <v>892</v>
      </c>
      <c r="Q14" s="66">
        <v>14468</v>
      </c>
      <c r="R14" s="66">
        <v>6.1078</v>
      </c>
      <c r="S14" s="66">
        <v>5.5369</v>
      </c>
      <c r="T14" s="66">
        <v>6.7377</v>
      </c>
      <c r="U14" s="66">
        <v>0</v>
      </c>
      <c r="V14" s="66">
        <v>6.1653</v>
      </c>
      <c r="W14" s="66">
        <v>0.20643</v>
      </c>
      <c r="X14">
        <v>-0.8255</v>
      </c>
      <c r="Y14">
        <v>-0.9236</v>
      </c>
      <c r="Z14">
        <v>-0.7273</v>
      </c>
      <c r="AA14" s="66">
        <v>0.43803</v>
      </c>
      <c r="AB14" s="66">
        <v>0.39708</v>
      </c>
      <c r="AC14" s="66">
        <v>0.4832</v>
      </c>
      <c r="AD14" s="66">
        <v>0.17234</v>
      </c>
      <c r="AE14">
        <v>-0.0834</v>
      </c>
      <c r="AF14">
        <v>-0.2031</v>
      </c>
      <c r="AG14" s="66">
        <v>0.0364</v>
      </c>
      <c r="AH14" s="66">
        <v>1</v>
      </c>
      <c r="AI14" s="66">
        <v>2</v>
      </c>
      <c r="AJ14" s="66" t="str">
        <f t="shared" si="0"/>
        <v> </v>
      </c>
      <c r="AK14" s="66" t="str">
        <f t="shared" si="1"/>
        <v> </v>
      </c>
      <c r="AL14" s="66"/>
    </row>
    <row r="15" spans="1:38" ht="12.75">
      <c r="A15" s="66" t="s">
        <v>14</v>
      </c>
      <c r="B15" s="66">
        <v>5943</v>
      </c>
      <c r="C15" s="66">
        <v>53424</v>
      </c>
      <c r="D15" s="66">
        <v>11.2016</v>
      </c>
      <c r="E15" s="66">
        <v>10.4139</v>
      </c>
      <c r="F15" s="66">
        <v>12.0489</v>
      </c>
      <c r="G15" s="66">
        <v>0</v>
      </c>
      <c r="H15" s="66">
        <v>11.1242</v>
      </c>
      <c r="I15" s="66">
        <v>0.1443</v>
      </c>
      <c r="J15">
        <v>-0.204</v>
      </c>
      <c r="K15">
        <v>-0.2769</v>
      </c>
      <c r="L15">
        <v>-0.1311</v>
      </c>
      <c r="M15" s="66">
        <v>0.81548</v>
      </c>
      <c r="N15" s="66">
        <v>0.75814</v>
      </c>
      <c r="O15" s="66">
        <v>0.87716</v>
      </c>
      <c r="P15" s="66">
        <v>6078</v>
      </c>
      <c r="Q15" s="66">
        <v>53493</v>
      </c>
      <c r="R15" s="66">
        <v>11.4579</v>
      </c>
      <c r="S15" s="66">
        <v>10.6535</v>
      </c>
      <c r="T15" s="66">
        <v>12.3231</v>
      </c>
      <c r="U15" s="66">
        <v>0</v>
      </c>
      <c r="V15" s="66">
        <v>11.3622</v>
      </c>
      <c r="W15" s="66">
        <v>0.14574</v>
      </c>
      <c r="X15">
        <v>-0.1962</v>
      </c>
      <c r="Y15">
        <v>-0.269</v>
      </c>
      <c r="Z15">
        <v>-0.1234</v>
      </c>
      <c r="AA15" s="66">
        <v>0.82188</v>
      </c>
      <c r="AB15" s="66">
        <v>0.76418</v>
      </c>
      <c r="AC15" s="66">
        <v>0.88394</v>
      </c>
      <c r="AD15" s="66">
        <v>0.56191</v>
      </c>
      <c r="AE15">
        <v>-0.0226</v>
      </c>
      <c r="AF15">
        <v>-0.0991</v>
      </c>
      <c r="AG15" s="66">
        <v>0.0538</v>
      </c>
      <c r="AH15" s="66">
        <v>1</v>
      </c>
      <c r="AI15" s="66">
        <v>2</v>
      </c>
      <c r="AJ15" s="66" t="str">
        <f t="shared" si="0"/>
        <v> </v>
      </c>
      <c r="AK15" s="66" t="str">
        <f t="shared" si="1"/>
        <v> </v>
      </c>
      <c r="AL15" s="66"/>
    </row>
    <row r="16" spans="1:38" ht="12.75">
      <c r="A16" s="66" t="s">
        <v>12</v>
      </c>
      <c r="B16" s="66">
        <v>4844</v>
      </c>
      <c r="C16" s="66">
        <v>35849</v>
      </c>
      <c r="D16" s="66">
        <v>13.5751</v>
      </c>
      <c r="E16" s="66">
        <v>12.6074</v>
      </c>
      <c r="F16" s="66">
        <v>14.617</v>
      </c>
      <c r="G16" s="66">
        <v>0.75445</v>
      </c>
      <c r="H16" s="66">
        <v>13.5122</v>
      </c>
      <c r="I16" s="66">
        <v>0.19414</v>
      </c>
      <c r="J16">
        <v>-0.0118</v>
      </c>
      <c r="K16">
        <v>-0.0858</v>
      </c>
      <c r="L16" s="66">
        <v>0.0622</v>
      </c>
      <c r="M16" s="66">
        <v>0.98827</v>
      </c>
      <c r="N16" s="66">
        <v>0.91782</v>
      </c>
      <c r="O16" s="66">
        <v>1.06412</v>
      </c>
      <c r="P16" s="66">
        <v>4438</v>
      </c>
      <c r="Q16" s="66">
        <v>34815</v>
      </c>
      <c r="R16" s="66">
        <v>12.9709</v>
      </c>
      <c r="S16" s="66">
        <v>12.0408</v>
      </c>
      <c r="T16" s="66">
        <v>13.9729</v>
      </c>
      <c r="U16" s="66">
        <v>0.05744</v>
      </c>
      <c r="V16" s="66">
        <v>12.7474</v>
      </c>
      <c r="W16" s="66">
        <v>0.19135</v>
      </c>
      <c r="X16">
        <v>-0.0721</v>
      </c>
      <c r="Y16">
        <v>-0.1465</v>
      </c>
      <c r="Z16" s="66">
        <v>0.0023</v>
      </c>
      <c r="AA16" s="66">
        <v>0.93041</v>
      </c>
      <c r="AB16" s="66">
        <v>0.86369</v>
      </c>
      <c r="AC16" s="66">
        <v>1.00228</v>
      </c>
      <c r="AD16" s="66">
        <v>0.25853</v>
      </c>
      <c r="AE16" s="66">
        <v>0.0455</v>
      </c>
      <c r="AF16">
        <v>-0.0334</v>
      </c>
      <c r="AG16" s="66">
        <v>0.1245</v>
      </c>
      <c r="AH16" s="66"/>
      <c r="AI16" s="66"/>
      <c r="AJ16" s="66" t="str">
        <f t="shared" si="0"/>
        <v> </v>
      </c>
      <c r="AK16" s="66" t="str">
        <f t="shared" si="1"/>
        <v> </v>
      </c>
      <c r="AL16" s="66"/>
    </row>
    <row r="17" spans="1:38" ht="12.75">
      <c r="A17" s="66" t="s">
        <v>13</v>
      </c>
      <c r="B17" s="66">
        <v>1407</v>
      </c>
      <c r="C17" s="66">
        <v>21277</v>
      </c>
      <c r="D17" s="66">
        <v>6.5675</v>
      </c>
      <c r="E17" s="66">
        <v>6.0235</v>
      </c>
      <c r="F17" s="66">
        <v>7.1605</v>
      </c>
      <c r="G17" s="66">
        <v>0</v>
      </c>
      <c r="H17" s="66">
        <v>6.6128</v>
      </c>
      <c r="I17" s="66">
        <v>0.17629</v>
      </c>
      <c r="J17">
        <v>-0.7379</v>
      </c>
      <c r="K17">
        <v>-0.8244</v>
      </c>
      <c r="L17">
        <v>-0.6515</v>
      </c>
      <c r="M17" s="66">
        <v>0.47811</v>
      </c>
      <c r="N17" s="66">
        <v>0.43851</v>
      </c>
      <c r="O17" s="66">
        <v>0.52129</v>
      </c>
      <c r="P17" s="66">
        <v>1552</v>
      </c>
      <c r="Q17" s="66">
        <v>21144</v>
      </c>
      <c r="R17" s="66">
        <v>7.3019</v>
      </c>
      <c r="S17" s="66">
        <v>6.7081</v>
      </c>
      <c r="T17" s="66">
        <v>7.9483</v>
      </c>
      <c r="U17" s="66">
        <v>0</v>
      </c>
      <c r="V17" s="66">
        <v>7.3401</v>
      </c>
      <c r="W17" s="66">
        <v>0.18632</v>
      </c>
      <c r="X17">
        <v>-0.6467</v>
      </c>
      <c r="Y17">
        <v>-0.7315</v>
      </c>
      <c r="Z17">
        <v>-0.5619</v>
      </c>
      <c r="AA17" s="66">
        <v>0.52376</v>
      </c>
      <c r="AB17" s="66">
        <v>0.48117</v>
      </c>
      <c r="AC17" s="66">
        <v>0.57013</v>
      </c>
      <c r="AD17" s="66">
        <v>0.03672</v>
      </c>
      <c r="AE17">
        <v>-0.106</v>
      </c>
      <c r="AF17">
        <v>-0.2055</v>
      </c>
      <c r="AG17">
        <v>-0.0065</v>
      </c>
      <c r="AH17" s="66">
        <v>1</v>
      </c>
      <c r="AI17" s="66">
        <v>2</v>
      </c>
      <c r="AJ17" s="66" t="str">
        <f t="shared" si="0"/>
        <v>t</v>
      </c>
      <c r="AK17" s="66" t="str">
        <f t="shared" si="1"/>
        <v>t</v>
      </c>
      <c r="AL17" s="66"/>
    </row>
    <row r="18" spans="1:38" ht="12.75">
      <c r="A18" s="66" t="s">
        <v>15</v>
      </c>
      <c r="B18" s="66">
        <v>34056</v>
      </c>
      <c r="C18" s="66">
        <v>247928</v>
      </c>
      <c r="D18" s="66">
        <v>13.7362</v>
      </c>
      <c r="E18" s="66" t="s">
        <v>281</v>
      </c>
      <c r="F18" s="66" t="s">
        <v>281</v>
      </c>
      <c r="G18" s="66" t="s">
        <v>281</v>
      </c>
      <c r="H18" s="66">
        <v>13.7362</v>
      </c>
      <c r="I18" s="66">
        <v>0.07443</v>
      </c>
      <c r="J18" s="66" t="s">
        <v>281</v>
      </c>
      <c r="K18" s="66" t="s">
        <v>281</v>
      </c>
      <c r="L18" s="66" t="s">
        <v>281</v>
      </c>
      <c r="M18" s="66" t="s">
        <v>281</v>
      </c>
      <c r="N18" s="66" t="s">
        <v>281</v>
      </c>
      <c r="O18" s="66" t="s">
        <v>281</v>
      </c>
      <c r="P18" s="66">
        <v>34269</v>
      </c>
      <c r="Q18" s="66">
        <v>247531</v>
      </c>
      <c r="R18" s="66">
        <v>13.9439</v>
      </c>
      <c r="S18" s="66" t="s">
        <v>281</v>
      </c>
      <c r="T18" s="66" t="s">
        <v>281</v>
      </c>
      <c r="U18" s="66" t="s">
        <v>281</v>
      </c>
      <c r="V18" s="66">
        <v>13.8443</v>
      </c>
      <c r="W18" s="66">
        <v>0.07479</v>
      </c>
      <c r="X18" s="66" t="s">
        <v>281</v>
      </c>
      <c r="Y18" s="66" t="s">
        <v>281</v>
      </c>
      <c r="Z18" s="66" t="s">
        <v>281</v>
      </c>
      <c r="AA18" s="66" t="s">
        <v>281</v>
      </c>
      <c r="AB18" s="66" t="s">
        <v>281</v>
      </c>
      <c r="AC18" s="66" t="s">
        <v>281</v>
      </c>
      <c r="AD18" s="66">
        <v>0.68709</v>
      </c>
      <c r="AE18">
        <v>-0.015</v>
      </c>
      <c r="AF18">
        <v>-0.088</v>
      </c>
      <c r="AG18" s="66">
        <v>0.058</v>
      </c>
      <c r="AH18" s="66"/>
      <c r="AI18" s="66"/>
      <c r="AJ18" s="66" t="str">
        <f t="shared" si="0"/>
        <v> </v>
      </c>
      <c r="AK18" s="66" t="str">
        <f t="shared" si="1"/>
        <v> </v>
      </c>
      <c r="AL18" s="66"/>
    </row>
    <row r="19" spans="1:38" ht="12.75">
      <c r="A19" s="66" t="s">
        <v>193</v>
      </c>
      <c r="B19" s="66">
        <v>171</v>
      </c>
      <c r="C19" s="66">
        <v>1221</v>
      </c>
      <c r="D19" s="66">
        <v>13.761</v>
      </c>
      <c r="E19" s="66">
        <v>11.6387</v>
      </c>
      <c r="F19" s="66">
        <v>16.2702</v>
      </c>
      <c r="G19" s="66">
        <v>0.98322</v>
      </c>
      <c r="H19" s="66">
        <v>14.0049</v>
      </c>
      <c r="I19" s="66">
        <v>1.07098</v>
      </c>
      <c r="J19" s="66">
        <v>0.0018</v>
      </c>
      <c r="K19">
        <v>-0.1657</v>
      </c>
      <c r="L19" s="66">
        <v>0.1693</v>
      </c>
      <c r="M19" s="66">
        <v>1.0018</v>
      </c>
      <c r="N19" s="66">
        <v>0.8473</v>
      </c>
      <c r="O19" s="66">
        <v>1.18448</v>
      </c>
      <c r="P19" s="66">
        <v>195</v>
      </c>
      <c r="Q19" s="66">
        <v>1307</v>
      </c>
      <c r="R19" s="66">
        <v>14.739</v>
      </c>
      <c r="S19" s="66">
        <v>12.5667</v>
      </c>
      <c r="T19" s="66">
        <v>17.2868</v>
      </c>
      <c r="U19" s="66">
        <v>0.49543</v>
      </c>
      <c r="V19" s="66">
        <v>14.9197</v>
      </c>
      <c r="W19" s="66">
        <v>1.06842</v>
      </c>
      <c r="X19" s="66">
        <v>0.0555</v>
      </c>
      <c r="Y19">
        <v>-0.104</v>
      </c>
      <c r="Z19" s="66">
        <v>0.2149</v>
      </c>
      <c r="AA19" s="66">
        <v>1.05702</v>
      </c>
      <c r="AB19" s="66">
        <v>0.90124</v>
      </c>
      <c r="AC19" s="66">
        <v>1.23974</v>
      </c>
      <c r="AD19" s="66">
        <v>0.53956</v>
      </c>
      <c r="AE19">
        <v>-0.0687</v>
      </c>
      <c r="AF19">
        <v>-0.288</v>
      </c>
      <c r="AG19" s="66">
        <v>0.1507</v>
      </c>
      <c r="AH19" s="66"/>
      <c r="AI19" s="66"/>
      <c r="AJ19" s="66" t="str">
        <f t="shared" si="0"/>
        <v> </v>
      </c>
      <c r="AK19" s="66" t="str">
        <f t="shared" si="1"/>
        <v> </v>
      </c>
      <c r="AL19" s="66"/>
    </row>
    <row r="20" spans="1:38" ht="12.75">
      <c r="A20" s="66" t="s">
        <v>72</v>
      </c>
      <c r="B20" s="66">
        <v>2053</v>
      </c>
      <c r="C20" s="66">
        <v>12747</v>
      </c>
      <c r="D20" s="66">
        <v>16.0298</v>
      </c>
      <c r="E20" s="66">
        <v>14.7318</v>
      </c>
      <c r="F20" s="66">
        <v>17.4422</v>
      </c>
      <c r="G20" s="66">
        <v>0.00034</v>
      </c>
      <c r="H20" s="66">
        <v>16.1058</v>
      </c>
      <c r="I20" s="66">
        <v>0.35546</v>
      </c>
      <c r="J20" s="66">
        <v>0.1544</v>
      </c>
      <c r="K20" s="66">
        <v>0.07</v>
      </c>
      <c r="L20" s="66">
        <v>0.2389</v>
      </c>
      <c r="M20" s="66">
        <v>1.16697</v>
      </c>
      <c r="N20" s="66">
        <v>1.07248</v>
      </c>
      <c r="O20" s="66">
        <v>1.2698</v>
      </c>
      <c r="P20" s="66">
        <v>2271</v>
      </c>
      <c r="Q20" s="66">
        <v>13101</v>
      </c>
      <c r="R20" s="66">
        <v>17.519</v>
      </c>
      <c r="S20" s="66">
        <v>16.1201</v>
      </c>
      <c r="T20" s="66">
        <v>19.0393</v>
      </c>
      <c r="U20" s="66">
        <v>0</v>
      </c>
      <c r="V20" s="66">
        <v>17.3346</v>
      </c>
      <c r="W20" s="66">
        <v>0.36375</v>
      </c>
      <c r="X20" s="66">
        <v>0.2282</v>
      </c>
      <c r="Y20" s="66">
        <v>0.145</v>
      </c>
      <c r="Z20" s="66">
        <v>0.3115</v>
      </c>
      <c r="AA20" s="66">
        <v>1.25639</v>
      </c>
      <c r="AB20" s="66">
        <v>1.15607</v>
      </c>
      <c r="AC20" s="66">
        <v>1.36542</v>
      </c>
      <c r="AD20" s="66">
        <v>0.0623</v>
      </c>
      <c r="AE20">
        <v>-0.0888</v>
      </c>
      <c r="AF20">
        <v>-0.1822</v>
      </c>
      <c r="AG20" s="66">
        <v>0.0046</v>
      </c>
      <c r="AH20" s="66">
        <v>1</v>
      </c>
      <c r="AI20" s="66">
        <v>2</v>
      </c>
      <c r="AJ20" s="66" t="str">
        <f t="shared" si="0"/>
        <v> </v>
      </c>
      <c r="AK20" s="66" t="str">
        <f t="shared" si="1"/>
        <v> </v>
      </c>
      <c r="AL20" s="66"/>
    </row>
    <row r="21" spans="1:38" ht="12.75">
      <c r="A21" s="66" t="s">
        <v>71</v>
      </c>
      <c r="B21" s="66">
        <v>1242</v>
      </c>
      <c r="C21" s="66">
        <v>8044</v>
      </c>
      <c r="D21" s="66">
        <v>15.6102</v>
      </c>
      <c r="E21" s="66">
        <v>14.2469</v>
      </c>
      <c r="F21" s="66">
        <v>17.1039</v>
      </c>
      <c r="G21" s="66">
        <v>0.00609</v>
      </c>
      <c r="H21" s="66">
        <v>15.4401</v>
      </c>
      <c r="I21" s="66">
        <v>0.43812</v>
      </c>
      <c r="J21" s="66">
        <v>0.1279</v>
      </c>
      <c r="K21" s="66">
        <v>0.0365</v>
      </c>
      <c r="L21" s="66">
        <v>0.2193</v>
      </c>
      <c r="M21" s="66">
        <v>1.13642</v>
      </c>
      <c r="N21" s="66">
        <v>1.03718</v>
      </c>
      <c r="O21" s="66">
        <v>1.24516</v>
      </c>
      <c r="P21" s="66">
        <v>1167</v>
      </c>
      <c r="Q21" s="66">
        <v>7812</v>
      </c>
      <c r="R21" s="66">
        <v>15.3343</v>
      </c>
      <c r="S21" s="66">
        <v>13.9814</v>
      </c>
      <c r="T21" s="66">
        <v>16.8182</v>
      </c>
      <c r="U21" s="66">
        <v>0.0437</v>
      </c>
      <c r="V21" s="66">
        <v>14.9386</v>
      </c>
      <c r="W21" s="66">
        <v>0.43729</v>
      </c>
      <c r="X21" s="66">
        <v>0.0951</v>
      </c>
      <c r="Y21" s="66">
        <v>0.0027</v>
      </c>
      <c r="Z21" s="66">
        <v>0.1874</v>
      </c>
      <c r="AA21" s="66">
        <v>1.09972</v>
      </c>
      <c r="AB21" s="66">
        <v>1.00269</v>
      </c>
      <c r="AC21" s="66">
        <v>1.20613</v>
      </c>
      <c r="AD21" s="66">
        <v>0.74507</v>
      </c>
      <c r="AE21" s="66">
        <v>0.0178</v>
      </c>
      <c r="AF21">
        <v>-0.0896</v>
      </c>
      <c r="AG21" s="66">
        <v>0.1253</v>
      </c>
      <c r="AH21" s="66">
        <v>1</v>
      </c>
      <c r="AI21" s="66"/>
      <c r="AJ21" s="66" t="str">
        <f t="shared" si="0"/>
        <v> </v>
      </c>
      <c r="AK21" s="66" t="str">
        <f t="shared" si="1"/>
        <v> </v>
      </c>
      <c r="AL21" s="66"/>
    </row>
    <row r="22" spans="1:38" ht="12.75">
      <c r="A22" s="66" t="s">
        <v>74</v>
      </c>
      <c r="B22" s="66">
        <v>1252</v>
      </c>
      <c r="C22" s="66">
        <v>8783</v>
      </c>
      <c r="D22" s="66">
        <v>14.2987</v>
      </c>
      <c r="E22" s="66">
        <v>13.0501</v>
      </c>
      <c r="F22" s="66">
        <v>15.6668</v>
      </c>
      <c r="G22" s="66">
        <v>0.38932</v>
      </c>
      <c r="H22" s="66">
        <v>14.2548</v>
      </c>
      <c r="I22" s="66">
        <v>0.40286</v>
      </c>
      <c r="J22" s="66">
        <v>0.0401</v>
      </c>
      <c r="K22">
        <v>-0.0512</v>
      </c>
      <c r="L22" s="66">
        <v>0.1315</v>
      </c>
      <c r="M22" s="66">
        <v>1.04095</v>
      </c>
      <c r="N22" s="66">
        <v>0.95005</v>
      </c>
      <c r="O22" s="66">
        <v>1.14055</v>
      </c>
      <c r="P22" s="66">
        <v>1369</v>
      </c>
      <c r="Q22" s="66">
        <v>9450</v>
      </c>
      <c r="R22" s="66">
        <v>14.574</v>
      </c>
      <c r="S22" s="66">
        <v>13.3217</v>
      </c>
      <c r="T22" s="66">
        <v>15.944</v>
      </c>
      <c r="U22" s="66">
        <v>0.33498</v>
      </c>
      <c r="V22" s="66">
        <v>14.4868</v>
      </c>
      <c r="W22" s="66">
        <v>0.39153</v>
      </c>
      <c r="X22" s="66">
        <v>0.0442</v>
      </c>
      <c r="Y22">
        <v>-0.0457</v>
      </c>
      <c r="Z22" s="66">
        <v>0.134</v>
      </c>
      <c r="AA22" s="66">
        <v>1.04519</v>
      </c>
      <c r="AB22" s="66">
        <v>0.95538</v>
      </c>
      <c r="AC22" s="66">
        <v>1.14344</v>
      </c>
      <c r="AD22" s="66">
        <v>0.72268</v>
      </c>
      <c r="AE22">
        <v>-0.0191</v>
      </c>
      <c r="AF22">
        <v>-0.1244</v>
      </c>
      <c r="AG22" s="66">
        <v>0.0862</v>
      </c>
      <c r="AH22" s="66"/>
      <c r="AI22" s="66"/>
      <c r="AJ22" s="66" t="str">
        <f t="shared" si="0"/>
        <v> </v>
      </c>
      <c r="AK22" s="66" t="str">
        <f t="shared" si="1"/>
        <v> </v>
      </c>
      <c r="AL22" s="66"/>
    </row>
    <row r="23" spans="1:38" ht="12.75">
      <c r="A23" s="66" t="s">
        <v>73</v>
      </c>
      <c r="B23" s="66">
        <v>1893</v>
      </c>
      <c r="C23" s="66">
        <v>12353</v>
      </c>
      <c r="D23" s="66">
        <v>15.2565</v>
      </c>
      <c r="E23" s="66">
        <v>14.0072</v>
      </c>
      <c r="F23" s="66">
        <v>16.6173</v>
      </c>
      <c r="G23" s="66">
        <v>0.01604</v>
      </c>
      <c r="H23" s="66">
        <v>15.3242</v>
      </c>
      <c r="I23" s="66">
        <v>0.35221</v>
      </c>
      <c r="J23" s="66">
        <v>0.105</v>
      </c>
      <c r="K23" s="66">
        <v>0.0195</v>
      </c>
      <c r="L23" s="66">
        <v>0.1904</v>
      </c>
      <c r="M23" s="66">
        <v>1.11068</v>
      </c>
      <c r="N23" s="66">
        <v>1.01972</v>
      </c>
      <c r="O23" s="66">
        <v>1.20974</v>
      </c>
      <c r="P23" s="66">
        <v>1778</v>
      </c>
      <c r="Q23" s="66">
        <v>12018</v>
      </c>
      <c r="R23" s="66">
        <v>15.0561</v>
      </c>
      <c r="S23" s="66">
        <v>13.8148</v>
      </c>
      <c r="T23" s="66">
        <v>16.409</v>
      </c>
      <c r="U23" s="66">
        <v>0.08044</v>
      </c>
      <c r="V23" s="66">
        <v>14.7945</v>
      </c>
      <c r="W23" s="66">
        <v>0.35086</v>
      </c>
      <c r="X23" s="66">
        <v>0.0767</v>
      </c>
      <c r="Y23">
        <v>-0.0093</v>
      </c>
      <c r="Z23" s="66">
        <v>0.1628</v>
      </c>
      <c r="AA23" s="66">
        <v>1.07977</v>
      </c>
      <c r="AB23" s="66">
        <v>0.99074</v>
      </c>
      <c r="AC23" s="66">
        <v>1.17679</v>
      </c>
      <c r="AD23" s="66">
        <v>0.78896</v>
      </c>
      <c r="AE23" s="66">
        <v>0.0132</v>
      </c>
      <c r="AF23">
        <v>-0.0836</v>
      </c>
      <c r="AG23" s="66">
        <v>0.11</v>
      </c>
      <c r="AH23" s="66"/>
      <c r="AI23" s="66"/>
      <c r="AJ23" s="66" t="str">
        <f t="shared" si="0"/>
        <v> </v>
      </c>
      <c r="AK23" s="66" t="str">
        <f t="shared" si="1"/>
        <v> </v>
      </c>
      <c r="AL23" s="66"/>
    </row>
    <row r="24" spans="1:38" ht="12.75">
      <c r="A24" s="66" t="s">
        <v>75</v>
      </c>
      <c r="B24" s="66">
        <v>1065</v>
      </c>
      <c r="C24" s="66">
        <v>7256</v>
      </c>
      <c r="D24" s="66">
        <v>14.5707</v>
      </c>
      <c r="E24" s="66">
        <v>13.259</v>
      </c>
      <c r="F24" s="66">
        <v>16.0122</v>
      </c>
      <c r="G24" s="66">
        <v>0.22045</v>
      </c>
      <c r="H24" s="66">
        <v>14.6775</v>
      </c>
      <c r="I24" s="66">
        <v>0.44976</v>
      </c>
      <c r="J24" s="66">
        <v>0.059</v>
      </c>
      <c r="K24">
        <v>-0.0354</v>
      </c>
      <c r="L24" s="66">
        <v>0.1533</v>
      </c>
      <c r="M24" s="66">
        <v>1.06075</v>
      </c>
      <c r="N24" s="66">
        <v>0.96526</v>
      </c>
      <c r="O24" s="66">
        <v>1.16569</v>
      </c>
      <c r="P24" s="66">
        <v>1034</v>
      </c>
      <c r="Q24" s="66">
        <v>7110</v>
      </c>
      <c r="R24" s="66">
        <v>14.609</v>
      </c>
      <c r="S24" s="66">
        <v>13.2882</v>
      </c>
      <c r="T24" s="66">
        <v>16.0612</v>
      </c>
      <c r="U24" s="66">
        <v>0.33518</v>
      </c>
      <c r="V24" s="66">
        <v>14.5429</v>
      </c>
      <c r="W24" s="66">
        <v>0.45226</v>
      </c>
      <c r="X24" s="66">
        <v>0.0466</v>
      </c>
      <c r="Y24">
        <v>-0.0482</v>
      </c>
      <c r="Z24" s="66">
        <v>0.1414</v>
      </c>
      <c r="AA24" s="66">
        <v>1.0477</v>
      </c>
      <c r="AB24" s="66">
        <v>0.95297</v>
      </c>
      <c r="AC24" s="66">
        <v>1.15184</v>
      </c>
      <c r="AD24" s="66">
        <v>0.96338</v>
      </c>
      <c r="AE24">
        <v>-0.0026</v>
      </c>
      <c r="AF24">
        <v>-0.1146</v>
      </c>
      <c r="AG24" s="66">
        <v>0.1094</v>
      </c>
      <c r="AH24" s="66"/>
      <c r="AI24" s="66"/>
      <c r="AJ24" s="66" t="str">
        <f t="shared" si="0"/>
        <v> </v>
      </c>
      <c r="AK24" s="66" t="str">
        <f t="shared" si="1"/>
        <v> </v>
      </c>
      <c r="AL24" s="66"/>
    </row>
    <row r="25" spans="1:38" ht="12.75">
      <c r="A25" s="66" t="s">
        <v>81</v>
      </c>
      <c r="B25" s="66">
        <v>1350</v>
      </c>
      <c r="C25" s="66">
        <v>8215</v>
      </c>
      <c r="D25" s="66">
        <v>16.4358</v>
      </c>
      <c r="E25" s="66">
        <v>15.0196</v>
      </c>
      <c r="F25" s="66">
        <v>17.9856</v>
      </c>
      <c r="G25" s="66">
        <v>0.0001</v>
      </c>
      <c r="H25" s="66">
        <v>16.4334</v>
      </c>
      <c r="I25" s="66">
        <v>0.44726</v>
      </c>
      <c r="J25" s="66">
        <v>0.1794</v>
      </c>
      <c r="K25" s="66">
        <v>0.0893</v>
      </c>
      <c r="L25" s="66">
        <v>0.2695</v>
      </c>
      <c r="M25" s="66">
        <v>1.19653</v>
      </c>
      <c r="N25" s="66">
        <v>1.09343</v>
      </c>
      <c r="O25" s="66">
        <v>1.30935</v>
      </c>
      <c r="P25" s="66">
        <v>1344</v>
      </c>
      <c r="Q25" s="66">
        <v>8128</v>
      </c>
      <c r="R25" s="66">
        <v>16.6489</v>
      </c>
      <c r="S25" s="66">
        <v>15.2145</v>
      </c>
      <c r="T25" s="66">
        <v>18.2185</v>
      </c>
      <c r="U25" s="66">
        <v>0.00011</v>
      </c>
      <c r="V25" s="66">
        <v>16.5354</v>
      </c>
      <c r="W25" s="66">
        <v>0.45104</v>
      </c>
      <c r="X25" s="66">
        <v>0.1773</v>
      </c>
      <c r="Y25" s="66">
        <v>0.0872</v>
      </c>
      <c r="Z25" s="66">
        <v>0.2674</v>
      </c>
      <c r="AA25" s="66">
        <v>1.19399</v>
      </c>
      <c r="AB25" s="66">
        <v>1.09112</v>
      </c>
      <c r="AC25" s="66">
        <v>1.30656</v>
      </c>
      <c r="AD25" s="66">
        <v>0.80899</v>
      </c>
      <c r="AE25">
        <v>-0.0129</v>
      </c>
      <c r="AF25">
        <v>-0.1173</v>
      </c>
      <c r="AG25" s="66">
        <v>0.0915</v>
      </c>
      <c r="AH25" s="66">
        <v>1</v>
      </c>
      <c r="AI25" s="66">
        <v>2</v>
      </c>
      <c r="AJ25" s="66" t="str">
        <f t="shared" si="0"/>
        <v> </v>
      </c>
      <c r="AK25" s="66" t="str">
        <f t="shared" si="1"/>
        <v> </v>
      </c>
      <c r="AL25" s="66"/>
    </row>
    <row r="26" spans="1:38" ht="12.75">
      <c r="A26" s="66" t="s">
        <v>76</v>
      </c>
      <c r="B26" s="66">
        <v>2884</v>
      </c>
      <c r="C26" s="66">
        <v>18575</v>
      </c>
      <c r="D26" s="66">
        <v>15.5413</v>
      </c>
      <c r="E26" s="66">
        <v>14.3302</v>
      </c>
      <c r="F26" s="66">
        <v>16.8547</v>
      </c>
      <c r="G26" s="66">
        <v>0.00286</v>
      </c>
      <c r="H26" s="66">
        <v>15.5262</v>
      </c>
      <c r="I26" s="66">
        <v>0.28911</v>
      </c>
      <c r="J26" s="66">
        <v>0.1235</v>
      </c>
      <c r="K26" s="66">
        <v>0.0423</v>
      </c>
      <c r="L26" s="66">
        <v>0.2046</v>
      </c>
      <c r="M26" s="66">
        <v>1.13141</v>
      </c>
      <c r="N26" s="66">
        <v>1.04324</v>
      </c>
      <c r="O26" s="66">
        <v>1.22702</v>
      </c>
      <c r="P26" s="66">
        <v>2942</v>
      </c>
      <c r="Q26" s="66">
        <v>18474</v>
      </c>
      <c r="R26" s="66">
        <v>16.026</v>
      </c>
      <c r="S26" s="66">
        <v>14.7808</v>
      </c>
      <c r="T26" s="66">
        <v>17.3761</v>
      </c>
      <c r="U26" s="66">
        <v>0.00075</v>
      </c>
      <c r="V26" s="66">
        <v>15.9251</v>
      </c>
      <c r="W26" s="66">
        <v>0.2936</v>
      </c>
      <c r="X26" s="66">
        <v>0.1392</v>
      </c>
      <c r="Y26" s="66">
        <v>0.0583</v>
      </c>
      <c r="Z26" s="66">
        <v>0.2201</v>
      </c>
      <c r="AA26" s="66">
        <v>1.14932</v>
      </c>
      <c r="AB26" s="66">
        <v>1.06002</v>
      </c>
      <c r="AC26" s="66">
        <v>1.24614</v>
      </c>
      <c r="AD26" s="66">
        <v>0.49535</v>
      </c>
      <c r="AE26">
        <v>-0.0307</v>
      </c>
      <c r="AF26">
        <v>-0.119</v>
      </c>
      <c r="AG26" s="66">
        <v>0.0576</v>
      </c>
      <c r="AH26" s="66">
        <v>1</v>
      </c>
      <c r="AI26" s="66">
        <v>2</v>
      </c>
      <c r="AJ26" s="66" t="str">
        <f t="shared" si="0"/>
        <v> </v>
      </c>
      <c r="AK26" s="66" t="str">
        <f t="shared" si="1"/>
        <v> </v>
      </c>
      <c r="AL26" s="66"/>
    </row>
    <row r="27" spans="1:38" ht="12.75">
      <c r="A27" s="66" t="s">
        <v>77</v>
      </c>
      <c r="B27" s="66">
        <v>2100</v>
      </c>
      <c r="C27" s="66">
        <v>11439</v>
      </c>
      <c r="D27" s="66">
        <v>18.2997</v>
      </c>
      <c r="E27" s="66">
        <v>16.8233</v>
      </c>
      <c r="F27" s="66">
        <v>19.9056</v>
      </c>
      <c r="G27" s="66">
        <v>0</v>
      </c>
      <c r="H27" s="66">
        <v>18.3582</v>
      </c>
      <c r="I27" s="66">
        <v>0.40061</v>
      </c>
      <c r="J27" s="66">
        <v>0.2868</v>
      </c>
      <c r="K27" s="66">
        <v>0.2027</v>
      </c>
      <c r="L27" s="66">
        <v>0.371</v>
      </c>
      <c r="M27" s="66">
        <v>1.33222</v>
      </c>
      <c r="N27" s="66">
        <v>1.22474</v>
      </c>
      <c r="O27" s="66">
        <v>1.44913</v>
      </c>
      <c r="P27" s="66">
        <v>2088</v>
      </c>
      <c r="Q27" s="66">
        <v>11315</v>
      </c>
      <c r="R27" s="66">
        <v>18.531</v>
      </c>
      <c r="S27" s="66">
        <v>17.0358</v>
      </c>
      <c r="T27" s="66">
        <v>20.1576</v>
      </c>
      <c r="U27" s="66">
        <v>0</v>
      </c>
      <c r="V27" s="66">
        <v>18.4534</v>
      </c>
      <c r="W27" s="66">
        <v>0.40384</v>
      </c>
      <c r="X27" s="66">
        <v>0.2844</v>
      </c>
      <c r="Y27" s="66">
        <v>0.2003</v>
      </c>
      <c r="Z27" s="66">
        <v>0.3685</v>
      </c>
      <c r="AA27" s="66">
        <v>1.32897</v>
      </c>
      <c r="AB27" s="66">
        <v>1.22174</v>
      </c>
      <c r="AC27" s="66">
        <v>1.44562</v>
      </c>
      <c r="AD27" s="66">
        <v>0.79318</v>
      </c>
      <c r="AE27">
        <v>-0.0126</v>
      </c>
      <c r="AF27">
        <v>-0.1065</v>
      </c>
      <c r="AG27" s="66">
        <v>0.0814</v>
      </c>
      <c r="AH27" s="66">
        <v>1</v>
      </c>
      <c r="AI27" s="66">
        <v>2</v>
      </c>
      <c r="AJ27" s="66" t="str">
        <f t="shared" si="0"/>
        <v> </v>
      </c>
      <c r="AK27" s="66" t="str">
        <f t="shared" si="1"/>
        <v> </v>
      </c>
      <c r="AL27" s="66"/>
    </row>
    <row r="28" spans="1:38" ht="12.75">
      <c r="A28" s="66" t="s">
        <v>70</v>
      </c>
      <c r="B28" s="66">
        <v>1714</v>
      </c>
      <c r="C28" s="66">
        <v>10189</v>
      </c>
      <c r="D28" s="66">
        <v>16.9163</v>
      </c>
      <c r="E28" s="66">
        <v>15.5116</v>
      </c>
      <c r="F28" s="66">
        <v>18.4482</v>
      </c>
      <c r="G28" s="66">
        <v>0</v>
      </c>
      <c r="H28" s="66">
        <v>16.8221</v>
      </c>
      <c r="I28" s="66">
        <v>0.40633</v>
      </c>
      <c r="J28" s="66">
        <v>0.2082</v>
      </c>
      <c r="K28" s="66">
        <v>0.1216</v>
      </c>
      <c r="L28" s="66">
        <v>0.2949</v>
      </c>
      <c r="M28" s="66">
        <v>1.23151</v>
      </c>
      <c r="N28" s="66">
        <v>1.12925</v>
      </c>
      <c r="O28" s="66">
        <v>1.34303</v>
      </c>
      <c r="P28" s="66">
        <v>1591</v>
      </c>
      <c r="Q28" s="66">
        <v>10208</v>
      </c>
      <c r="R28" s="66">
        <v>15.7679</v>
      </c>
      <c r="S28" s="66">
        <v>14.4459</v>
      </c>
      <c r="T28" s="66">
        <v>17.2109</v>
      </c>
      <c r="U28" s="66">
        <v>0.00593</v>
      </c>
      <c r="V28" s="66">
        <v>15.5858</v>
      </c>
      <c r="W28" s="66">
        <v>0.39075</v>
      </c>
      <c r="X28" s="66">
        <v>0.1229</v>
      </c>
      <c r="Y28" s="66">
        <v>0.0354</v>
      </c>
      <c r="Z28" s="66">
        <v>0.2105</v>
      </c>
      <c r="AA28" s="66">
        <v>1.13081</v>
      </c>
      <c r="AB28" s="66">
        <v>1.036</v>
      </c>
      <c r="AC28" s="66">
        <v>1.23429</v>
      </c>
      <c r="AD28" s="66">
        <v>0.16507</v>
      </c>
      <c r="AE28" s="66">
        <v>0.0703</v>
      </c>
      <c r="AF28">
        <v>-0.029</v>
      </c>
      <c r="AG28" s="66">
        <v>0.1696</v>
      </c>
      <c r="AH28" s="66">
        <v>1</v>
      </c>
      <c r="AI28" s="66">
        <v>2</v>
      </c>
      <c r="AJ28" s="66" t="str">
        <f t="shared" si="0"/>
        <v> </v>
      </c>
      <c r="AK28" s="66" t="str">
        <f t="shared" si="1"/>
        <v> </v>
      </c>
      <c r="AL28" s="66"/>
    </row>
    <row r="29" spans="1:67" s="49" customFormat="1" ht="12.75">
      <c r="A29" s="66" t="s">
        <v>78</v>
      </c>
      <c r="B29" s="66">
        <v>1266</v>
      </c>
      <c r="C29" s="66">
        <v>7525</v>
      </c>
      <c r="D29" s="66">
        <v>16.4861</v>
      </c>
      <c r="E29" s="66">
        <v>15.0478</v>
      </c>
      <c r="F29" s="66">
        <v>18.0618</v>
      </c>
      <c r="G29" s="66">
        <v>9E-05</v>
      </c>
      <c r="H29" s="66">
        <v>16.8239</v>
      </c>
      <c r="I29" s="66">
        <v>0.47284</v>
      </c>
      <c r="J29" s="66">
        <v>0.1825</v>
      </c>
      <c r="K29" s="66">
        <v>0.0912</v>
      </c>
      <c r="L29" s="66">
        <v>0.2738</v>
      </c>
      <c r="M29" s="66">
        <v>1.20019</v>
      </c>
      <c r="N29" s="66">
        <v>1.09548</v>
      </c>
      <c r="O29" s="66">
        <v>1.3149</v>
      </c>
      <c r="P29" s="66">
        <v>1408</v>
      </c>
      <c r="Q29" s="66">
        <v>7341</v>
      </c>
      <c r="R29" s="66">
        <v>19.0053</v>
      </c>
      <c r="S29" s="66">
        <v>17.3795</v>
      </c>
      <c r="T29" s="66">
        <v>20.7832</v>
      </c>
      <c r="U29" s="66">
        <v>0</v>
      </c>
      <c r="V29" s="66">
        <v>19.1799</v>
      </c>
      <c r="W29" s="66">
        <v>0.51115</v>
      </c>
      <c r="X29" s="66">
        <v>0.3097</v>
      </c>
      <c r="Y29" s="66">
        <v>0.2202</v>
      </c>
      <c r="Z29" s="66">
        <v>0.3991</v>
      </c>
      <c r="AA29" s="66">
        <v>1.36299</v>
      </c>
      <c r="AB29" s="66">
        <v>1.24639</v>
      </c>
      <c r="AC29" s="66">
        <v>1.49049</v>
      </c>
      <c r="AD29" s="66">
        <v>0.00785</v>
      </c>
      <c r="AE29">
        <v>-0.1422</v>
      </c>
      <c r="AF29">
        <v>-0.247</v>
      </c>
      <c r="AG29">
        <v>-0.0374</v>
      </c>
      <c r="AH29" s="66">
        <v>1</v>
      </c>
      <c r="AI29" s="66">
        <v>2</v>
      </c>
      <c r="AJ29" s="66" t="str">
        <f t="shared" si="0"/>
        <v>t</v>
      </c>
      <c r="AK29" s="66" t="str">
        <f t="shared" si="1"/>
        <v>t</v>
      </c>
      <c r="AL29" s="66"/>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row>
    <row r="30" spans="1:38" ht="12.75">
      <c r="A30" s="66" t="s">
        <v>80</v>
      </c>
      <c r="B30" s="66">
        <v>1926</v>
      </c>
      <c r="C30" s="66">
        <v>12315</v>
      </c>
      <c r="D30" s="66">
        <v>15.2485</v>
      </c>
      <c r="E30" s="66">
        <v>14.001</v>
      </c>
      <c r="F30" s="66">
        <v>16.6073</v>
      </c>
      <c r="G30" s="66">
        <v>0.01647</v>
      </c>
      <c r="H30" s="66">
        <v>15.6395</v>
      </c>
      <c r="I30" s="66">
        <v>0.35636</v>
      </c>
      <c r="J30" s="66">
        <v>0.1044</v>
      </c>
      <c r="K30" s="66">
        <v>0.0191</v>
      </c>
      <c r="L30" s="66">
        <v>0.1898</v>
      </c>
      <c r="M30" s="66">
        <v>1.11009</v>
      </c>
      <c r="N30" s="66">
        <v>1.01927</v>
      </c>
      <c r="O30" s="66">
        <v>1.20901</v>
      </c>
      <c r="P30" s="66">
        <v>1986</v>
      </c>
      <c r="Q30" s="66">
        <v>12492</v>
      </c>
      <c r="R30" s="66">
        <v>15.8155</v>
      </c>
      <c r="S30" s="66">
        <v>14.5304</v>
      </c>
      <c r="T30" s="66">
        <v>17.2143</v>
      </c>
      <c r="U30" s="66">
        <v>0.00358</v>
      </c>
      <c r="V30" s="66">
        <v>15.8982</v>
      </c>
      <c r="W30" s="66">
        <v>0.35674</v>
      </c>
      <c r="X30" s="66">
        <v>0.1259</v>
      </c>
      <c r="Y30" s="66">
        <v>0.0412</v>
      </c>
      <c r="Z30" s="66">
        <v>0.2107</v>
      </c>
      <c r="AA30" s="66">
        <v>1.13422</v>
      </c>
      <c r="AB30" s="66">
        <v>1.04206</v>
      </c>
      <c r="AC30" s="66">
        <v>1.23454</v>
      </c>
      <c r="AD30" s="66">
        <v>0.45397</v>
      </c>
      <c r="AE30">
        <v>-0.0365</v>
      </c>
      <c r="AF30">
        <v>-0.1321</v>
      </c>
      <c r="AG30" s="66">
        <v>0.059</v>
      </c>
      <c r="AH30" s="66"/>
      <c r="AI30" s="66">
        <v>2</v>
      </c>
      <c r="AJ30" s="66" t="str">
        <f t="shared" si="0"/>
        <v> </v>
      </c>
      <c r="AK30" s="66" t="str">
        <f t="shared" si="1"/>
        <v> </v>
      </c>
      <c r="AL30" s="66"/>
    </row>
    <row r="31" spans="1:38" ht="12.75">
      <c r="A31" s="66" t="s">
        <v>79</v>
      </c>
      <c r="B31" s="66">
        <v>1466</v>
      </c>
      <c r="C31" s="66">
        <v>8566</v>
      </c>
      <c r="D31" s="66">
        <v>16.8163</v>
      </c>
      <c r="E31" s="66">
        <v>15.3821</v>
      </c>
      <c r="F31" s="66">
        <v>18.3842</v>
      </c>
      <c r="G31" s="66">
        <v>1E-05</v>
      </c>
      <c r="H31" s="66">
        <v>17.1142</v>
      </c>
      <c r="I31" s="66">
        <v>0.44698</v>
      </c>
      <c r="J31" s="66">
        <v>0.2023</v>
      </c>
      <c r="K31" s="66">
        <v>0.1132</v>
      </c>
      <c r="L31" s="66">
        <v>0.2915</v>
      </c>
      <c r="M31" s="66">
        <v>1.22423</v>
      </c>
      <c r="N31" s="66">
        <v>1.11982</v>
      </c>
      <c r="O31" s="66">
        <v>1.33837</v>
      </c>
      <c r="P31" s="66">
        <v>1695</v>
      </c>
      <c r="Q31" s="66">
        <v>9358</v>
      </c>
      <c r="R31" s="66">
        <v>17.9816</v>
      </c>
      <c r="S31" s="66">
        <v>16.4864</v>
      </c>
      <c r="T31" s="66">
        <v>19.6125</v>
      </c>
      <c r="U31" s="66">
        <v>0</v>
      </c>
      <c r="V31" s="66">
        <v>18.1128</v>
      </c>
      <c r="W31" s="66">
        <v>0.43995</v>
      </c>
      <c r="X31" s="66">
        <v>0.2543</v>
      </c>
      <c r="Y31" s="66">
        <v>0.1675</v>
      </c>
      <c r="Z31" s="66">
        <v>0.3411</v>
      </c>
      <c r="AA31" s="66">
        <v>1.28957</v>
      </c>
      <c r="AB31" s="66">
        <v>1.18234</v>
      </c>
      <c r="AC31" s="66">
        <v>1.40653</v>
      </c>
      <c r="AD31" s="66">
        <v>0.19241</v>
      </c>
      <c r="AE31">
        <v>-0.067</v>
      </c>
      <c r="AF31">
        <v>-0.1677</v>
      </c>
      <c r="AG31" s="66">
        <v>0.0337</v>
      </c>
      <c r="AH31" s="66">
        <v>1</v>
      </c>
      <c r="AI31" s="66">
        <v>2</v>
      </c>
      <c r="AJ31" s="66" t="str">
        <f t="shared" si="0"/>
        <v> </v>
      </c>
      <c r="AK31" s="66" t="str">
        <f t="shared" si="1"/>
        <v> </v>
      </c>
      <c r="AL31" s="66"/>
    </row>
    <row r="32" spans="1:38" ht="12.75">
      <c r="A32" t="s">
        <v>32</v>
      </c>
      <c r="B32" s="66">
        <v>551</v>
      </c>
      <c r="C32" s="66">
        <v>4158</v>
      </c>
      <c r="D32" s="66">
        <v>13.3168</v>
      </c>
      <c r="E32" s="66">
        <v>11.9197</v>
      </c>
      <c r="F32" s="66">
        <v>14.8777</v>
      </c>
      <c r="G32" s="66">
        <v>0.58344</v>
      </c>
      <c r="H32" s="66">
        <v>13.2516</v>
      </c>
      <c r="I32" s="66">
        <v>0.56454</v>
      </c>
      <c r="J32">
        <v>-0.031</v>
      </c>
      <c r="K32">
        <v>-0.1418</v>
      </c>
      <c r="L32" s="66">
        <v>0.0798</v>
      </c>
      <c r="M32" s="66">
        <v>0.96947</v>
      </c>
      <c r="N32" s="66">
        <v>0.86776</v>
      </c>
      <c r="O32" s="66">
        <v>1.0831</v>
      </c>
      <c r="P32" s="66">
        <v>528</v>
      </c>
      <c r="Q32" s="66">
        <v>4009</v>
      </c>
      <c r="R32" s="66">
        <v>13.2507</v>
      </c>
      <c r="S32" s="66">
        <v>11.8449</v>
      </c>
      <c r="T32" s="66">
        <v>14.8234</v>
      </c>
      <c r="U32" s="66">
        <v>0.37255</v>
      </c>
      <c r="V32" s="66">
        <v>13.1704</v>
      </c>
      <c r="W32" s="66">
        <v>0.57317</v>
      </c>
      <c r="X32">
        <v>-0.051</v>
      </c>
      <c r="Y32">
        <v>-0.1632</v>
      </c>
      <c r="Z32" s="66">
        <v>0.0611</v>
      </c>
      <c r="AA32" s="66">
        <v>0.95025</v>
      </c>
      <c r="AB32" s="66">
        <v>0.84944</v>
      </c>
      <c r="AC32" s="66">
        <v>1.06304</v>
      </c>
      <c r="AD32" s="66">
        <v>0.94436</v>
      </c>
      <c r="AE32" s="66">
        <v>0.005</v>
      </c>
      <c r="AF32">
        <v>-0.1347</v>
      </c>
      <c r="AG32" s="66">
        <v>0.1447</v>
      </c>
      <c r="AH32" s="66"/>
      <c r="AI32" s="66"/>
      <c r="AJ32" s="66" t="str">
        <f t="shared" si="0"/>
        <v> </v>
      </c>
      <c r="AK32" s="66" t="str">
        <f t="shared" si="1"/>
        <v> </v>
      </c>
      <c r="AL32" s="66"/>
    </row>
    <row r="33" spans="1:38" ht="12.75">
      <c r="A33" t="s">
        <v>31</v>
      </c>
      <c r="B33" s="66">
        <v>665</v>
      </c>
      <c r="C33" s="66">
        <v>5540</v>
      </c>
      <c r="D33" s="66">
        <v>11.9782</v>
      </c>
      <c r="E33" s="66">
        <v>10.7805</v>
      </c>
      <c r="F33" s="66">
        <v>13.309</v>
      </c>
      <c r="G33" s="66">
        <v>0.01084</v>
      </c>
      <c r="H33" s="66">
        <v>12.0036</v>
      </c>
      <c r="I33" s="66">
        <v>0.46548</v>
      </c>
      <c r="J33">
        <v>-0.137</v>
      </c>
      <c r="K33">
        <v>-0.2423</v>
      </c>
      <c r="L33">
        <v>-0.0316</v>
      </c>
      <c r="M33" s="66">
        <v>0.87201</v>
      </c>
      <c r="N33" s="66">
        <v>0.78482</v>
      </c>
      <c r="O33" s="66">
        <v>0.9689</v>
      </c>
      <c r="P33" s="66">
        <v>772</v>
      </c>
      <c r="Q33" s="66">
        <v>6598</v>
      </c>
      <c r="R33" s="66">
        <v>11.6526</v>
      </c>
      <c r="S33" s="66">
        <v>10.5281</v>
      </c>
      <c r="T33" s="66">
        <v>12.8971</v>
      </c>
      <c r="U33" s="66">
        <v>0.00052</v>
      </c>
      <c r="V33" s="66">
        <v>11.7005</v>
      </c>
      <c r="W33" s="66">
        <v>0.42111</v>
      </c>
      <c r="X33">
        <v>-0.1796</v>
      </c>
      <c r="Y33">
        <v>-0.281</v>
      </c>
      <c r="Z33">
        <v>-0.0781</v>
      </c>
      <c r="AA33" s="66">
        <v>0.83565</v>
      </c>
      <c r="AB33" s="66">
        <v>0.75501</v>
      </c>
      <c r="AC33" s="66">
        <v>0.9249</v>
      </c>
      <c r="AD33" s="66">
        <v>0.66985</v>
      </c>
      <c r="AE33" s="66">
        <v>0.0276</v>
      </c>
      <c r="AF33">
        <v>-0.0991</v>
      </c>
      <c r="AG33" s="66">
        <v>0.1542</v>
      </c>
      <c r="AH33" s="66"/>
      <c r="AI33" s="66">
        <v>2</v>
      </c>
      <c r="AJ33" s="66" t="str">
        <f t="shared" si="0"/>
        <v> </v>
      </c>
      <c r="AK33" s="66" t="str">
        <f t="shared" si="1"/>
        <v> </v>
      </c>
      <c r="AL33" s="66"/>
    </row>
    <row r="34" spans="1:38" ht="12.75">
      <c r="A34" t="s">
        <v>34</v>
      </c>
      <c r="B34" s="66">
        <v>323</v>
      </c>
      <c r="C34" s="66">
        <v>2801</v>
      </c>
      <c r="D34" s="66">
        <v>11.5911</v>
      </c>
      <c r="E34" s="66">
        <v>10.1662</v>
      </c>
      <c r="F34" s="66">
        <v>13.2157</v>
      </c>
      <c r="G34" s="66">
        <v>0.01118</v>
      </c>
      <c r="H34" s="66">
        <v>11.5316</v>
      </c>
      <c r="I34" s="66">
        <v>0.64164</v>
      </c>
      <c r="J34">
        <v>-0.1698</v>
      </c>
      <c r="K34">
        <v>-0.301</v>
      </c>
      <c r="L34">
        <v>-0.0386</v>
      </c>
      <c r="M34" s="66">
        <v>0.84383</v>
      </c>
      <c r="N34" s="66">
        <v>0.7401</v>
      </c>
      <c r="O34" s="66">
        <v>0.96211</v>
      </c>
      <c r="P34" s="66">
        <v>374</v>
      </c>
      <c r="Q34" s="66">
        <v>2841</v>
      </c>
      <c r="R34" s="66">
        <v>13.2299</v>
      </c>
      <c r="S34" s="66">
        <v>11.6776</v>
      </c>
      <c r="T34" s="66">
        <v>14.9884</v>
      </c>
      <c r="U34" s="66">
        <v>0.40874</v>
      </c>
      <c r="V34" s="66">
        <v>13.1644</v>
      </c>
      <c r="W34" s="66">
        <v>0.68071</v>
      </c>
      <c r="X34">
        <v>-0.0526</v>
      </c>
      <c r="Y34">
        <v>-0.1774</v>
      </c>
      <c r="Z34" s="66">
        <v>0.0722</v>
      </c>
      <c r="AA34" s="66">
        <v>0.94876</v>
      </c>
      <c r="AB34" s="66">
        <v>0.83744</v>
      </c>
      <c r="AC34" s="66">
        <v>1.07487</v>
      </c>
      <c r="AD34" s="66">
        <v>0.11763</v>
      </c>
      <c r="AE34">
        <v>-0.1322</v>
      </c>
      <c r="AF34">
        <v>-0.2979</v>
      </c>
      <c r="AG34" s="66">
        <v>0.0334</v>
      </c>
      <c r="AH34" s="66"/>
      <c r="AI34" s="66"/>
      <c r="AJ34" s="66" t="str">
        <f t="shared" si="0"/>
        <v> </v>
      </c>
      <c r="AK34" s="66" t="str">
        <f t="shared" si="1"/>
        <v> </v>
      </c>
      <c r="AL34" s="66"/>
    </row>
    <row r="35" spans="1:38" ht="12.75">
      <c r="A35" t="s">
        <v>33</v>
      </c>
      <c r="B35" s="66">
        <v>127</v>
      </c>
      <c r="C35" s="66">
        <v>1157</v>
      </c>
      <c r="D35" s="66">
        <v>10.9934</v>
      </c>
      <c r="E35" s="66">
        <v>9.1023</v>
      </c>
      <c r="F35" s="66">
        <v>13.2773</v>
      </c>
      <c r="G35" s="66">
        <v>0.02073</v>
      </c>
      <c r="H35" s="66">
        <v>10.9767</v>
      </c>
      <c r="I35" s="66">
        <v>0.97402</v>
      </c>
      <c r="J35">
        <v>-0.2227</v>
      </c>
      <c r="K35">
        <v>-0.4115</v>
      </c>
      <c r="L35">
        <v>-0.034</v>
      </c>
      <c r="M35" s="66">
        <v>0.80032</v>
      </c>
      <c r="N35" s="66">
        <v>0.66265</v>
      </c>
      <c r="O35" s="66">
        <v>0.96659</v>
      </c>
      <c r="P35" s="66">
        <v>115</v>
      </c>
      <c r="Q35" s="66">
        <v>1231</v>
      </c>
      <c r="R35" s="66">
        <v>9.4616</v>
      </c>
      <c r="S35" s="66">
        <v>7.7718</v>
      </c>
      <c r="T35" s="66">
        <v>11.5187</v>
      </c>
      <c r="U35" s="66">
        <v>0.00011</v>
      </c>
      <c r="V35" s="66">
        <v>9.342</v>
      </c>
      <c r="W35" s="66">
        <v>0.87115</v>
      </c>
      <c r="X35">
        <v>-0.3878</v>
      </c>
      <c r="Y35">
        <v>-0.5846</v>
      </c>
      <c r="Z35">
        <v>-0.1911</v>
      </c>
      <c r="AA35" s="66">
        <v>0.67852</v>
      </c>
      <c r="AB35" s="66">
        <v>0.55734</v>
      </c>
      <c r="AC35" s="66">
        <v>0.82605</v>
      </c>
      <c r="AD35" s="66">
        <v>0.26283</v>
      </c>
      <c r="AE35" s="66">
        <v>0.1501</v>
      </c>
      <c r="AF35">
        <v>-0.1126</v>
      </c>
      <c r="AG35" s="66">
        <v>0.4127</v>
      </c>
      <c r="AH35" s="66"/>
      <c r="AI35" s="66">
        <v>2</v>
      </c>
      <c r="AJ35" s="66" t="str">
        <f t="shared" si="0"/>
        <v> </v>
      </c>
      <c r="AK35" s="66" t="str">
        <f t="shared" si="1"/>
        <v> </v>
      </c>
      <c r="AL35" s="66"/>
    </row>
    <row r="36" spans="1:38" ht="12.75">
      <c r="A36" t="s">
        <v>23</v>
      </c>
      <c r="B36" s="66">
        <v>136</v>
      </c>
      <c r="C36" s="66">
        <v>2245</v>
      </c>
      <c r="D36" s="66">
        <v>6.0751</v>
      </c>
      <c r="E36" s="66">
        <v>5.0579</v>
      </c>
      <c r="F36" s="66">
        <v>7.2969</v>
      </c>
      <c r="G36" s="66">
        <v>0</v>
      </c>
      <c r="H36" s="66">
        <v>6.0579</v>
      </c>
      <c r="I36" s="66">
        <v>0.51946</v>
      </c>
      <c r="J36">
        <v>-0.8158</v>
      </c>
      <c r="K36">
        <v>-0.9991</v>
      </c>
      <c r="L36">
        <v>-0.6326</v>
      </c>
      <c r="M36" s="66">
        <v>0.44227</v>
      </c>
      <c r="N36" s="66">
        <v>0.36821</v>
      </c>
      <c r="O36" s="66">
        <v>0.53121</v>
      </c>
      <c r="P36" s="66">
        <v>185</v>
      </c>
      <c r="Q36" s="66">
        <v>2299</v>
      </c>
      <c r="R36" s="66">
        <v>8.0394</v>
      </c>
      <c r="S36" s="66">
        <v>6.8401</v>
      </c>
      <c r="T36" s="66">
        <v>9.4491</v>
      </c>
      <c r="U36" s="66">
        <v>0</v>
      </c>
      <c r="V36" s="66">
        <v>8.047</v>
      </c>
      <c r="W36" s="66">
        <v>0.59163</v>
      </c>
      <c r="X36">
        <v>-0.5507</v>
      </c>
      <c r="Y36">
        <v>-0.7123</v>
      </c>
      <c r="Z36">
        <v>-0.3892</v>
      </c>
      <c r="AA36" s="66">
        <v>0.57653</v>
      </c>
      <c r="AB36" s="66">
        <v>0.49052</v>
      </c>
      <c r="AC36" s="66">
        <v>0.67762</v>
      </c>
      <c r="AD36" s="66">
        <v>0.01849</v>
      </c>
      <c r="AE36">
        <v>-0.2802</v>
      </c>
      <c r="AF36">
        <v>-0.5133</v>
      </c>
      <c r="AG36">
        <v>-0.0471</v>
      </c>
      <c r="AH36" s="66">
        <v>1</v>
      </c>
      <c r="AI36" s="66">
        <v>2</v>
      </c>
      <c r="AJ36" s="66" t="str">
        <f t="shared" si="0"/>
        <v>t</v>
      </c>
      <c r="AK36" s="66" t="str">
        <f t="shared" si="1"/>
        <v>t</v>
      </c>
      <c r="AL36" s="66"/>
    </row>
    <row r="37" spans="1:38" ht="12.75">
      <c r="A37" t="s">
        <v>16</v>
      </c>
      <c r="B37" s="66">
        <v>185</v>
      </c>
      <c r="C37" s="66">
        <v>1525</v>
      </c>
      <c r="D37" s="66">
        <v>12.1136</v>
      </c>
      <c r="E37" s="66">
        <v>10.3057</v>
      </c>
      <c r="F37" s="66">
        <v>14.2386</v>
      </c>
      <c r="G37" s="66">
        <v>0.12741</v>
      </c>
      <c r="H37" s="66">
        <v>12.1311</v>
      </c>
      <c r="I37" s="66">
        <v>0.8919</v>
      </c>
      <c r="J37">
        <v>-0.1257</v>
      </c>
      <c r="K37">
        <v>-0.2873</v>
      </c>
      <c r="L37" s="66">
        <v>0.0359</v>
      </c>
      <c r="M37" s="66">
        <v>0.88187</v>
      </c>
      <c r="N37" s="66">
        <v>0.75025</v>
      </c>
      <c r="O37" s="66">
        <v>1.03657</v>
      </c>
      <c r="P37" s="66">
        <v>169</v>
      </c>
      <c r="Q37" s="66">
        <v>1422</v>
      </c>
      <c r="R37" s="66">
        <v>12.1441</v>
      </c>
      <c r="S37" s="66">
        <v>10.2722</v>
      </c>
      <c r="T37" s="66">
        <v>14.3572</v>
      </c>
      <c r="U37" s="66">
        <v>0.10557</v>
      </c>
      <c r="V37" s="66">
        <v>11.8847</v>
      </c>
      <c r="W37" s="66">
        <v>0.91421</v>
      </c>
      <c r="X37">
        <v>-0.1382</v>
      </c>
      <c r="Y37">
        <v>-0.3056</v>
      </c>
      <c r="Z37" s="66">
        <v>0.0292</v>
      </c>
      <c r="AA37" s="66">
        <v>0.87089</v>
      </c>
      <c r="AB37" s="66">
        <v>0.73665</v>
      </c>
      <c r="AC37" s="66">
        <v>1.0296</v>
      </c>
      <c r="AD37" s="66">
        <v>0.98218</v>
      </c>
      <c r="AE37">
        <v>-0.0025</v>
      </c>
      <c r="AF37">
        <v>-0.2234</v>
      </c>
      <c r="AG37" s="66">
        <v>0.2184</v>
      </c>
      <c r="AH37" s="66"/>
      <c r="AI37" s="66"/>
      <c r="AJ37" s="66" t="str">
        <f t="shared" si="0"/>
        <v> </v>
      </c>
      <c r="AK37" s="66" t="str">
        <f t="shared" si="1"/>
        <v> </v>
      </c>
      <c r="AL37" s="66"/>
    </row>
    <row r="38" spans="1:38" ht="12.75">
      <c r="A38" t="s">
        <v>21</v>
      </c>
      <c r="B38" s="66">
        <v>92</v>
      </c>
      <c r="C38" s="66">
        <v>1028</v>
      </c>
      <c r="D38" s="66">
        <v>9.0145</v>
      </c>
      <c r="E38" s="66">
        <v>7.2559</v>
      </c>
      <c r="F38" s="66">
        <v>11.1994</v>
      </c>
      <c r="G38" s="66">
        <v>0.00014</v>
      </c>
      <c r="H38" s="66">
        <v>8.9494</v>
      </c>
      <c r="I38" s="66">
        <v>0.93304</v>
      </c>
      <c r="J38">
        <v>-0.4212</v>
      </c>
      <c r="K38">
        <v>-0.6382</v>
      </c>
      <c r="L38">
        <v>-0.2042</v>
      </c>
      <c r="M38" s="66">
        <v>0.65626</v>
      </c>
      <c r="N38" s="66">
        <v>0.52823</v>
      </c>
      <c r="O38" s="66">
        <v>0.81531</v>
      </c>
      <c r="P38" s="66">
        <v>83</v>
      </c>
      <c r="Q38" s="66">
        <v>925</v>
      </c>
      <c r="R38" s="66">
        <v>9.102</v>
      </c>
      <c r="S38" s="66">
        <v>7.2523</v>
      </c>
      <c r="T38" s="66">
        <v>11.4235</v>
      </c>
      <c r="U38" s="66">
        <v>0.00023</v>
      </c>
      <c r="V38" s="66">
        <v>8.973</v>
      </c>
      <c r="W38" s="66">
        <v>0.98491</v>
      </c>
      <c r="X38">
        <v>-0.4266</v>
      </c>
      <c r="Y38">
        <v>-0.6538</v>
      </c>
      <c r="Z38">
        <v>-0.1994</v>
      </c>
      <c r="AA38" s="66">
        <v>0.65274</v>
      </c>
      <c r="AB38" s="66">
        <v>0.52009</v>
      </c>
      <c r="AC38" s="66">
        <v>0.81921</v>
      </c>
      <c r="AD38" s="66">
        <v>0.95059</v>
      </c>
      <c r="AE38">
        <v>-0.0097</v>
      </c>
      <c r="AF38">
        <v>-0.3152</v>
      </c>
      <c r="AG38" s="66">
        <v>0.2959</v>
      </c>
      <c r="AH38" s="66">
        <v>1</v>
      </c>
      <c r="AI38" s="66">
        <v>2</v>
      </c>
      <c r="AJ38" s="66" t="str">
        <f t="shared" si="0"/>
        <v> </v>
      </c>
      <c r="AK38" s="66" t="str">
        <f>IF(AD38&lt;0.05,"t"," ")</f>
        <v> </v>
      </c>
      <c r="AL38" s="66"/>
    </row>
    <row r="39" spans="1:38" ht="12.75">
      <c r="A39" t="s">
        <v>22</v>
      </c>
      <c r="B39" s="66">
        <v>429</v>
      </c>
      <c r="C39" s="66">
        <v>4941</v>
      </c>
      <c r="D39" s="66">
        <v>8.7301</v>
      </c>
      <c r="E39" s="66">
        <v>7.7475</v>
      </c>
      <c r="F39" s="66">
        <v>9.8373</v>
      </c>
      <c r="G39" s="66">
        <v>0</v>
      </c>
      <c r="H39" s="66">
        <v>8.6825</v>
      </c>
      <c r="I39" s="66">
        <v>0.41919</v>
      </c>
      <c r="J39">
        <v>-0.4533</v>
      </c>
      <c r="K39">
        <v>-0.5727</v>
      </c>
      <c r="L39">
        <v>-0.3339</v>
      </c>
      <c r="M39" s="66">
        <v>0.63555</v>
      </c>
      <c r="N39" s="66">
        <v>0.56402</v>
      </c>
      <c r="O39" s="66">
        <v>0.71616</v>
      </c>
      <c r="P39" s="66">
        <v>454</v>
      </c>
      <c r="Q39" s="66">
        <v>5613</v>
      </c>
      <c r="R39" s="66">
        <v>8.1376</v>
      </c>
      <c r="S39" s="66">
        <v>7.2368</v>
      </c>
      <c r="T39" s="66">
        <v>9.1507</v>
      </c>
      <c r="U39" s="66">
        <v>0</v>
      </c>
      <c r="V39" s="66">
        <v>8.0884</v>
      </c>
      <c r="W39" s="66">
        <v>0.37961</v>
      </c>
      <c r="X39">
        <v>-0.5386</v>
      </c>
      <c r="Y39">
        <v>-0.6559</v>
      </c>
      <c r="Z39">
        <v>-0.4213</v>
      </c>
      <c r="AA39" s="66">
        <v>0.58358</v>
      </c>
      <c r="AB39" s="66">
        <v>0.51897</v>
      </c>
      <c r="AC39" s="66">
        <v>0.65622</v>
      </c>
      <c r="AD39" s="66">
        <v>0.36035</v>
      </c>
      <c r="AE39" s="66">
        <v>0.0703</v>
      </c>
      <c r="AF39">
        <v>-0.0803</v>
      </c>
      <c r="AG39" s="66">
        <v>0.2209</v>
      </c>
      <c r="AH39" s="66">
        <v>1</v>
      </c>
      <c r="AI39" s="66">
        <v>2</v>
      </c>
      <c r="AJ39" s="66" t="str">
        <f t="shared" si="0"/>
        <v> </v>
      </c>
      <c r="AK39" s="66" t="str">
        <f t="shared" si="1"/>
        <v> </v>
      </c>
      <c r="AL39" s="66"/>
    </row>
    <row r="40" spans="1:38" ht="12.75">
      <c r="A40" t="s">
        <v>19</v>
      </c>
      <c r="B40" s="66">
        <v>293</v>
      </c>
      <c r="C40" s="66">
        <v>2468</v>
      </c>
      <c r="D40" s="66">
        <v>11.9347</v>
      </c>
      <c r="E40" s="66">
        <v>10.42</v>
      </c>
      <c r="F40" s="66">
        <v>13.6695</v>
      </c>
      <c r="G40" s="66">
        <v>0.04233</v>
      </c>
      <c r="H40" s="66">
        <v>11.872</v>
      </c>
      <c r="I40" s="66">
        <v>0.69357</v>
      </c>
      <c r="J40">
        <v>-0.1406</v>
      </c>
      <c r="K40">
        <v>-0.2763</v>
      </c>
      <c r="L40">
        <v>-0.0049</v>
      </c>
      <c r="M40" s="66">
        <v>0.86884</v>
      </c>
      <c r="N40" s="66">
        <v>0.75857</v>
      </c>
      <c r="O40" s="66">
        <v>0.99514</v>
      </c>
      <c r="P40" s="66">
        <v>279</v>
      </c>
      <c r="Q40" s="66">
        <v>2292</v>
      </c>
      <c r="R40" s="66">
        <v>12.3348</v>
      </c>
      <c r="S40" s="66">
        <v>10.7446</v>
      </c>
      <c r="T40" s="66">
        <v>14.1605</v>
      </c>
      <c r="U40" s="66">
        <v>0.08157</v>
      </c>
      <c r="V40" s="66">
        <v>12.1728</v>
      </c>
      <c r="W40" s="66">
        <v>0.72876</v>
      </c>
      <c r="X40">
        <v>-0.1227</v>
      </c>
      <c r="Y40">
        <v>-0.2607</v>
      </c>
      <c r="Z40" s="66">
        <v>0.0154</v>
      </c>
      <c r="AA40" s="66">
        <v>0.88457</v>
      </c>
      <c r="AB40" s="66">
        <v>0.77053</v>
      </c>
      <c r="AC40" s="66">
        <v>1.01549</v>
      </c>
      <c r="AD40" s="66">
        <v>0.71836</v>
      </c>
      <c r="AE40">
        <v>-0.033</v>
      </c>
      <c r="AF40">
        <v>-0.2122</v>
      </c>
      <c r="AG40" s="66">
        <v>0.1463</v>
      </c>
      <c r="AH40" s="66"/>
      <c r="AI40" s="66"/>
      <c r="AJ40" s="66" t="str">
        <f t="shared" si="0"/>
        <v> </v>
      </c>
      <c r="AK40" s="66" t="str">
        <f t="shared" si="1"/>
        <v> </v>
      </c>
      <c r="AL40" s="66"/>
    </row>
    <row r="41" spans="1:38" ht="12.75">
      <c r="A41" t="s">
        <v>24</v>
      </c>
      <c r="B41" s="66">
        <v>399</v>
      </c>
      <c r="C41" s="66">
        <v>3209</v>
      </c>
      <c r="D41" s="66">
        <v>12.4103</v>
      </c>
      <c r="E41" s="66">
        <v>10.9814</v>
      </c>
      <c r="F41" s="66">
        <v>14.0252</v>
      </c>
      <c r="G41" s="66">
        <v>0.10387</v>
      </c>
      <c r="H41" s="66">
        <v>12.4338</v>
      </c>
      <c r="I41" s="66">
        <v>0.62247</v>
      </c>
      <c r="J41">
        <v>-0.1015</v>
      </c>
      <c r="K41">
        <v>-0.2238</v>
      </c>
      <c r="L41" s="66">
        <v>0.0208</v>
      </c>
      <c r="M41" s="66">
        <v>0.90347</v>
      </c>
      <c r="N41" s="66">
        <v>0.79945</v>
      </c>
      <c r="O41" s="66">
        <v>1.02104</v>
      </c>
      <c r="P41" s="66">
        <v>434</v>
      </c>
      <c r="Q41" s="66">
        <v>3243</v>
      </c>
      <c r="R41" s="66">
        <v>13.4465</v>
      </c>
      <c r="S41" s="66">
        <v>11.9375</v>
      </c>
      <c r="T41" s="66">
        <v>15.1463</v>
      </c>
      <c r="U41" s="66">
        <v>0.54938</v>
      </c>
      <c r="V41" s="66">
        <v>13.3827</v>
      </c>
      <c r="W41" s="66">
        <v>0.64239</v>
      </c>
      <c r="X41">
        <v>-0.0364</v>
      </c>
      <c r="Y41">
        <v>-0.1554</v>
      </c>
      <c r="Z41" s="66">
        <v>0.0827</v>
      </c>
      <c r="AA41" s="66">
        <v>0.96429</v>
      </c>
      <c r="AB41" s="66">
        <v>0.85608</v>
      </c>
      <c r="AC41" s="66">
        <v>1.08619</v>
      </c>
      <c r="AD41" s="66">
        <v>0.30818</v>
      </c>
      <c r="AE41">
        <v>-0.0802</v>
      </c>
      <c r="AF41">
        <v>-0.2344</v>
      </c>
      <c r="AG41" s="66">
        <v>0.074</v>
      </c>
      <c r="AH41" s="66"/>
      <c r="AI41" s="66"/>
      <c r="AJ41" s="66" t="str">
        <f t="shared" si="0"/>
        <v> </v>
      </c>
      <c r="AK41" s="66" t="str">
        <f t="shared" si="1"/>
        <v> </v>
      </c>
      <c r="AL41" s="66"/>
    </row>
    <row r="42" spans="1:38" ht="12.75">
      <c r="A42" t="s">
        <v>20</v>
      </c>
      <c r="B42" s="66">
        <v>120</v>
      </c>
      <c r="C42" s="66">
        <v>986</v>
      </c>
      <c r="D42" s="66">
        <v>12.2987</v>
      </c>
      <c r="E42" s="66">
        <v>10.1378</v>
      </c>
      <c r="F42" s="66">
        <v>14.9202</v>
      </c>
      <c r="G42" s="66">
        <v>0.26215</v>
      </c>
      <c r="H42" s="66">
        <v>12.1704</v>
      </c>
      <c r="I42" s="66">
        <v>1.111</v>
      </c>
      <c r="J42">
        <v>-0.1105</v>
      </c>
      <c r="K42">
        <v>-0.3038</v>
      </c>
      <c r="L42" s="66">
        <v>0.0827</v>
      </c>
      <c r="M42" s="66">
        <v>0.89535</v>
      </c>
      <c r="N42" s="66">
        <v>0.73803</v>
      </c>
      <c r="O42" s="66">
        <v>1.08619</v>
      </c>
      <c r="P42" s="66">
        <v>119</v>
      </c>
      <c r="Q42" s="66">
        <v>883</v>
      </c>
      <c r="R42" s="66">
        <v>13.6355</v>
      </c>
      <c r="S42" s="66">
        <v>11.2315</v>
      </c>
      <c r="T42" s="66">
        <v>16.5542</v>
      </c>
      <c r="U42" s="66">
        <v>0.82093</v>
      </c>
      <c r="V42" s="66">
        <v>13.4768</v>
      </c>
      <c r="W42" s="66">
        <v>1.23541</v>
      </c>
      <c r="X42">
        <v>-0.0224</v>
      </c>
      <c r="Y42">
        <v>-0.2164</v>
      </c>
      <c r="Z42" s="66">
        <v>0.1716</v>
      </c>
      <c r="AA42" s="66">
        <v>0.97785</v>
      </c>
      <c r="AB42" s="66">
        <v>0.80545</v>
      </c>
      <c r="AC42" s="66">
        <v>1.18715</v>
      </c>
      <c r="AD42" s="66">
        <v>0.44335</v>
      </c>
      <c r="AE42">
        <v>-0.1032</v>
      </c>
      <c r="AF42">
        <v>-0.367</v>
      </c>
      <c r="AG42" s="66">
        <v>0.1606</v>
      </c>
      <c r="AH42" s="66"/>
      <c r="AI42" s="66"/>
      <c r="AJ42" s="66" t="str">
        <f t="shared" si="0"/>
        <v> </v>
      </c>
      <c r="AK42" s="66" t="str">
        <f t="shared" si="1"/>
        <v> </v>
      </c>
      <c r="AL42" s="66"/>
    </row>
    <row r="43" spans="1:38" ht="12.75">
      <c r="A43" t="s">
        <v>17</v>
      </c>
      <c r="B43" s="66">
        <v>718</v>
      </c>
      <c r="C43" s="66">
        <v>6041</v>
      </c>
      <c r="D43" s="66">
        <v>11.9027</v>
      </c>
      <c r="E43" s="66">
        <v>10.7353</v>
      </c>
      <c r="F43" s="66">
        <v>13.1971</v>
      </c>
      <c r="G43" s="66">
        <v>0.00652</v>
      </c>
      <c r="H43" s="66">
        <v>11.8854</v>
      </c>
      <c r="I43" s="66">
        <v>0.44356</v>
      </c>
      <c r="J43">
        <v>-0.1433</v>
      </c>
      <c r="K43">
        <v>-0.2465</v>
      </c>
      <c r="L43">
        <v>-0.04</v>
      </c>
      <c r="M43" s="66">
        <v>0.86652</v>
      </c>
      <c r="N43" s="66">
        <v>0.78153</v>
      </c>
      <c r="O43" s="66">
        <v>0.96075</v>
      </c>
      <c r="P43" s="66">
        <v>734</v>
      </c>
      <c r="Q43" s="66">
        <v>5876</v>
      </c>
      <c r="R43" s="66">
        <v>12.6094</v>
      </c>
      <c r="S43" s="66">
        <v>11.3794</v>
      </c>
      <c r="T43" s="66">
        <v>13.9723</v>
      </c>
      <c r="U43" s="66">
        <v>0.05464</v>
      </c>
      <c r="V43" s="66">
        <v>12.4915</v>
      </c>
      <c r="W43" s="66">
        <v>0.46107</v>
      </c>
      <c r="X43">
        <v>-0.1006</v>
      </c>
      <c r="Y43">
        <v>-0.2033</v>
      </c>
      <c r="Z43" s="66">
        <v>0.002</v>
      </c>
      <c r="AA43" s="66">
        <v>0.90426</v>
      </c>
      <c r="AB43" s="66">
        <v>0.81606</v>
      </c>
      <c r="AC43" s="66">
        <v>1.002</v>
      </c>
      <c r="AD43" s="66">
        <v>0.36915</v>
      </c>
      <c r="AE43">
        <v>-0.0577</v>
      </c>
      <c r="AF43">
        <v>-0.1836</v>
      </c>
      <c r="AG43" s="66">
        <v>0.0682</v>
      </c>
      <c r="AH43" s="66"/>
      <c r="AI43" s="66"/>
      <c r="AJ43" s="66" t="str">
        <f t="shared" si="0"/>
        <v> </v>
      </c>
      <c r="AK43" s="66" t="str">
        <f t="shared" si="1"/>
        <v> </v>
      </c>
      <c r="AL43" s="66"/>
    </row>
    <row r="44" spans="1:38" ht="12.75">
      <c r="A44" t="s">
        <v>18</v>
      </c>
      <c r="B44" s="66">
        <v>158</v>
      </c>
      <c r="C44" s="66">
        <v>1712</v>
      </c>
      <c r="D44" s="66">
        <v>9.1701</v>
      </c>
      <c r="E44" s="66">
        <v>7.7178</v>
      </c>
      <c r="F44" s="66">
        <v>10.8957</v>
      </c>
      <c r="G44" s="66">
        <v>0</v>
      </c>
      <c r="H44" s="66">
        <v>9.229</v>
      </c>
      <c r="I44" s="66">
        <v>0.73422</v>
      </c>
      <c r="J44">
        <v>-0.4041</v>
      </c>
      <c r="K44">
        <v>-0.5765</v>
      </c>
      <c r="L44">
        <v>-0.2317</v>
      </c>
      <c r="M44" s="66">
        <v>0.66758</v>
      </c>
      <c r="N44" s="66">
        <v>0.56186</v>
      </c>
      <c r="O44" s="66">
        <v>0.79321</v>
      </c>
      <c r="P44" s="66">
        <v>159</v>
      </c>
      <c r="Q44" s="66">
        <v>1641</v>
      </c>
      <c r="R44" s="66">
        <v>9.6855</v>
      </c>
      <c r="S44" s="66">
        <v>8.1553</v>
      </c>
      <c r="T44" s="66">
        <v>11.5029</v>
      </c>
      <c r="U44" s="66">
        <v>3E-05</v>
      </c>
      <c r="V44" s="66">
        <v>9.6892</v>
      </c>
      <c r="W44" s="66">
        <v>0.7684</v>
      </c>
      <c r="X44">
        <v>-0.3644</v>
      </c>
      <c r="Y44">
        <v>-0.5364</v>
      </c>
      <c r="Z44">
        <v>-0.1925</v>
      </c>
      <c r="AA44" s="66">
        <v>0.69458</v>
      </c>
      <c r="AB44" s="66">
        <v>0.58484</v>
      </c>
      <c r="AC44" s="66">
        <v>0.82491</v>
      </c>
      <c r="AD44" s="66">
        <v>0.64449</v>
      </c>
      <c r="AE44">
        <v>-0.0547</v>
      </c>
      <c r="AF44">
        <v>-0.287</v>
      </c>
      <c r="AG44" s="66">
        <v>0.1776</v>
      </c>
      <c r="AH44" s="66">
        <v>1</v>
      </c>
      <c r="AI44" s="66">
        <v>2</v>
      </c>
      <c r="AJ44" s="66" t="str">
        <f t="shared" si="0"/>
        <v> </v>
      </c>
      <c r="AK44" s="66" t="str">
        <f t="shared" si="1"/>
        <v> </v>
      </c>
      <c r="AL44" s="66"/>
    </row>
    <row r="45" spans="1:38" ht="12.75">
      <c r="A45" s="66" t="s">
        <v>67</v>
      </c>
      <c r="B45" s="66">
        <v>293</v>
      </c>
      <c r="C45" s="66">
        <v>3045</v>
      </c>
      <c r="D45" s="66">
        <v>9.7295</v>
      </c>
      <c r="E45" s="66">
        <v>8.4949</v>
      </c>
      <c r="F45" s="66">
        <v>11.1435</v>
      </c>
      <c r="G45" s="66">
        <v>0</v>
      </c>
      <c r="H45" s="66">
        <v>9.6223</v>
      </c>
      <c r="I45" s="66">
        <v>0.56214</v>
      </c>
      <c r="J45">
        <v>-0.3449</v>
      </c>
      <c r="K45">
        <v>-0.4806</v>
      </c>
      <c r="L45">
        <v>-0.2092</v>
      </c>
      <c r="M45" s="66">
        <v>0.70831</v>
      </c>
      <c r="N45" s="66">
        <v>0.61843</v>
      </c>
      <c r="O45" s="66">
        <v>0.81125</v>
      </c>
      <c r="P45" s="66">
        <v>249</v>
      </c>
      <c r="Q45" s="66">
        <v>2757</v>
      </c>
      <c r="R45" s="66">
        <v>9.1529</v>
      </c>
      <c r="S45" s="66">
        <v>7.9258</v>
      </c>
      <c r="T45" s="66">
        <v>10.5699</v>
      </c>
      <c r="U45" s="66">
        <v>0</v>
      </c>
      <c r="V45" s="66">
        <v>9.0316</v>
      </c>
      <c r="W45" s="66">
        <v>0.57235</v>
      </c>
      <c r="X45">
        <v>-0.421</v>
      </c>
      <c r="Y45">
        <v>-0.565</v>
      </c>
      <c r="Z45">
        <v>-0.2771</v>
      </c>
      <c r="AA45" s="66">
        <v>0.65638</v>
      </c>
      <c r="AB45" s="66">
        <v>0.56838</v>
      </c>
      <c r="AC45" s="66">
        <v>0.75801</v>
      </c>
      <c r="AD45" s="66">
        <v>0.51476</v>
      </c>
      <c r="AE45" s="66">
        <v>0.0611</v>
      </c>
      <c r="AF45">
        <v>-0.1227</v>
      </c>
      <c r="AG45" s="66">
        <v>0.2449</v>
      </c>
      <c r="AH45" s="66">
        <v>1</v>
      </c>
      <c r="AI45" s="66">
        <v>2</v>
      </c>
      <c r="AJ45" s="66" t="str">
        <f t="shared" si="0"/>
        <v> </v>
      </c>
      <c r="AK45" s="66" t="str">
        <f t="shared" si="1"/>
        <v> </v>
      </c>
      <c r="AL45" s="66"/>
    </row>
    <row r="46" spans="1:38" ht="12.75">
      <c r="A46" s="66" t="s">
        <v>68</v>
      </c>
      <c r="B46" s="66">
        <v>239</v>
      </c>
      <c r="C46" s="66">
        <v>1918</v>
      </c>
      <c r="D46" s="66">
        <v>12.5334</v>
      </c>
      <c r="E46" s="66">
        <v>10.8281</v>
      </c>
      <c r="F46" s="66">
        <v>14.5072</v>
      </c>
      <c r="G46" s="66">
        <v>0.2194</v>
      </c>
      <c r="H46" s="66">
        <v>12.4609</v>
      </c>
      <c r="I46" s="66">
        <v>0.80603</v>
      </c>
      <c r="J46">
        <v>-0.0916</v>
      </c>
      <c r="K46">
        <v>-0.2379</v>
      </c>
      <c r="L46" s="66">
        <v>0.0546</v>
      </c>
      <c r="M46" s="66">
        <v>0.91243</v>
      </c>
      <c r="N46" s="66">
        <v>0.78828</v>
      </c>
      <c r="O46" s="66">
        <v>1.05613</v>
      </c>
      <c r="P46" s="66">
        <v>235</v>
      </c>
      <c r="Q46" s="66">
        <v>1806</v>
      </c>
      <c r="R46" s="66">
        <v>13.2671</v>
      </c>
      <c r="S46" s="66">
        <v>11.4517</v>
      </c>
      <c r="T46" s="66">
        <v>15.3703</v>
      </c>
      <c r="U46" s="66">
        <v>0.50719</v>
      </c>
      <c r="V46" s="66">
        <v>13.0122</v>
      </c>
      <c r="W46" s="66">
        <v>0.84882</v>
      </c>
      <c r="X46">
        <v>-0.0498</v>
      </c>
      <c r="Y46">
        <v>-0.1969</v>
      </c>
      <c r="Z46" s="66">
        <v>0.0974</v>
      </c>
      <c r="AA46" s="66">
        <v>0.95143</v>
      </c>
      <c r="AB46" s="66">
        <v>0.82124</v>
      </c>
      <c r="AC46" s="66">
        <v>1.10225</v>
      </c>
      <c r="AD46" s="66">
        <v>0.56576</v>
      </c>
      <c r="AE46">
        <v>-0.0569</v>
      </c>
      <c r="AF46">
        <v>-0.2511</v>
      </c>
      <c r="AG46" s="66">
        <v>0.1373</v>
      </c>
      <c r="AH46" s="66"/>
      <c r="AI46" s="66"/>
      <c r="AJ46" s="66" t="str">
        <f t="shared" si="0"/>
        <v> </v>
      </c>
      <c r="AK46" s="66" t="str">
        <f t="shared" si="1"/>
        <v> </v>
      </c>
      <c r="AL46" s="66"/>
    </row>
    <row r="47" spans="1:38" ht="12.75">
      <c r="A47" s="66" t="s">
        <v>64</v>
      </c>
      <c r="B47" s="66">
        <v>344</v>
      </c>
      <c r="C47" s="66">
        <v>2948</v>
      </c>
      <c r="D47" s="66">
        <v>11.6971</v>
      </c>
      <c r="E47" s="66">
        <v>10.2881</v>
      </c>
      <c r="F47" s="66">
        <v>13.2991</v>
      </c>
      <c r="G47" s="66">
        <v>0.01413</v>
      </c>
      <c r="H47" s="66">
        <v>11.6689</v>
      </c>
      <c r="I47" s="66">
        <v>0.62915</v>
      </c>
      <c r="J47">
        <v>-0.1607</v>
      </c>
      <c r="K47">
        <v>-0.289</v>
      </c>
      <c r="L47">
        <v>-0.0323</v>
      </c>
      <c r="M47" s="66">
        <v>0.85155</v>
      </c>
      <c r="N47" s="66">
        <v>0.74898</v>
      </c>
      <c r="O47" s="66">
        <v>0.96817</v>
      </c>
      <c r="P47" s="66">
        <v>293</v>
      </c>
      <c r="Q47" s="66">
        <v>2748</v>
      </c>
      <c r="R47" s="66">
        <v>10.7468</v>
      </c>
      <c r="S47" s="66">
        <v>9.3827</v>
      </c>
      <c r="T47" s="66">
        <v>12.3092</v>
      </c>
      <c r="U47" s="66">
        <v>0.00017</v>
      </c>
      <c r="V47" s="66">
        <v>10.6623</v>
      </c>
      <c r="W47" s="66">
        <v>0.6229</v>
      </c>
      <c r="X47">
        <v>-0.2605</v>
      </c>
      <c r="Y47">
        <v>-0.3962</v>
      </c>
      <c r="Z47">
        <v>-0.1247</v>
      </c>
      <c r="AA47" s="66">
        <v>0.77069</v>
      </c>
      <c r="AB47" s="66">
        <v>0.67286</v>
      </c>
      <c r="AC47" s="66">
        <v>0.88274</v>
      </c>
      <c r="AD47" s="66">
        <v>0.334</v>
      </c>
      <c r="AE47" s="66">
        <v>0.0847</v>
      </c>
      <c r="AF47">
        <v>-0.0872</v>
      </c>
      <c r="AG47" s="66">
        <v>0.2566</v>
      </c>
      <c r="AH47" s="66"/>
      <c r="AI47" s="66">
        <v>2</v>
      </c>
      <c r="AJ47" s="66" t="str">
        <f t="shared" si="0"/>
        <v> </v>
      </c>
      <c r="AK47" s="66" t="str">
        <f t="shared" si="1"/>
        <v> </v>
      </c>
      <c r="AL47" s="66"/>
    </row>
    <row r="48" spans="1:38" ht="12.75">
      <c r="A48" s="66" t="s">
        <v>69</v>
      </c>
      <c r="B48" s="66">
        <v>463</v>
      </c>
      <c r="C48" s="66">
        <v>3449</v>
      </c>
      <c r="D48" s="66">
        <v>13.6154</v>
      </c>
      <c r="E48" s="66">
        <v>12.1177</v>
      </c>
      <c r="F48" s="66">
        <v>15.2982</v>
      </c>
      <c r="G48" s="66">
        <v>0.88184</v>
      </c>
      <c r="H48" s="66">
        <v>13.4242</v>
      </c>
      <c r="I48" s="66">
        <v>0.62387</v>
      </c>
      <c r="J48">
        <v>-0.0088</v>
      </c>
      <c r="K48">
        <v>-0.1254</v>
      </c>
      <c r="L48" s="66">
        <v>0.1077</v>
      </c>
      <c r="M48" s="66">
        <v>0.9912</v>
      </c>
      <c r="N48" s="66">
        <v>0.88217</v>
      </c>
      <c r="O48" s="66">
        <v>1.11371</v>
      </c>
      <c r="P48" s="66">
        <v>451</v>
      </c>
      <c r="Q48" s="66">
        <v>3095</v>
      </c>
      <c r="R48" s="66">
        <v>14.8728</v>
      </c>
      <c r="S48" s="66">
        <v>13.2254</v>
      </c>
      <c r="T48" s="66">
        <v>16.7255</v>
      </c>
      <c r="U48" s="66">
        <v>0.28189</v>
      </c>
      <c r="V48" s="66">
        <v>14.5719</v>
      </c>
      <c r="W48" s="66">
        <v>0.68616</v>
      </c>
      <c r="X48" s="66">
        <v>0.0645</v>
      </c>
      <c r="Y48">
        <v>-0.0529</v>
      </c>
      <c r="Z48" s="66">
        <v>0.1819</v>
      </c>
      <c r="AA48" s="66">
        <v>1.06658</v>
      </c>
      <c r="AB48" s="66">
        <v>0.94844</v>
      </c>
      <c r="AC48" s="66">
        <v>1.19944</v>
      </c>
      <c r="AD48" s="66">
        <v>0.2433</v>
      </c>
      <c r="AE48">
        <v>-0.0883</v>
      </c>
      <c r="AF48">
        <v>-0.2367</v>
      </c>
      <c r="AG48" s="66">
        <v>0.0601</v>
      </c>
      <c r="AH48" s="66"/>
      <c r="AI48" s="66"/>
      <c r="AJ48" s="66" t="str">
        <f t="shared" si="0"/>
        <v> </v>
      </c>
      <c r="AK48" s="66" t="str">
        <f t="shared" si="1"/>
        <v> </v>
      </c>
      <c r="AL48" s="66"/>
    </row>
    <row r="49" spans="1:38" ht="12.75">
      <c r="A49" s="66" t="s">
        <v>66</v>
      </c>
      <c r="B49" s="66">
        <v>192</v>
      </c>
      <c r="C49" s="66">
        <v>2226</v>
      </c>
      <c r="D49" s="66">
        <v>8.7223</v>
      </c>
      <c r="E49" s="66">
        <v>7.4394</v>
      </c>
      <c r="F49" s="66">
        <v>10.2264</v>
      </c>
      <c r="G49" s="66">
        <v>0</v>
      </c>
      <c r="H49" s="66">
        <v>8.6253</v>
      </c>
      <c r="I49" s="66">
        <v>0.62248</v>
      </c>
      <c r="J49">
        <v>-0.4542</v>
      </c>
      <c r="K49">
        <v>-0.6132</v>
      </c>
      <c r="L49">
        <v>-0.2951</v>
      </c>
      <c r="M49" s="66">
        <v>0.63498</v>
      </c>
      <c r="N49" s="66">
        <v>0.54159</v>
      </c>
      <c r="O49" s="66">
        <v>0.74449</v>
      </c>
      <c r="P49" s="66">
        <v>236</v>
      </c>
      <c r="Q49" s="66">
        <v>2155</v>
      </c>
      <c r="R49" s="66">
        <v>11.1047</v>
      </c>
      <c r="S49" s="66">
        <v>9.5881</v>
      </c>
      <c r="T49" s="66">
        <v>12.8613</v>
      </c>
      <c r="U49" s="66">
        <v>0.00237</v>
      </c>
      <c r="V49" s="66">
        <v>10.9513</v>
      </c>
      <c r="W49" s="66">
        <v>0.71287</v>
      </c>
      <c r="X49">
        <v>-0.2277</v>
      </c>
      <c r="Y49">
        <v>-0.3746</v>
      </c>
      <c r="Z49">
        <v>-0.0809</v>
      </c>
      <c r="AA49" s="66">
        <v>0.79636</v>
      </c>
      <c r="AB49" s="66">
        <v>0.68759</v>
      </c>
      <c r="AC49" s="66">
        <v>0.92232</v>
      </c>
      <c r="AD49" s="66">
        <v>0.0202</v>
      </c>
      <c r="AE49">
        <v>-0.2415</v>
      </c>
      <c r="AF49">
        <v>-0.4453</v>
      </c>
      <c r="AG49">
        <v>-0.0377</v>
      </c>
      <c r="AH49" s="66">
        <v>1</v>
      </c>
      <c r="AI49" s="66">
        <v>2</v>
      </c>
      <c r="AJ49" s="66" t="str">
        <f t="shared" si="0"/>
        <v>t</v>
      </c>
      <c r="AK49" s="66" t="str">
        <f t="shared" si="1"/>
        <v>t</v>
      </c>
      <c r="AL49" s="66"/>
    </row>
    <row r="50" spans="1:38" ht="12.75">
      <c r="A50" s="66" t="s">
        <v>65</v>
      </c>
      <c r="B50" s="66">
        <v>216</v>
      </c>
      <c r="C50" s="66">
        <v>2027</v>
      </c>
      <c r="D50" s="66">
        <v>10.8024</v>
      </c>
      <c r="E50" s="66">
        <v>9.2798</v>
      </c>
      <c r="F50" s="66">
        <v>12.5749</v>
      </c>
      <c r="G50" s="66">
        <v>0.00194</v>
      </c>
      <c r="H50" s="66">
        <v>10.6561</v>
      </c>
      <c r="I50" s="66">
        <v>0.72506</v>
      </c>
      <c r="J50">
        <v>-0.2403</v>
      </c>
      <c r="K50">
        <v>-0.3922</v>
      </c>
      <c r="L50">
        <v>-0.0883</v>
      </c>
      <c r="M50" s="66">
        <v>0.78641</v>
      </c>
      <c r="N50" s="66">
        <v>0.67557</v>
      </c>
      <c r="O50" s="66">
        <v>0.91545</v>
      </c>
      <c r="P50" s="66">
        <v>209</v>
      </c>
      <c r="Q50" s="66">
        <v>2059</v>
      </c>
      <c r="R50" s="66">
        <v>10.3273</v>
      </c>
      <c r="S50" s="66">
        <v>8.8539</v>
      </c>
      <c r="T50" s="66">
        <v>12.0459</v>
      </c>
      <c r="U50" s="66">
        <v>0.00013</v>
      </c>
      <c r="V50" s="66">
        <v>10.1506</v>
      </c>
      <c r="W50" s="66">
        <v>0.70213</v>
      </c>
      <c r="X50">
        <v>-0.3003</v>
      </c>
      <c r="Y50">
        <v>-0.4542</v>
      </c>
      <c r="Z50">
        <v>-0.1464</v>
      </c>
      <c r="AA50" s="66">
        <v>0.7406</v>
      </c>
      <c r="AB50" s="66">
        <v>0.63494</v>
      </c>
      <c r="AC50" s="66">
        <v>0.86385</v>
      </c>
      <c r="AD50" s="66">
        <v>0.66495</v>
      </c>
      <c r="AE50" s="66">
        <v>0.045</v>
      </c>
      <c r="AF50">
        <v>-0.1586</v>
      </c>
      <c r="AG50" s="66">
        <v>0.2485</v>
      </c>
      <c r="AH50" s="66">
        <v>1</v>
      </c>
      <c r="AI50" s="66">
        <v>2</v>
      </c>
      <c r="AJ50" s="66" t="str">
        <f t="shared" si="0"/>
        <v> </v>
      </c>
      <c r="AK50" s="66" t="str">
        <f t="shared" si="1"/>
        <v> </v>
      </c>
      <c r="AL50" s="66"/>
    </row>
    <row r="51" spans="1:38" ht="12.75">
      <c r="A51" t="s">
        <v>57</v>
      </c>
      <c r="B51" s="66">
        <v>157</v>
      </c>
      <c r="C51" s="66">
        <v>1356</v>
      </c>
      <c r="D51" s="66">
        <v>11.4386</v>
      </c>
      <c r="E51" s="66">
        <v>9.6222</v>
      </c>
      <c r="F51" s="66">
        <v>13.5979</v>
      </c>
      <c r="G51" s="66">
        <v>0.03801</v>
      </c>
      <c r="H51" s="66">
        <v>11.5782</v>
      </c>
      <c r="I51" s="66">
        <v>0.92404</v>
      </c>
      <c r="J51">
        <v>-0.183</v>
      </c>
      <c r="K51">
        <v>-0.356</v>
      </c>
      <c r="L51">
        <v>-0.0101</v>
      </c>
      <c r="M51" s="66">
        <v>0.83273</v>
      </c>
      <c r="N51" s="66">
        <v>0.7005</v>
      </c>
      <c r="O51" s="66">
        <v>0.98993</v>
      </c>
      <c r="P51" s="66">
        <v>140</v>
      </c>
      <c r="Q51" s="66">
        <v>1220</v>
      </c>
      <c r="R51" s="66">
        <v>11.5119</v>
      </c>
      <c r="S51" s="66">
        <v>9.6048</v>
      </c>
      <c r="T51" s="66">
        <v>13.7977</v>
      </c>
      <c r="U51" s="66">
        <v>0.03804</v>
      </c>
      <c r="V51" s="66">
        <v>11.4754</v>
      </c>
      <c r="W51" s="66">
        <v>0.96985</v>
      </c>
      <c r="X51">
        <v>-0.1917</v>
      </c>
      <c r="Y51">
        <v>-0.3728</v>
      </c>
      <c r="Z51">
        <v>-0.0106</v>
      </c>
      <c r="AA51" s="66">
        <v>0.82556</v>
      </c>
      <c r="AB51" s="66">
        <v>0.68879</v>
      </c>
      <c r="AC51" s="66">
        <v>0.98948</v>
      </c>
      <c r="AD51" s="66">
        <v>0.95828</v>
      </c>
      <c r="AE51">
        <v>-0.0064</v>
      </c>
      <c r="AF51">
        <v>-0.2459</v>
      </c>
      <c r="AG51" s="66">
        <v>0.2331</v>
      </c>
      <c r="AH51" s="66"/>
      <c r="AI51" s="66"/>
      <c r="AJ51" s="66" t="str">
        <f t="shared" si="0"/>
        <v> </v>
      </c>
      <c r="AK51" s="66" t="str">
        <f t="shared" si="1"/>
        <v> </v>
      </c>
      <c r="AL51" s="66"/>
    </row>
    <row r="52" spans="1:38" ht="12.75">
      <c r="A52" t="s">
        <v>61</v>
      </c>
      <c r="B52" s="66">
        <v>139</v>
      </c>
      <c r="C52" s="66">
        <v>943</v>
      </c>
      <c r="D52" s="66">
        <v>14.9216</v>
      </c>
      <c r="E52" s="66">
        <v>12.4432</v>
      </c>
      <c r="F52" s="66">
        <v>17.8938</v>
      </c>
      <c r="G52" s="66">
        <v>0.37177</v>
      </c>
      <c r="H52" s="66">
        <v>14.7402</v>
      </c>
      <c r="I52" s="66">
        <v>1.25025</v>
      </c>
      <c r="J52" s="66">
        <v>0.0828</v>
      </c>
      <c r="K52">
        <v>-0.0989</v>
      </c>
      <c r="L52" s="66">
        <v>0.2644</v>
      </c>
      <c r="M52" s="66">
        <v>1.0863</v>
      </c>
      <c r="N52" s="66">
        <v>0.90586</v>
      </c>
      <c r="O52" s="66">
        <v>1.30267</v>
      </c>
      <c r="P52" s="66">
        <v>112</v>
      </c>
      <c r="Q52" s="66">
        <v>890</v>
      </c>
      <c r="R52" s="66">
        <v>12.8869</v>
      </c>
      <c r="S52" s="66">
        <v>10.5616</v>
      </c>
      <c r="T52" s="66">
        <v>15.7241</v>
      </c>
      <c r="U52" s="66">
        <v>0.43726</v>
      </c>
      <c r="V52" s="66">
        <v>12.5843</v>
      </c>
      <c r="W52" s="66">
        <v>1.1891</v>
      </c>
      <c r="X52">
        <v>-0.0789</v>
      </c>
      <c r="Y52">
        <v>-0.2779</v>
      </c>
      <c r="Z52" s="66">
        <v>0.1201</v>
      </c>
      <c r="AA52" s="66">
        <v>0.92416</v>
      </c>
      <c r="AB52" s="66">
        <v>0.75741</v>
      </c>
      <c r="AC52" s="66">
        <v>1.12763</v>
      </c>
      <c r="AD52" s="66">
        <v>0.26784</v>
      </c>
      <c r="AE52" s="66">
        <v>0.1466</v>
      </c>
      <c r="AF52">
        <v>-0.1127</v>
      </c>
      <c r="AG52" s="66">
        <v>0.4059</v>
      </c>
      <c r="AH52" s="66"/>
      <c r="AI52" s="66"/>
      <c r="AJ52" s="66" t="str">
        <f t="shared" si="0"/>
        <v> </v>
      </c>
      <c r="AK52" s="66" t="str">
        <f t="shared" si="1"/>
        <v> </v>
      </c>
      <c r="AL52" s="66"/>
    </row>
    <row r="53" spans="1:38" ht="12.75">
      <c r="A53" t="s">
        <v>59</v>
      </c>
      <c r="B53" s="66">
        <v>352</v>
      </c>
      <c r="C53" s="66">
        <v>2420</v>
      </c>
      <c r="D53" s="66">
        <v>14.7524</v>
      </c>
      <c r="E53" s="66">
        <v>12.9888</v>
      </c>
      <c r="F53" s="66">
        <v>16.7554</v>
      </c>
      <c r="G53" s="66">
        <v>0.27193</v>
      </c>
      <c r="H53" s="66">
        <v>14.5455</v>
      </c>
      <c r="I53" s="66">
        <v>0.77528</v>
      </c>
      <c r="J53" s="66">
        <v>0.0714</v>
      </c>
      <c r="K53">
        <v>-0.056</v>
      </c>
      <c r="L53" s="66">
        <v>0.1987</v>
      </c>
      <c r="M53" s="66">
        <v>1.07397</v>
      </c>
      <c r="N53" s="66">
        <v>0.94559</v>
      </c>
      <c r="O53" s="66">
        <v>1.2198</v>
      </c>
      <c r="P53" s="66">
        <v>316</v>
      </c>
      <c r="Q53" s="66">
        <v>2312</v>
      </c>
      <c r="R53" s="66">
        <v>14.0667</v>
      </c>
      <c r="S53" s="66">
        <v>12.3275</v>
      </c>
      <c r="T53" s="66">
        <v>16.0513</v>
      </c>
      <c r="U53" s="66">
        <v>0.89679</v>
      </c>
      <c r="V53" s="66">
        <v>13.6678</v>
      </c>
      <c r="W53" s="66">
        <v>0.76887</v>
      </c>
      <c r="X53" s="66">
        <v>0.0087</v>
      </c>
      <c r="Y53">
        <v>-0.1232</v>
      </c>
      <c r="Z53" s="66">
        <v>0.1407</v>
      </c>
      <c r="AA53" s="66">
        <v>1.00877</v>
      </c>
      <c r="AB53" s="66">
        <v>0.88405</v>
      </c>
      <c r="AC53" s="66">
        <v>1.15109</v>
      </c>
      <c r="AD53" s="66">
        <v>0.57916</v>
      </c>
      <c r="AE53" s="66">
        <v>0.0476</v>
      </c>
      <c r="AF53">
        <v>-0.1206</v>
      </c>
      <c r="AG53" s="66">
        <v>0.2158</v>
      </c>
      <c r="AH53" s="66"/>
      <c r="AI53" s="66"/>
      <c r="AJ53" s="66" t="str">
        <f t="shared" si="0"/>
        <v> </v>
      </c>
      <c r="AK53" s="66" t="str">
        <f t="shared" si="1"/>
        <v> </v>
      </c>
      <c r="AL53" s="66"/>
    </row>
    <row r="54" spans="1:38" ht="12.75">
      <c r="A54" t="s">
        <v>58</v>
      </c>
      <c r="B54" s="66">
        <v>150</v>
      </c>
      <c r="C54" s="66">
        <v>1263</v>
      </c>
      <c r="D54" s="66">
        <v>11.8817</v>
      </c>
      <c r="E54" s="66">
        <v>9.9645</v>
      </c>
      <c r="F54" s="66">
        <v>14.1678</v>
      </c>
      <c r="G54" s="66">
        <v>0.10622</v>
      </c>
      <c r="H54" s="66">
        <v>11.8765</v>
      </c>
      <c r="I54" s="66">
        <v>0.96971</v>
      </c>
      <c r="J54">
        <v>-0.145</v>
      </c>
      <c r="K54">
        <v>-0.321</v>
      </c>
      <c r="L54" s="66">
        <v>0.0309</v>
      </c>
      <c r="M54" s="66">
        <v>0.86499</v>
      </c>
      <c r="N54" s="66">
        <v>0.72542</v>
      </c>
      <c r="O54" s="66">
        <v>1.03142</v>
      </c>
      <c r="P54" s="66">
        <v>201</v>
      </c>
      <c r="Q54" s="66">
        <v>1371</v>
      </c>
      <c r="R54" s="66">
        <v>14.8139</v>
      </c>
      <c r="S54" s="66">
        <v>12.6694</v>
      </c>
      <c r="T54" s="66">
        <v>17.3214</v>
      </c>
      <c r="U54" s="66">
        <v>0.4484</v>
      </c>
      <c r="V54" s="66">
        <v>14.6608</v>
      </c>
      <c r="W54" s="66">
        <v>1.0341</v>
      </c>
      <c r="X54" s="66">
        <v>0.0605</v>
      </c>
      <c r="Y54">
        <v>-0.0959</v>
      </c>
      <c r="Z54" s="66">
        <v>0.2169</v>
      </c>
      <c r="AA54" s="66">
        <v>1.06235</v>
      </c>
      <c r="AB54" s="66">
        <v>0.90856</v>
      </c>
      <c r="AC54" s="66">
        <v>1.24218</v>
      </c>
      <c r="AD54" s="66">
        <v>0.05337</v>
      </c>
      <c r="AE54">
        <v>-0.2206</v>
      </c>
      <c r="AF54">
        <v>-0.4443</v>
      </c>
      <c r="AG54" s="66">
        <v>0.0032</v>
      </c>
      <c r="AH54" s="66"/>
      <c r="AI54" s="66"/>
      <c r="AJ54" s="66" t="str">
        <f t="shared" si="0"/>
        <v> </v>
      </c>
      <c r="AK54" s="66" t="str">
        <f t="shared" si="1"/>
        <v> </v>
      </c>
      <c r="AL54" s="66"/>
    </row>
    <row r="55" spans="1:38" ht="12.75">
      <c r="A55" t="s">
        <v>63</v>
      </c>
      <c r="B55" s="66">
        <v>179</v>
      </c>
      <c r="C55" s="66">
        <v>1157</v>
      </c>
      <c r="D55" s="66">
        <v>15.6373</v>
      </c>
      <c r="E55" s="66">
        <v>13.2752</v>
      </c>
      <c r="F55" s="66">
        <v>18.4198</v>
      </c>
      <c r="G55" s="66">
        <v>0.12081</v>
      </c>
      <c r="H55" s="66">
        <v>15.471</v>
      </c>
      <c r="I55" s="66">
        <v>1.15636</v>
      </c>
      <c r="J55" s="66">
        <v>0.1296</v>
      </c>
      <c r="K55">
        <v>-0.0341</v>
      </c>
      <c r="L55" s="66">
        <v>0.2934</v>
      </c>
      <c r="M55" s="66">
        <v>1.1384</v>
      </c>
      <c r="N55" s="66">
        <v>0.96644</v>
      </c>
      <c r="O55" s="66">
        <v>1.34096</v>
      </c>
      <c r="P55" s="66">
        <v>151</v>
      </c>
      <c r="Q55" s="66">
        <v>1180</v>
      </c>
      <c r="R55" s="66">
        <v>13.0711</v>
      </c>
      <c r="S55" s="66">
        <v>10.9689</v>
      </c>
      <c r="T55" s="66">
        <v>15.5762</v>
      </c>
      <c r="U55" s="66">
        <v>0.46972</v>
      </c>
      <c r="V55" s="66">
        <v>12.7966</v>
      </c>
      <c r="W55" s="66">
        <v>1.04137</v>
      </c>
      <c r="X55">
        <v>-0.0647</v>
      </c>
      <c r="Y55">
        <v>-0.24</v>
      </c>
      <c r="Z55" s="66">
        <v>0.1107</v>
      </c>
      <c r="AA55" s="66">
        <v>0.93737</v>
      </c>
      <c r="AB55" s="66">
        <v>0.78661</v>
      </c>
      <c r="AC55" s="66">
        <v>1.11702</v>
      </c>
      <c r="AD55" s="66">
        <v>0.12417</v>
      </c>
      <c r="AE55" s="66">
        <v>0.1793</v>
      </c>
      <c r="AF55">
        <v>-0.0493</v>
      </c>
      <c r="AG55" s="66">
        <v>0.4078</v>
      </c>
      <c r="AH55" s="66"/>
      <c r="AI55" s="66"/>
      <c r="AJ55" s="66" t="str">
        <f t="shared" si="0"/>
        <v> </v>
      </c>
      <c r="AK55" s="66" t="str">
        <f t="shared" si="1"/>
        <v> </v>
      </c>
      <c r="AL55" s="66"/>
    </row>
    <row r="56" spans="1:38" ht="12.75">
      <c r="A56" t="s">
        <v>62</v>
      </c>
      <c r="B56" s="66">
        <v>191</v>
      </c>
      <c r="C56" s="66">
        <v>1299</v>
      </c>
      <c r="D56" s="66">
        <v>14.6016</v>
      </c>
      <c r="E56" s="66">
        <v>12.4454</v>
      </c>
      <c r="F56" s="66">
        <v>17.1313</v>
      </c>
      <c r="G56" s="66">
        <v>0.45361</v>
      </c>
      <c r="H56" s="66">
        <v>14.7036</v>
      </c>
      <c r="I56" s="66">
        <v>1.06392</v>
      </c>
      <c r="J56" s="66">
        <v>0.0611</v>
      </c>
      <c r="K56">
        <v>-0.0987</v>
      </c>
      <c r="L56" s="66">
        <v>0.2209</v>
      </c>
      <c r="M56" s="66">
        <v>1.063</v>
      </c>
      <c r="N56" s="66">
        <v>0.90603</v>
      </c>
      <c r="O56" s="66">
        <v>1.24716</v>
      </c>
      <c r="P56" s="66">
        <v>184</v>
      </c>
      <c r="Q56" s="66">
        <v>1301</v>
      </c>
      <c r="R56" s="66">
        <v>14.3395</v>
      </c>
      <c r="S56" s="66">
        <v>12.1966</v>
      </c>
      <c r="T56" s="66">
        <v>16.859</v>
      </c>
      <c r="U56" s="66">
        <v>0.73511</v>
      </c>
      <c r="V56" s="66">
        <v>14.143</v>
      </c>
      <c r="W56" s="66">
        <v>1.04263</v>
      </c>
      <c r="X56" s="66">
        <v>0.0279</v>
      </c>
      <c r="Y56">
        <v>-0.1339</v>
      </c>
      <c r="Z56" s="66">
        <v>0.1898</v>
      </c>
      <c r="AA56" s="66">
        <v>1.02834</v>
      </c>
      <c r="AB56" s="66">
        <v>0.87466</v>
      </c>
      <c r="AC56" s="66">
        <v>1.20902</v>
      </c>
      <c r="AD56" s="66">
        <v>0.8691</v>
      </c>
      <c r="AE56" s="66">
        <v>0.0181</v>
      </c>
      <c r="AF56">
        <v>-0.1973</v>
      </c>
      <c r="AG56" s="66">
        <v>0.2335</v>
      </c>
      <c r="AH56" s="66"/>
      <c r="AI56" s="66"/>
      <c r="AJ56" s="66" t="str">
        <f t="shared" si="0"/>
        <v> </v>
      </c>
      <c r="AK56" s="66" t="str">
        <f t="shared" si="1"/>
        <v> </v>
      </c>
      <c r="AL56" s="66"/>
    </row>
    <row r="57" spans="1:38" ht="12.75">
      <c r="A57" t="s">
        <v>60</v>
      </c>
      <c r="B57" s="66">
        <v>312</v>
      </c>
      <c r="C57" s="66">
        <v>1712</v>
      </c>
      <c r="D57" s="66">
        <v>18.314</v>
      </c>
      <c r="E57" s="66">
        <v>16.0349</v>
      </c>
      <c r="F57" s="66">
        <v>20.917</v>
      </c>
      <c r="G57" s="66">
        <v>2E-05</v>
      </c>
      <c r="H57" s="66">
        <v>18.2243</v>
      </c>
      <c r="I57" s="66">
        <v>1.03175</v>
      </c>
      <c r="J57" s="66">
        <v>0.2876</v>
      </c>
      <c r="K57" s="66">
        <v>0.1547</v>
      </c>
      <c r="L57" s="66">
        <v>0.4205</v>
      </c>
      <c r="M57" s="66">
        <v>1.33326</v>
      </c>
      <c r="N57" s="66">
        <v>1.16734</v>
      </c>
      <c r="O57" s="66">
        <v>1.52276</v>
      </c>
      <c r="P57" s="66">
        <v>229</v>
      </c>
      <c r="Q57" s="66">
        <v>1691</v>
      </c>
      <c r="R57" s="66">
        <v>13.7996</v>
      </c>
      <c r="S57" s="66">
        <v>11.8936</v>
      </c>
      <c r="T57" s="66">
        <v>16.0111</v>
      </c>
      <c r="U57" s="66">
        <v>0.89051</v>
      </c>
      <c r="V57" s="66">
        <v>13.5423</v>
      </c>
      <c r="W57" s="66">
        <v>0.8949</v>
      </c>
      <c r="X57">
        <v>-0.0104</v>
      </c>
      <c r="Y57">
        <v>-0.1591</v>
      </c>
      <c r="Z57" s="66">
        <v>0.1382</v>
      </c>
      <c r="AA57" s="66">
        <v>0.98961</v>
      </c>
      <c r="AB57" s="66">
        <v>0.85293</v>
      </c>
      <c r="AC57" s="66">
        <v>1.14821</v>
      </c>
      <c r="AD57" s="66">
        <v>0.00279</v>
      </c>
      <c r="AE57" s="66">
        <v>0.283</v>
      </c>
      <c r="AF57" s="66">
        <v>0.0975</v>
      </c>
      <c r="AG57" s="66">
        <v>0.4685</v>
      </c>
      <c r="AH57" s="66">
        <v>1</v>
      </c>
      <c r="AI57" s="66"/>
      <c r="AJ57" s="66" t="str">
        <f t="shared" si="0"/>
        <v>t</v>
      </c>
      <c r="AK57" s="66" t="str">
        <f t="shared" si="1"/>
        <v>t</v>
      </c>
      <c r="AL57" s="66"/>
    </row>
    <row r="58" spans="1:38" ht="12.75">
      <c r="A58" t="s">
        <v>38</v>
      </c>
      <c r="B58" s="66">
        <v>592</v>
      </c>
      <c r="C58" s="66">
        <v>4336</v>
      </c>
      <c r="D58" s="66">
        <v>13.7037</v>
      </c>
      <c r="E58" s="66">
        <v>12.2931</v>
      </c>
      <c r="F58" s="66">
        <v>15.276</v>
      </c>
      <c r="G58" s="66">
        <v>0.96581</v>
      </c>
      <c r="H58" s="66">
        <v>13.6531</v>
      </c>
      <c r="I58" s="66">
        <v>0.56114</v>
      </c>
      <c r="J58">
        <v>-0.0024</v>
      </c>
      <c r="K58">
        <v>-0.111</v>
      </c>
      <c r="L58" s="66">
        <v>0.1062</v>
      </c>
      <c r="M58" s="66">
        <v>0.99763</v>
      </c>
      <c r="N58" s="66">
        <v>0.89494</v>
      </c>
      <c r="O58" s="66">
        <v>1.11209</v>
      </c>
      <c r="P58" s="66">
        <v>550</v>
      </c>
      <c r="Q58" s="66">
        <v>4389</v>
      </c>
      <c r="R58" s="66">
        <v>12.769</v>
      </c>
      <c r="S58" s="66">
        <v>11.4292</v>
      </c>
      <c r="T58" s="66">
        <v>14.2658</v>
      </c>
      <c r="U58" s="66">
        <v>0.11945</v>
      </c>
      <c r="V58" s="66">
        <v>12.5313</v>
      </c>
      <c r="W58" s="66">
        <v>0.53434</v>
      </c>
      <c r="X58">
        <v>-0.0881</v>
      </c>
      <c r="Y58">
        <v>-0.1989</v>
      </c>
      <c r="Z58" s="66">
        <v>0.0228</v>
      </c>
      <c r="AA58" s="66">
        <v>0.9157</v>
      </c>
      <c r="AB58" s="66">
        <v>0.81962</v>
      </c>
      <c r="AC58" s="66">
        <v>1.02305</v>
      </c>
      <c r="AD58" s="66">
        <v>0.3118</v>
      </c>
      <c r="AE58" s="66">
        <v>0.0706</v>
      </c>
      <c r="AF58">
        <v>-0.0662</v>
      </c>
      <c r="AG58" s="66">
        <v>0.2075</v>
      </c>
      <c r="AH58" s="66"/>
      <c r="AI58" s="66"/>
      <c r="AJ58" s="66" t="str">
        <f t="shared" si="0"/>
        <v> </v>
      </c>
      <c r="AK58" s="66" t="str">
        <f t="shared" si="1"/>
        <v> </v>
      </c>
      <c r="AL58" s="66"/>
    </row>
    <row r="59" spans="1:38" ht="12.75">
      <c r="A59" t="s">
        <v>35</v>
      </c>
      <c r="B59" s="66">
        <v>459</v>
      </c>
      <c r="C59" s="66">
        <v>3914</v>
      </c>
      <c r="D59" s="66">
        <v>11.6211</v>
      </c>
      <c r="E59" s="66">
        <v>10.3368</v>
      </c>
      <c r="F59" s="66">
        <v>13.0649</v>
      </c>
      <c r="G59" s="66">
        <v>0.00513</v>
      </c>
      <c r="H59" s="66">
        <v>11.7271</v>
      </c>
      <c r="I59" s="66">
        <v>0.54738</v>
      </c>
      <c r="J59">
        <v>-0.1672</v>
      </c>
      <c r="K59">
        <v>-0.2843</v>
      </c>
      <c r="L59">
        <v>-0.0501</v>
      </c>
      <c r="M59" s="66">
        <v>0.84601</v>
      </c>
      <c r="N59" s="66">
        <v>0.75252</v>
      </c>
      <c r="O59" s="66">
        <v>0.95112</v>
      </c>
      <c r="P59" s="66">
        <v>390</v>
      </c>
      <c r="Q59" s="66">
        <v>3872</v>
      </c>
      <c r="R59" s="66">
        <v>10.1173</v>
      </c>
      <c r="S59" s="66">
        <v>8.9448</v>
      </c>
      <c r="T59" s="66">
        <v>11.4435</v>
      </c>
      <c r="U59" s="66">
        <v>0</v>
      </c>
      <c r="V59" s="66">
        <v>10.0723</v>
      </c>
      <c r="W59" s="66">
        <v>0.51003</v>
      </c>
      <c r="X59">
        <v>-0.3208</v>
      </c>
      <c r="Y59">
        <v>-0.444</v>
      </c>
      <c r="Z59">
        <v>-0.1977</v>
      </c>
      <c r="AA59" s="66">
        <v>0.72555</v>
      </c>
      <c r="AB59" s="66">
        <v>0.64146</v>
      </c>
      <c r="AC59" s="66">
        <v>0.82065</v>
      </c>
      <c r="AD59" s="66">
        <v>0.0767</v>
      </c>
      <c r="AE59" s="66">
        <v>0.1386</v>
      </c>
      <c r="AF59">
        <v>-0.0149</v>
      </c>
      <c r="AG59" s="66">
        <v>0.292</v>
      </c>
      <c r="AH59" s="66"/>
      <c r="AI59" s="66">
        <v>2</v>
      </c>
      <c r="AJ59" s="66" t="str">
        <f t="shared" si="0"/>
        <v> </v>
      </c>
      <c r="AK59" s="66" t="str">
        <f t="shared" si="1"/>
        <v> </v>
      </c>
      <c r="AL59" s="66"/>
    </row>
    <row r="60" spans="1:38" ht="12.75">
      <c r="A60" t="s">
        <v>37</v>
      </c>
      <c r="B60" s="66">
        <v>1156</v>
      </c>
      <c r="C60" s="66">
        <v>5988</v>
      </c>
      <c r="D60" s="66">
        <v>19.3602</v>
      </c>
      <c r="E60" s="66">
        <v>17.6446</v>
      </c>
      <c r="F60" s="66">
        <v>21.2427</v>
      </c>
      <c r="G60" s="66">
        <v>0</v>
      </c>
      <c r="H60" s="66">
        <v>19.3053</v>
      </c>
      <c r="I60" s="66">
        <v>0.5678</v>
      </c>
      <c r="J60" s="66">
        <v>0.3432</v>
      </c>
      <c r="K60" s="66">
        <v>0.2504</v>
      </c>
      <c r="L60" s="66">
        <v>0.436</v>
      </c>
      <c r="M60" s="66">
        <v>1.40943</v>
      </c>
      <c r="N60" s="66">
        <v>1.28453</v>
      </c>
      <c r="O60" s="66">
        <v>1.54647</v>
      </c>
      <c r="P60" s="66">
        <v>1046</v>
      </c>
      <c r="Q60" s="66">
        <v>6030</v>
      </c>
      <c r="R60" s="66">
        <v>17.6583</v>
      </c>
      <c r="S60" s="66">
        <v>16.0643</v>
      </c>
      <c r="T60" s="66">
        <v>19.4104</v>
      </c>
      <c r="U60" s="66">
        <v>0</v>
      </c>
      <c r="V60" s="66">
        <v>17.3466</v>
      </c>
      <c r="W60" s="66">
        <v>0.53635</v>
      </c>
      <c r="X60" s="66">
        <v>0.2361</v>
      </c>
      <c r="Y60" s="66">
        <v>0.1415</v>
      </c>
      <c r="Z60" s="66">
        <v>0.3307</v>
      </c>
      <c r="AA60" s="66">
        <v>1.26633</v>
      </c>
      <c r="AB60" s="66">
        <v>1.15203</v>
      </c>
      <c r="AC60" s="66">
        <v>1.39199</v>
      </c>
      <c r="AD60" s="66">
        <v>0.10274</v>
      </c>
      <c r="AE60" s="66">
        <v>0.092</v>
      </c>
      <c r="AF60">
        <v>-0.0185</v>
      </c>
      <c r="AG60" s="66">
        <v>0.2025</v>
      </c>
      <c r="AH60" s="66">
        <v>1</v>
      </c>
      <c r="AI60" s="66">
        <v>2</v>
      </c>
      <c r="AJ60" s="66" t="str">
        <f t="shared" si="0"/>
        <v> </v>
      </c>
      <c r="AK60" s="66" t="str">
        <f t="shared" si="1"/>
        <v> </v>
      </c>
      <c r="AL60" s="66"/>
    </row>
    <row r="61" spans="1:38" ht="12.75">
      <c r="A61" t="s">
        <v>36</v>
      </c>
      <c r="B61" s="66">
        <v>254</v>
      </c>
      <c r="C61" s="66">
        <v>2430</v>
      </c>
      <c r="D61" s="66">
        <v>10.4444</v>
      </c>
      <c r="E61" s="66">
        <v>9.0519</v>
      </c>
      <c r="F61" s="66">
        <v>12.0511</v>
      </c>
      <c r="G61" s="66">
        <v>0.00017</v>
      </c>
      <c r="H61" s="66">
        <v>10.4527</v>
      </c>
      <c r="I61" s="66">
        <v>0.65586</v>
      </c>
      <c r="J61">
        <v>-0.274</v>
      </c>
      <c r="K61">
        <v>-0.4171</v>
      </c>
      <c r="L61">
        <v>-0.1309</v>
      </c>
      <c r="M61" s="66">
        <v>0.76035</v>
      </c>
      <c r="N61" s="66">
        <v>0.65898</v>
      </c>
      <c r="O61" s="66">
        <v>0.87732</v>
      </c>
      <c r="P61" s="66">
        <v>316</v>
      </c>
      <c r="Q61" s="66">
        <v>2353</v>
      </c>
      <c r="R61" s="66">
        <v>13.5461</v>
      </c>
      <c r="S61" s="66">
        <v>11.8672</v>
      </c>
      <c r="T61" s="66">
        <v>15.4626</v>
      </c>
      <c r="U61" s="66">
        <v>0.66775</v>
      </c>
      <c r="V61" s="66">
        <v>13.4297</v>
      </c>
      <c r="W61" s="66">
        <v>0.75548</v>
      </c>
      <c r="X61">
        <v>-0.029</v>
      </c>
      <c r="Y61">
        <v>-0.1613</v>
      </c>
      <c r="Z61" s="66">
        <v>0.1033</v>
      </c>
      <c r="AA61" s="66">
        <v>0.97144</v>
      </c>
      <c r="AB61" s="66">
        <v>0.85104</v>
      </c>
      <c r="AC61" s="66">
        <v>1.10887</v>
      </c>
      <c r="AD61" s="66">
        <v>0.00479</v>
      </c>
      <c r="AE61">
        <v>-0.26</v>
      </c>
      <c r="AF61">
        <v>-0.4407</v>
      </c>
      <c r="AG61">
        <v>-0.0794</v>
      </c>
      <c r="AH61" s="66">
        <v>1</v>
      </c>
      <c r="AI61" s="66"/>
      <c r="AJ61" s="66" t="str">
        <f t="shared" si="0"/>
        <v>t</v>
      </c>
      <c r="AK61" s="66" t="str">
        <f t="shared" si="1"/>
        <v>t</v>
      </c>
      <c r="AL61" s="66"/>
    </row>
    <row r="62" spans="1:38" ht="12.75">
      <c r="A62" t="s">
        <v>27</v>
      </c>
      <c r="B62" s="66">
        <v>90</v>
      </c>
      <c r="C62" s="66">
        <v>654</v>
      </c>
      <c r="D62" s="66">
        <v>13.8014</v>
      </c>
      <c r="E62" s="66">
        <v>11.0832</v>
      </c>
      <c r="F62" s="66">
        <v>17.1862</v>
      </c>
      <c r="G62" s="66">
        <v>0.96626</v>
      </c>
      <c r="H62" s="66">
        <v>13.7615</v>
      </c>
      <c r="I62" s="66">
        <v>1.45059</v>
      </c>
      <c r="J62" s="66">
        <v>0.0047</v>
      </c>
      <c r="K62">
        <v>-0.2146</v>
      </c>
      <c r="L62" s="66">
        <v>0.2241</v>
      </c>
      <c r="M62" s="66">
        <v>1.00475</v>
      </c>
      <c r="N62" s="66">
        <v>0.80686</v>
      </c>
      <c r="O62" s="66">
        <v>1.25116</v>
      </c>
      <c r="P62" s="66">
        <v>97</v>
      </c>
      <c r="Q62" s="66">
        <v>601</v>
      </c>
      <c r="R62" s="66">
        <v>16.4658</v>
      </c>
      <c r="S62" s="66">
        <v>13.3175</v>
      </c>
      <c r="T62" s="66">
        <v>20.3583</v>
      </c>
      <c r="U62" s="66">
        <v>0.12475</v>
      </c>
      <c r="V62" s="66">
        <v>16.1398</v>
      </c>
      <c r="W62" s="66">
        <v>1.63875</v>
      </c>
      <c r="X62" s="66">
        <v>0.1662</v>
      </c>
      <c r="Y62">
        <v>-0.046</v>
      </c>
      <c r="Z62" s="66">
        <v>0.3784</v>
      </c>
      <c r="AA62" s="66">
        <v>1.18082</v>
      </c>
      <c r="AB62" s="66">
        <v>0.95504</v>
      </c>
      <c r="AC62" s="66">
        <v>1.45996</v>
      </c>
      <c r="AD62" s="66">
        <v>0.24296</v>
      </c>
      <c r="AE62">
        <v>-0.1765</v>
      </c>
      <c r="AF62">
        <v>-0.4728</v>
      </c>
      <c r="AG62" s="66">
        <v>0.1198</v>
      </c>
      <c r="AH62" s="66"/>
      <c r="AI62" s="66"/>
      <c r="AJ62" s="66" t="str">
        <f t="shared" si="0"/>
        <v> </v>
      </c>
      <c r="AK62" s="66" t="str">
        <f t="shared" si="1"/>
        <v> </v>
      </c>
      <c r="AL62" s="66"/>
    </row>
    <row r="63" spans="1:38" ht="12.75">
      <c r="A63" t="s">
        <v>28</v>
      </c>
      <c r="B63" s="66">
        <v>372</v>
      </c>
      <c r="C63" s="66">
        <v>2893</v>
      </c>
      <c r="D63" s="66">
        <v>12.9391</v>
      </c>
      <c r="E63" s="66">
        <v>11.4171</v>
      </c>
      <c r="F63" s="66">
        <v>14.664</v>
      </c>
      <c r="G63" s="66">
        <v>0.34908</v>
      </c>
      <c r="H63" s="66">
        <v>12.8586</v>
      </c>
      <c r="I63" s="66">
        <v>0.66669</v>
      </c>
      <c r="J63">
        <v>-0.0598</v>
      </c>
      <c r="K63">
        <v>-0.1849</v>
      </c>
      <c r="L63" s="66">
        <v>0.0654</v>
      </c>
      <c r="M63" s="66">
        <v>0.94197</v>
      </c>
      <c r="N63" s="66">
        <v>0.83117</v>
      </c>
      <c r="O63" s="66">
        <v>1.06754</v>
      </c>
      <c r="P63" s="66">
        <v>318</v>
      </c>
      <c r="Q63" s="66">
        <v>2885</v>
      </c>
      <c r="R63" s="66">
        <v>11.2609</v>
      </c>
      <c r="S63" s="66">
        <v>9.8702</v>
      </c>
      <c r="T63" s="66">
        <v>12.8477</v>
      </c>
      <c r="U63" s="66">
        <v>0.00148</v>
      </c>
      <c r="V63" s="66">
        <v>11.0225</v>
      </c>
      <c r="W63" s="66">
        <v>0.61811</v>
      </c>
      <c r="X63">
        <v>-0.2137</v>
      </c>
      <c r="Y63">
        <v>-0.3456</v>
      </c>
      <c r="Z63">
        <v>-0.0819</v>
      </c>
      <c r="AA63" s="66">
        <v>0.80756</v>
      </c>
      <c r="AB63" s="66">
        <v>0.70782</v>
      </c>
      <c r="AC63" s="66">
        <v>0.92135</v>
      </c>
      <c r="AD63" s="66">
        <v>0.10181</v>
      </c>
      <c r="AE63" s="66">
        <v>0.1389</v>
      </c>
      <c r="AF63">
        <v>-0.0275</v>
      </c>
      <c r="AG63" s="66">
        <v>0.3053</v>
      </c>
      <c r="AH63" s="66"/>
      <c r="AI63" s="66">
        <v>2</v>
      </c>
      <c r="AJ63" s="66" t="str">
        <f t="shared" si="0"/>
        <v> </v>
      </c>
      <c r="AK63" s="66" t="str">
        <f t="shared" si="1"/>
        <v> </v>
      </c>
      <c r="AL63" s="66"/>
    </row>
    <row r="64" spans="1:38" ht="12.75">
      <c r="A64" t="s">
        <v>30</v>
      </c>
      <c r="B64" s="66">
        <v>141</v>
      </c>
      <c r="C64" s="66">
        <v>1038</v>
      </c>
      <c r="D64" s="66">
        <v>13.6964</v>
      </c>
      <c r="E64" s="66">
        <v>11.4333</v>
      </c>
      <c r="F64" s="66">
        <v>16.4075</v>
      </c>
      <c r="G64" s="66">
        <v>0.97484</v>
      </c>
      <c r="H64" s="66">
        <v>13.5838</v>
      </c>
      <c r="I64" s="66">
        <v>1.14396</v>
      </c>
      <c r="J64">
        <v>-0.0029</v>
      </c>
      <c r="K64">
        <v>-0.1835</v>
      </c>
      <c r="L64" s="66">
        <v>0.1777</v>
      </c>
      <c r="M64" s="66">
        <v>0.9971</v>
      </c>
      <c r="N64" s="66">
        <v>0.83234</v>
      </c>
      <c r="O64" s="66">
        <v>1.19447</v>
      </c>
      <c r="P64" s="66">
        <v>105</v>
      </c>
      <c r="Q64" s="66">
        <v>953</v>
      </c>
      <c r="R64" s="66">
        <v>11.1568</v>
      </c>
      <c r="S64" s="66">
        <v>9.0899</v>
      </c>
      <c r="T64" s="66">
        <v>13.6938</v>
      </c>
      <c r="U64" s="66">
        <v>0.03289</v>
      </c>
      <c r="V64" s="66">
        <v>11.0178</v>
      </c>
      <c r="W64" s="66">
        <v>1.07523</v>
      </c>
      <c r="X64">
        <v>-0.223</v>
      </c>
      <c r="Y64">
        <v>-0.4279</v>
      </c>
      <c r="Z64">
        <v>-0.0181</v>
      </c>
      <c r="AA64" s="66">
        <v>0.80009</v>
      </c>
      <c r="AB64" s="66">
        <v>0.65187</v>
      </c>
      <c r="AC64" s="66">
        <v>0.98202</v>
      </c>
      <c r="AD64" s="66">
        <v>0.12665</v>
      </c>
      <c r="AE64" s="66">
        <v>0.2051</v>
      </c>
      <c r="AF64">
        <v>-0.0581</v>
      </c>
      <c r="AG64" s="66">
        <v>0.4682</v>
      </c>
      <c r="AH64" s="66"/>
      <c r="AI64" s="66"/>
      <c r="AJ64" s="66" t="str">
        <f t="shared" si="0"/>
        <v> </v>
      </c>
      <c r="AK64" s="66" t="str">
        <f t="shared" si="1"/>
        <v> </v>
      </c>
      <c r="AL64" s="66"/>
    </row>
    <row r="65" spans="1:38" ht="12.75">
      <c r="A65" t="s">
        <v>26</v>
      </c>
      <c r="B65" s="66">
        <v>240</v>
      </c>
      <c r="C65" s="66">
        <v>1473</v>
      </c>
      <c r="D65" s="66">
        <v>16.2796</v>
      </c>
      <c r="E65" s="66">
        <v>14.0659</v>
      </c>
      <c r="F65" s="66">
        <v>18.8417</v>
      </c>
      <c r="G65" s="66">
        <v>0.02272</v>
      </c>
      <c r="H65" s="66">
        <v>16.2933</v>
      </c>
      <c r="I65" s="66">
        <v>1.05173</v>
      </c>
      <c r="J65" s="66">
        <v>0.1699</v>
      </c>
      <c r="K65" s="66">
        <v>0.0237</v>
      </c>
      <c r="L65" s="66">
        <v>0.316</v>
      </c>
      <c r="M65" s="66">
        <v>1.18516</v>
      </c>
      <c r="N65" s="66">
        <v>1.024</v>
      </c>
      <c r="O65" s="66">
        <v>1.37168</v>
      </c>
      <c r="P65" s="66">
        <v>246</v>
      </c>
      <c r="Q65" s="66">
        <v>1489</v>
      </c>
      <c r="R65" s="66">
        <v>16.6461</v>
      </c>
      <c r="S65" s="66">
        <v>14.4024</v>
      </c>
      <c r="T65" s="66">
        <v>19.2394</v>
      </c>
      <c r="U65" s="66">
        <v>0.01651</v>
      </c>
      <c r="V65" s="66">
        <v>16.5212</v>
      </c>
      <c r="W65" s="66">
        <v>1.05335</v>
      </c>
      <c r="X65" s="66">
        <v>0.1771</v>
      </c>
      <c r="Y65" s="66">
        <v>0.0323</v>
      </c>
      <c r="Z65" s="66">
        <v>0.3219</v>
      </c>
      <c r="AA65" s="66">
        <v>1.19375</v>
      </c>
      <c r="AB65" s="66">
        <v>1.03284</v>
      </c>
      <c r="AC65" s="66">
        <v>1.37972</v>
      </c>
      <c r="AD65" s="66">
        <v>0.8205</v>
      </c>
      <c r="AE65">
        <v>-0.0223</v>
      </c>
      <c r="AF65">
        <v>-0.2146</v>
      </c>
      <c r="AG65" s="66">
        <v>0.17</v>
      </c>
      <c r="AH65" s="66"/>
      <c r="AI65" s="66"/>
      <c r="AJ65" s="66" t="str">
        <f t="shared" si="0"/>
        <v> </v>
      </c>
      <c r="AK65" s="66" t="str">
        <f t="shared" si="1"/>
        <v> </v>
      </c>
      <c r="AL65" s="66"/>
    </row>
    <row r="66" spans="1:38" ht="12.75">
      <c r="A66" t="s">
        <v>25</v>
      </c>
      <c r="B66" s="66">
        <v>336</v>
      </c>
      <c r="C66" s="66">
        <v>2023</v>
      </c>
      <c r="D66" s="66">
        <v>16.6654</v>
      </c>
      <c r="E66" s="66">
        <v>14.6422</v>
      </c>
      <c r="F66" s="66">
        <v>18.9681</v>
      </c>
      <c r="G66" s="66">
        <v>0.00342</v>
      </c>
      <c r="H66" s="66">
        <v>16.609</v>
      </c>
      <c r="I66" s="66">
        <v>0.9061</v>
      </c>
      <c r="J66" s="66">
        <v>0.1933</v>
      </c>
      <c r="K66" s="66">
        <v>0.0639</v>
      </c>
      <c r="L66" s="66">
        <v>0.3227</v>
      </c>
      <c r="M66" s="66">
        <v>1.21324</v>
      </c>
      <c r="N66" s="66">
        <v>1.06595</v>
      </c>
      <c r="O66" s="66">
        <v>1.38088</v>
      </c>
      <c r="P66" s="66">
        <v>303</v>
      </c>
      <c r="Q66" s="66">
        <v>1915</v>
      </c>
      <c r="R66" s="66">
        <v>15.9299</v>
      </c>
      <c r="S66" s="66">
        <v>13.9298</v>
      </c>
      <c r="T66" s="66">
        <v>18.2172</v>
      </c>
      <c r="U66" s="66">
        <v>0.05182</v>
      </c>
      <c r="V66" s="66">
        <v>15.8225</v>
      </c>
      <c r="W66" s="66">
        <v>0.90898</v>
      </c>
      <c r="X66" s="66">
        <v>0.1331</v>
      </c>
      <c r="Y66">
        <v>-0.001</v>
      </c>
      <c r="Z66" s="66">
        <v>0.2673</v>
      </c>
      <c r="AA66" s="66">
        <v>1.14238</v>
      </c>
      <c r="AB66" s="66">
        <v>0.99895</v>
      </c>
      <c r="AC66" s="66">
        <v>1.30641</v>
      </c>
      <c r="AD66" s="66">
        <v>0.60594</v>
      </c>
      <c r="AE66" s="66">
        <v>0.0451</v>
      </c>
      <c r="AF66">
        <v>-0.1263</v>
      </c>
      <c r="AG66" s="66">
        <v>0.2166</v>
      </c>
      <c r="AH66" s="66">
        <v>1</v>
      </c>
      <c r="AI66" s="66"/>
      <c r="AJ66" s="66" t="str">
        <f t="shared" si="0"/>
        <v> </v>
      </c>
      <c r="AK66" s="66" t="str">
        <f t="shared" si="1"/>
        <v> </v>
      </c>
      <c r="AL66" s="66"/>
    </row>
    <row r="67" spans="1:38" ht="12.75">
      <c r="A67" t="s">
        <v>29</v>
      </c>
      <c r="B67" s="66">
        <v>51</v>
      </c>
      <c r="C67" s="66">
        <v>1278</v>
      </c>
      <c r="D67" s="66">
        <v>3.8442</v>
      </c>
      <c r="E67" s="66">
        <v>2.8919</v>
      </c>
      <c r="F67" s="66">
        <v>5.1099</v>
      </c>
      <c r="G67" s="66">
        <v>0</v>
      </c>
      <c r="H67" s="66">
        <v>3.9906</v>
      </c>
      <c r="I67" s="66">
        <v>0.5588</v>
      </c>
      <c r="J67">
        <v>-1.2735</v>
      </c>
      <c r="K67">
        <v>-1.5581</v>
      </c>
      <c r="L67">
        <v>-0.9889</v>
      </c>
      <c r="M67" s="66">
        <v>0.27985</v>
      </c>
      <c r="N67" s="66">
        <v>0.21053</v>
      </c>
      <c r="O67" s="66">
        <v>0.372</v>
      </c>
      <c r="P67" s="66">
        <v>44</v>
      </c>
      <c r="Q67" s="66">
        <v>1281</v>
      </c>
      <c r="R67" s="66">
        <v>3.3618</v>
      </c>
      <c r="S67" s="66">
        <v>2.4788</v>
      </c>
      <c r="T67" s="66">
        <v>4.5593</v>
      </c>
      <c r="U67" s="66">
        <v>0</v>
      </c>
      <c r="V67" s="66">
        <v>3.4348</v>
      </c>
      <c r="W67" s="66">
        <v>0.51782</v>
      </c>
      <c r="X67">
        <v>-1.4226</v>
      </c>
      <c r="Y67">
        <v>-1.7273</v>
      </c>
      <c r="Z67">
        <v>-1.1179</v>
      </c>
      <c r="AA67" s="66">
        <v>0.24108</v>
      </c>
      <c r="AB67" s="66">
        <v>0.17776</v>
      </c>
      <c r="AC67" s="66">
        <v>0.32696</v>
      </c>
      <c r="AD67" s="66">
        <v>0.52202</v>
      </c>
      <c r="AE67" s="66">
        <v>0.1341</v>
      </c>
      <c r="AF67">
        <v>-0.2764</v>
      </c>
      <c r="AG67" s="66">
        <v>0.5446</v>
      </c>
      <c r="AH67" s="66">
        <v>1</v>
      </c>
      <c r="AI67" s="66">
        <v>2</v>
      </c>
      <c r="AJ67" s="66" t="str">
        <f t="shared" si="0"/>
        <v> </v>
      </c>
      <c r="AK67" s="66" t="str">
        <f t="shared" si="1"/>
        <v> </v>
      </c>
      <c r="AL67" s="66"/>
    </row>
    <row r="68" spans="1:38" ht="12.75">
      <c r="A68" t="s">
        <v>45</v>
      </c>
      <c r="B68" s="66">
        <v>133</v>
      </c>
      <c r="C68" s="66">
        <v>1259</v>
      </c>
      <c r="D68" s="66">
        <v>10.7161</v>
      </c>
      <c r="E68" s="66">
        <v>8.9061</v>
      </c>
      <c r="F68" s="66">
        <v>12.894</v>
      </c>
      <c r="G68" s="66">
        <v>0.00853</v>
      </c>
      <c r="H68" s="66">
        <v>10.5639</v>
      </c>
      <c r="I68" s="66">
        <v>0.91601</v>
      </c>
      <c r="J68">
        <v>-0.2483</v>
      </c>
      <c r="K68">
        <v>-0.4333</v>
      </c>
      <c r="L68">
        <v>-0.0633</v>
      </c>
      <c r="M68" s="66">
        <v>0.78013</v>
      </c>
      <c r="N68" s="66">
        <v>0.64836</v>
      </c>
      <c r="O68" s="66">
        <v>0.93869</v>
      </c>
      <c r="P68" s="66">
        <v>112</v>
      </c>
      <c r="Q68" s="66">
        <v>1082</v>
      </c>
      <c r="R68" s="66">
        <v>10.5348</v>
      </c>
      <c r="S68" s="66">
        <v>8.6329</v>
      </c>
      <c r="T68" s="66">
        <v>12.8557</v>
      </c>
      <c r="U68" s="66">
        <v>0.00578</v>
      </c>
      <c r="V68" s="66">
        <v>10.3512</v>
      </c>
      <c r="W68" s="66">
        <v>0.9781</v>
      </c>
      <c r="X68">
        <v>-0.2804</v>
      </c>
      <c r="Y68">
        <v>-0.4795</v>
      </c>
      <c r="Z68">
        <v>-0.0813</v>
      </c>
      <c r="AA68" s="66">
        <v>0.75549</v>
      </c>
      <c r="AB68" s="66">
        <v>0.61909</v>
      </c>
      <c r="AC68" s="66">
        <v>0.92192</v>
      </c>
      <c r="AD68" s="66">
        <v>0.89834</v>
      </c>
      <c r="AE68" s="66">
        <v>0.0171</v>
      </c>
      <c r="AF68">
        <v>-0.2447</v>
      </c>
      <c r="AG68" s="66">
        <v>0.2788</v>
      </c>
      <c r="AH68" s="66"/>
      <c r="AI68" s="66"/>
      <c r="AJ68" s="66" t="str">
        <f t="shared" si="0"/>
        <v> </v>
      </c>
      <c r="AK68" s="66" t="str">
        <f t="shared" si="1"/>
        <v> </v>
      </c>
      <c r="AL68" s="66"/>
    </row>
    <row r="69" spans="1:38" ht="12.75">
      <c r="A69" t="s">
        <v>43</v>
      </c>
      <c r="B69" s="66">
        <v>232</v>
      </c>
      <c r="C69" s="66">
        <v>1805</v>
      </c>
      <c r="D69" s="66">
        <v>12.8855</v>
      </c>
      <c r="E69" s="66">
        <v>11.1131</v>
      </c>
      <c r="F69" s="66">
        <v>14.9406</v>
      </c>
      <c r="G69" s="66">
        <v>0.39709</v>
      </c>
      <c r="H69" s="66">
        <v>12.8532</v>
      </c>
      <c r="I69" s="66">
        <v>0.84385</v>
      </c>
      <c r="J69">
        <v>-0.0639</v>
      </c>
      <c r="K69">
        <v>-0.2119</v>
      </c>
      <c r="L69" s="66">
        <v>0.084</v>
      </c>
      <c r="M69" s="66">
        <v>0.93807</v>
      </c>
      <c r="N69" s="66">
        <v>0.80903</v>
      </c>
      <c r="O69" s="66">
        <v>1.08768</v>
      </c>
      <c r="P69" s="66">
        <v>211</v>
      </c>
      <c r="Q69" s="66">
        <v>1728</v>
      </c>
      <c r="R69" s="66">
        <v>12.2656</v>
      </c>
      <c r="S69" s="66">
        <v>10.5212</v>
      </c>
      <c r="T69" s="66">
        <v>14.2993</v>
      </c>
      <c r="U69" s="66">
        <v>0.10124</v>
      </c>
      <c r="V69" s="66">
        <v>12.2106</v>
      </c>
      <c r="W69" s="66">
        <v>0.84062</v>
      </c>
      <c r="X69">
        <v>-0.1283</v>
      </c>
      <c r="Y69">
        <v>-0.2817</v>
      </c>
      <c r="Z69" s="66">
        <v>0.0251</v>
      </c>
      <c r="AA69" s="66">
        <v>0.87961</v>
      </c>
      <c r="AB69" s="66">
        <v>0.75451</v>
      </c>
      <c r="AC69" s="66">
        <v>1.02545</v>
      </c>
      <c r="AD69" s="66">
        <v>0.62937</v>
      </c>
      <c r="AE69" s="66">
        <v>0.0493</v>
      </c>
      <c r="AF69">
        <v>-0.1509</v>
      </c>
      <c r="AG69" s="66">
        <v>0.2495</v>
      </c>
      <c r="AH69" s="66"/>
      <c r="AI69" s="66"/>
      <c r="AJ69" s="66" t="str">
        <f aca="true" t="shared" si="2" ref="AJ69:AJ110">IF(AD69&lt;0.05,"t"," ")</f>
        <v> </v>
      </c>
      <c r="AK69" s="66" t="str">
        <f aca="true" t="shared" si="3" ref="AK69:AK110">IF(AD69&lt;0.05,"t"," ")</f>
        <v> </v>
      </c>
      <c r="AL69" s="66"/>
    </row>
    <row r="70" spans="1:38" ht="12.75">
      <c r="A70" t="s">
        <v>42</v>
      </c>
      <c r="B70" s="66">
        <v>393</v>
      </c>
      <c r="C70" s="66">
        <v>2928</v>
      </c>
      <c r="D70" s="66">
        <v>13.6021</v>
      </c>
      <c r="E70" s="66">
        <v>12.0307</v>
      </c>
      <c r="F70" s="66">
        <v>15.3788</v>
      </c>
      <c r="G70" s="66">
        <v>0.87552</v>
      </c>
      <c r="H70" s="66">
        <v>13.4221</v>
      </c>
      <c r="I70" s="66">
        <v>0.67706</v>
      </c>
      <c r="J70">
        <v>-0.0098</v>
      </c>
      <c r="K70">
        <v>-0.1326</v>
      </c>
      <c r="L70" s="66">
        <v>0.113</v>
      </c>
      <c r="M70" s="66">
        <v>0.99024</v>
      </c>
      <c r="N70" s="66">
        <v>0.87584</v>
      </c>
      <c r="O70" s="66">
        <v>1.11958</v>
      </c>
      <c r="P70" s="66">
        <v>326</v>
      </c>
      <c r="Q70" s="66">
        <v>2612</v>
      </c>
      <c r="R70" s="66">
        <v>12.6971</v>
      </c>
      <c r="S70" s="66">
        <v>11.1416</v>
      </c>
      <c r="T70" s="66">
        <v>14.4697</v>
      </c>
      <c r="U70" s="66">
        <v>0.1599</v>
      </c>
      <c r="V70" s="66">
        <v>12.4809</v>
      </c>
      <c r="W70" s="66">
        <v>0.69125</v>
      </c>
      <c r="X70">
        <v>-0.0937</v>
      </c>
      <c r="Y70">
        <v>-0.2244</v>
      </c>
      <c r="Z70" s="66">
        <v>0.037</v>
      </c>
      <c r="AA70" s="66">
        <v>0.91055</v>
      </c>
      <c r="AB70" s="66">
        <v>0.799</v>
      </c>
      <c r="AC70" s="66">
        <v>1.03767</v>
      </c>
      <c r="AD70" s="66">
        <v>0.40978</v>
      </c>
      <c r="AE70" s="66">
        <v>0.0689</v>
      </c>
      <c r="AF70">
        <v>-0.0949</v>
      </c>
      <c r="AG70" s="66">
        <v>0.2326</v>
      </c>
      <c r="AH70" s="66"/>
      <c r="AI70" s="66"/>
      <c r="AJ70" s="66" t="str">
        <f t="shared" si="2"/>
        <v> </v>
      </c>
      <c r="AK70" s="66" t="str">
        <f t="shared" si="3"/>
        <v> </v>
      </c>
      <c r="AL70" s="66"/>
    </row>
    <row r="71" spans="1:38" ht="12.75">
      <c r="A71" t="s">
        <v>44</v>
      </c>
      <c r="B71" s="66">
        <v>395</v>
      </c>
      <c r="C71" s="66">
        <v>3830</v>
      </c>
      <c r="D71" s="66">
        <v>10.2602</v>
      </c>
      <c r="E71" s="66">
        <v>9.0749</v>
      </c>
      <c r="F71" s="66">
        <v>11.6003</v>
      </c>
      <c r="G71" s="66">
        <v>0</v>
      </c>
      <c r="H71" s="66">
        <v>10.3133</v>
      </c>
      <c r="I71" s="66">
        <v>0.51892</v>
      </c>
      <c r="J71">
        <v>-0.2918</v>
      </c>
      <c r="K71">
        <v>-0.4145</v>
      </c>
      <c r="L71">
        <v>-0.169</v>
      </c>
      <c r="M71" s="66">
        <v>0.74694</v>
      </c>
      <c r="N71" s="66">
        <v>0.66065</v>
      </c>
      <c r="O71" s="66">
        <v>0.8445</v>
      </c>
      <c r="P71" s="66">
        <v>374</v>
      </c>
      <c r="Q71" s="66">
        <v>3625</v>
      </c>
      <c r="R71" s="66">
        <v>10.3422</v>
      </c>
      <c r="S71" s="66">
        <v>9.1282</v>
      </c>
      <c r="T71" s="66">
        <v>11.7177</v>
      </c>
      <c r="U71" s="66">
        <v>0</v>
      </c>
      <c r="V71" s="66">
        <v>10.3172</v>
      </c>
      <c r="W71" s="66">
        <v>0.53349</v>
      </c>
      <c r="X71">
        <v>-0.2988</v>
      </c>
      <c r="Y71">
        <v>-0.4237</v>
      </c>
      <c r="Z71">
        <v>-0.174</v>
      </c>
      <c r="AA71" s="66">
        <v>0.74167</v>
      </c>
      <c r="AB71" s="66">
        <v>0.65461</v>
      </c>
      <c r="AC71" s="66">
        <v>0.84031</v>
      </c>
      <c r="AD71" s="66">
        <v>0.92184</v>
      </c>
      <c r="AE71">
        <v>-0.008</v>
      </c>
      <c r="AF71">
        <v>-0.1671</v>
      </c>
      <c r="AG71" s="66">
        <v>0.1511</v>
      </c>
      <c r="AH71" s="66">
        <v>1</v>
      </c>
      <c r="AI71" s="66">
        <v>2</v>
      </c>
      <c r="AJ71" s="66" t="str">
        <f t="shared" si="2"/>
        <v> </v>
      </c>
      <c r="AK71" s="66" t="str">
        <f t="shared" si="3"/>
        <v> </v>
      </c>
      <c r="AL71" s="66"/>
    </row>
    <row r="72" spans="1:38" ht="12.75">
      <c r="A72" t="s">
        <v>39</v>
      </c>
      <c r="B72" s="66">
        <v>221</v>
      </c>
      <c r="C72" s="66">
        <v>1945</v>
      </c>
      <c r="D72" s="66">
        <v>11.5206</v>
      </c>
      <c r="E72" s="66">
        <v>9.9097</v>
      </c>
      <c r="F72" s="66">
        <v>13.3933</v>
      </c>
      <c r="G72" s="66">
        <v>0.02208</v>
      </c>
      <c r="H72" s="66">
        <v>11.3625</v>
      </c>
      <c r="I72" s="66">
        <v>0.76432</v>
      </c>
      <c r="J72">
        <v>-0.1759</v>
      </c>
      <c r="K72">
        <v>-0.3265</v>
      </c>
      <c r="L72">
        <v>-0.0253</v>
      </c>
      <c r="M72" s="66">
        <v>0.8387</v>
      </c>
      <c r="N72" s="66">
        <v>0.72143</v>
      </c>
      <c r="O72" s="66">
        <v>0.97503</v>
      </c>
      <c r="P72" s="66">
        <v>170</v>
      </c>
      <c r="Q72" s="66">
        <v>1735</v>
      </c>
      <c r="R72" s="66">
        <v>10.0279</v>
      </c>
      <c r="S72" s="66">
        <v>8.4852</v>
      </c>
      <c r="T72" s="66">
        <v>11.851</v>
      </c>
      <c r="U72" s="66">
        <v>0.00011</v>
      </c>
      <c r="V72" s="66">
        <v>9.7983</v>
      </c>
      <c r="W72" s="66">
        <v>0.75149</v>
      </c>
      <c r="X72">
        <v>-0.3297</v>
      </c>
      <c r="Y72">
        <v>-0.4968</v>
      </c>
      <c r="Z72">
        <v>-0.1627</v>
      </c>
      <c r="AA72" s="66">
        <v>0.71913</v>
      </c>
      <c r="AB72" s="66">
        <v>0.6085</v>
      </c>
      <c r="AC72" s="66">
        <v>0.84987</v>
      </c>
      <c r="AD72" s="66">
        <v>0.20101</v>
      </c>
      <c r="AE72" s="66">
        <v>0.1388</v>
      </c>
      <c r="AF72">
        <v>-0.0739</v>
      </c>
      <c r="AG72" s="66">
        <v>0.3515</v>
      </c>
      <c r="AH72" s="66"/>
      <c r="AI72" s="66">
        <v>2</v>
      </c>
      <c r="AJ72" s="66" t="str">
        <f t="shared" si="2"/>
        <v> </v>
      </c>
      <c r="AK72" s="66" t="str">
        <f t="shared" si="3"/>
        <v> </v>
      </c>
      <c r="AL72" s="66"/>
    </row>
    <row r="73" spans="1:38" ht="12.75">
      <c r="A73" t="s">
        <v>40</v>
      </c>
      <c r="B73" s="66">
        <v>227</v>
      </c>
      <c r="C73" s="66">
        <v>2884</v>
      </c>
      <c r="D73" s="66">
        <v>7.8448</v>
      </c>
      <c r="E73" s="66">
        <v>6.7573</v>
      </c>
      <c r="F73" s="66">
        <v>9.1074</v>
      </c>
      <c r="G73" s="66">
        <v>0</v>
      </c>
      <c r="H73" s="66">
        <v>7.871</v>
      </c>
      <c r="I73" s="66">
        <v>0.52242</v>
      </c>
      <c r="J73">
        <v>-0.5602</v>
      </c>
      <c r="K73">
        <v>-0.7094</v>
      </c>
      <c r="L73">
        <v>-0.411</v>
      </c>
      <c r="M73" s="66">
        <v>0.57111</v>
      </c>
      <c r="N73" s="66">
        <v>0.49193</v>
      </c>
      <c r="O73" s="66">
        <v>0.66302</v>
      </c>
      <c r="P73" s="66">
        <v>308</v>
      </c>
      <c r="Q73" s="66">
        <v>2776</v>
      </c>
      <c r="R73" s="66">
        <v>11.0615</v>
      </c>
      <c r="S73" s="66">
        <v>9.6796</v>
      </c>
      <c r="T73" s="66">
        <v>12.6408</v>
      </c>
      <c r="U73" s="66">
        <v>0.00067</v>
      </c>
      <c r="V73" s="66">
        <v>11.0951</v>
      </c>
      <c r="W73" s="66">
        <v>0.6322</v>
      </c>
      <c r="X73">
        <v>-0.2316</v>
      </c>
      <c r="Y73">
        <v>-0.3651</v>
      </c>
      <c r="Z73">
        <v>-0.0981</v>
      </c>
      <c r="AA73" s="66">
        <v>0.79326</v>
      </c>
      <c r="AB73" s="66">
        <v>0.69415</v>
      </c>
      <c r="AC73" s="66">
        <v>0.90651</v>
      </c>
      <c r="AD73" s="66">
        <v>0.0003</v>
      </c>
      <c r="AE73">
        <v>-0.3436</v>
      </c>
      <c r="AF73">
        <v>-0.53</v>
      </c>
      <c r="AG73">
        <v>-0.1573</v>
      </c>
      <c r="AH73" s="66">
        <v>1</v>
      </c>
      <c r="AI73" s="66">
        <v>2</v>
      </c>
      <c r="AJ73" s="66" t="str">
        <f t="shared" si="2"/>
        <v>t</v>
      </c>
      <c r="AK73" s="66" t="str">
        <f t="shared" si="3"/>
        <v>t</v>
      </c>
      <c r="AL73" s="66"/>
    </row>
    <row r="74" spans="1:38" ht="12.75">
      <c r="A74" t="s">
        <v>41</v>
      </c>
      <c r="B74" s="66">
        <v>105</v>
      </c>
      <c r="C74" s="66">
        <v>1795</v>
      </c>
      <c r="D74" s="66">
        <v>5.6698</v>
      </c>
      <c r="E74" s="66">
        <v>4.6167</v>
      </c>
      <c r="F74" s="66">
        <v>6.9631</v>
      </c>
      <c r="G74" s="66">
        <v>0</v>
      </c>
      <c r="H74" s="66">
        <v>5.8496</v>
      </c>
      <c r="I74" s="66">
        <v>0.57086</v>
      </c>
      <c r="J74">
        <v>-0.8849</v>
      </c>
      <c r="K74">
        <v>-1.0904</v>
      </c>
      <c r="L74">
        <v>-0.6794</v>
      </c>
      <c r="M74" s="66">
        <v>0.41276</v>
      </c>
      <c r="N74" s="66">
        <v>0.33609</v>
      </c>
      <c r="O74" s="66">
        <v>0.50692</v>
      </c>
      <c r="P74" s="66">
        <v>146</v>
      </c>
      <c r="Q74" s="66">
        <v>1946</v>
      </c>
      <c r="R74" s="66">
        <v>7.3574</v>
      </c>
      <c r="S74" s="66">
        <v>6.1558</v>
      </c>
      <c r="T74" s="66">
        <v>8.7936</v>
      </c>
      <c r="U74" s="66">
        <v>0</v>
      </c>
      <c r="V74" s="66">
        <v>7.5026</v>
      </c>
      <c r="W74" s="66">
        <v>0.62092</v>
      </c>
      <c r="X74">
        <v>-0.6394</v>
      </c>
      <c r="Y74">
        <v>-0.8177</v>
      </c>
      <c r="Z74">
        <v>-0.4611</v>
      </c>
      <c r="AA74" s="66">
        <v>0.52762</v>
      </c>
      <c r="AB74" s="66">
        <v>0.44145</v>
      </c>
      <c r="AC74" s="66">
        <v>0.63062</v>
      </c>
      <c r="AD74" s="66">
        <v>0.0513</v>
      </c>
      <c r="AE74">
        <v>-0.2606</v>
      </c>
      <c r="AF74">
        <v>-0.5226</v>
      </c>
      <c r="AG74" s="66">
        <v>0.0015</v>
      </c>
      <c r="AH74" s="66">
        <v>1</v>
      </c>
      <c r="AI74" s="66">
        <v>2</v>
      </c>
      <c r="AJ74" s="66" t="str">
        <f t="shared" si="2"/>
        <v> </v>
      </c>
      <c r="AK74" s="66" t="str">
        <f t="shared" si="3"/>
        <v> </v>
      </c>
      <c r="AL74" s="66"/>
    </row>
    <row r="75" spans="1:38" ht="12.75">
      <c r="A75" t="s">
        <v>46</v>
      </c>
      <c r="B75" s="66">
        <v>400</v>
      </c>
      <c r="C75" s="66">
        <v>3952</v>
      </c>
      <c r="D75" s="66" t="s">
        <v>281</v>
      </c>
      <c r="E75" s="66" t="s">
        <v>281</v>
      </c>
      <c r="F75" s="66" t="s">
        <v>281</v>
      </c>
      <c r="G75" s="66" t="s">
        <v>281</v>
      </c>
      <c r="H75" s="66">
        <v>10.1215</v>
      </c>
      <c r="I75" s="66">
        <v>0.50607</v>
      </c>
      <c r="J75" s="66" t="s">
        <v>281</v>
      </c>
      <c r="K75" s="66" t="s">
        <v>281</v>
      </c>
      <c r="L75" s="66" t="s">
        <v>281</v>
      </c>
      <c r="M75" s="66" t="s">
        <v>281</v>
      </c>
      <c r="N75" s="66" t="s">
        <v>281</v>
      </c>
      <c r="O75" s="66" t="s">
        <v>281</v>
      </c>
      <c r="P75" s="66">
        <v>399</v>
      </c>
      <c r="Q75" s="66">
        <v>3835</v>
      </c>
      <c r="R75" s="66" t="s">
        <v>281</v>
      </c>
      <c r="S75" s="66" t="s">
        <v>281</v>
      </c>
      <c r="T75" s="66" t="s">
        <v>281</v>
      </c>
      <c r="U75" s="66" t="s">
        <v>281</v>
      </c>
      <c r="V75" s="66">
        <v>10.4042</v>
      </c>
      <c r="W75" s="66">
        <v>0.52086</v>
      </c>
      <c r="X75" s="66" t="s">
        <v>281</v>
      </c>
      <c r="Y75" s="66" t="s">
        <v>281</v>
      </c>
      <c r="Z75" s="66" t="s">
        <v>281</v>
      </c>
      <c r="AA75" s="66" t="s">
        <v>281</v>
      </c>
      <c r="AB75" s="66" t="s">
        <v>281</v>
      </c>
      <c r="AC75" s="66" t="s">
        <v>281</v>
      </c>
      <c r="AD75" s="66" t="s">
        <v>281</v>
      </c>
      <c r="AE75" s="66" t="s">
        <v>281</v>
      </c>
      <c r="AF75" s="66" t="s">
        <v>281</v>
      </c>
      <c r="AG75" s="66" t="s">
        <v>281</v>
      </c>
      <c r="AH75" s="66"/>
      <c r="AI75" s="66"/>
      <c r="AJ75" s="66" t="str">
        <f t="shared" si="2"/>
        <v> </v>
      </c>
      <c r="AK75" s="66" t="str">
        <f t="shared" si="3"/>
        <v> </v>
      </c>
      <c r="AL75" s="66"/>
    </row>
    <row r="76" spans="1:38" ht="12.75">
      <c r="A76" t="s">
        <v>48</v>
      </c>
      <c r="B76" s="66">
        <v>67</v>
      </c>
      <c r="C76" s="66">
        <v>439</v>
      </c>
      <c r="D76" s="66" t="s">
        <v>281</v>
      </c>
      <c r="E76" s="66" t="s">
        <v>281</v>
      </c>
      <c r="F76" s="66" t="s">
        <v>281</v>
      </c>
      <c r="G76" s="66" t="s">
        <v>281</v>
      </c>
      <c r="H76" s="66">
        <v>15.262</v>
      </c>
      <c r="I76" s="66">
        <v>1.86455</v>
      </c>
      <c r="J76" s="66" t="s">
        <v>281</v>
      </c>
      <c r="K76" s="66" t="s">
        <v>281</v>
      </c>
      <c r="L76" s="66" t="s">
        <v>281</v>
      </c>
      <c r="M76" s="66" t="s">
        <v>281</v>
      </c>
      <c r="N76" s="66" t="s">
        <v>281</v>
      </c>
      <c r="O76" s="66" t="s">
        <v>281</v>
      </c>
      <c r="P76" s="66">
        <v>67</v>
      </c>
      <c r="Q76" s="66">
        <v>341</v>
      </c>
      <c r="R76" s="66" t="s">
        <v>281</v>
      </c>
      <c r="S76" s="66" t="s">
        <v>281</v>
      </c>
      <c r="T76" s="66" t="s">
        <v>281</v>
      </c>
      <c r="U76" s="66" t="s">
        <v>281</v>
      </c>
      <c r="V76" s="66">
        <v>19.6481</v>
      </c>
      <c r="W76" s="66">
        <v>2.4004</v>
      </c>
      <c r="X76" s="66" t="s">
        <v>281</v>
      </c>
      <c r="Y76" s="66" t="s">
        <v>281</v>
      </c>
      <c r="Z76" s="66" t="s">
        <v>281</v>
      </c>
      <c r="AA76" s="66" t="s">
        <v>281</v>
      </c>
      <c r="AB76" s="66" t="s">
        <v>281</v>
      </c>
      <c r="AC76" s="66" t="s">
        <v>281</v>
      </c>
      <c r="AD76" s="66" t="s">
        <v>281</v>
      </c>
      <c r="AE76" s="66" t="s">
        <v>281</v>
      </c>
      <c r="AF76" s="66" t="s">
        <v>281</v>
      </c>
      <c r="AG76" s="66" t="s">
        <v>281</v>
      </c>
      <c r="AH76" s="66"/>
      <c r="AI76" s="66"/>
      <c r="AJ76" s="66" t="str">
        <f t="shared" si="2"/>
        <v> </v>
      </c>
      <c r="AK76" s="66" t="str">
        <f t="shared" si="3"/>
        <v> </v>
      </c>
      <c r="AL76" s="66"/>
    </row>
    <row r="77" spans="1:38" ht="12.75">
      <c r="A77" t="s">
        <v>47</v>
      </c>
      <c r="B77" s="66">
        <v>74</v>
      </c>
      <c r="C77" s="66">
        <v>969</v>
      </c>
      <c r="D77" s="66" t="s">
        <v>281</v>
      </c>
      <c r="E77" s="66" t="s">
        <v>281</v>
      </c>
      <c r="F77" s="66" t="s">
        <v>281</v>
      </c>
      <c r="G77" s="66" t="s">
        <v>281</v>
      </c>
      <c r="H77" s="66">
        <v>7.6367</v>
      </c>
      <c r="I77" s="66">
        <v>0.88775</v>
      </c>
      <c r="J77" s="66" t="s">
        <v>281</v>
      </c>
      <c r="K77" s="66" t="s">
        <v>281</v>
      </c>
      <c r="L77" s="66" t="s">
        <v>281</v>
      </c>
      <c r="M77" s="66" t="s">
        <v>281</v>
      </c>
      <c r="N77" s="66" t="s">
        <v>281</v>
      </c>
      <c r="O77" s="66" t="s">
        <v>281</v>
      </c>
      <c r="P77" s="66">
        <v>43</v>
      </c>
      <c r="Q77" s="66">
        <v>713</v>
      </c>
      <c r="R77" s="66" t="s">
        <v>281</v>
      </c>
      <c r="S77" s="66" t="s">
        <v>281</v>
      </c>
      <c r="T77" s="66" t="s">
        <v>281</v>
      </c>
      <c r="U77" s="66" t="s">
        <v>281</v>
      </c>
      <c r="V77" s="66">
        <v>6.0309</v>
      </c>
      <c r="W77" s="66">
        <v>0.9197</v>
      </c>
      <c r="X77" s="66" t="s">
        <v>281</v>
      </c>
      <c r="Y77" s="66" t="s">
        <v>281</v>
      </c>
      <c r="Z77" s="66" t="s">
        <v>281</v>
      </c>
      <c r="AA77" s="66" t="s">
        <v>281</v>
      </c>
      <c r="AB77" s="66" t="s">
        <v>281</v>
      </c>
      <c r="AC77" s="66" t="s">
        <v>281</v>
      </c>
      <c r="AD77" s="66" t="s">
        <v>281</v>
      </c>
      <c r="AE77" s="66" t="s">
        <v>281</v>
      </c>
      <c r="AF77" s="66" t="s">
        <v>281</v>
      </c>
      <c r="AG77" s="66" t="s">
        <v>281</v>
      </c>
      <c r="AH77" s="66"/>
      <c r="AI77" s="66"/>
      <c r="AJ77" s="66" t="str">
        <f t="shared" si="2"/>
        <v> </v>
      </c>
      <c r="AK77" s="66" t="str">
        <f t="shared" si="3"/>
        <v> </v>
      </c>
      <c r="AL77" s="66"/>
    </row>
    <row r="78" spans="1:38" ht="12.75">
      <c r="A78" t="s">
        <v>53</v>
      </c>
      <c r="B78" s="66">
        <v>25</v>
      </c>
      <c r="C78" s="66">
        <v>312</v>
      </c>
      <c r="D78" s="66" t="s">
        <v>281</v>
      </c>
      <c r="E78" s="66" t="s">
        <v>281</v>
      </c>
      <c r="F78" s="66" t="s">
        <v>281</v>
      </c>
      <c r="G78" s="66" t="s">
        <v>281</v>
      </c>
      <c r="H78" s="66">
        <v>8.0128</v>
      </c>
      <c r="I78" s="66">
        <v>1.60256</v>
      </c>
      <c r="J78" s="66" t="s">
        <v>281</v>
      </c>
      <c r="K78" s="66" t="s">
        <v>281</v>
      </c>
      <c r="L78" s="66" t="s">
        <v>281</v>
      </c>
      <c r="M78" s="66" t="s">
        <v>281</v>
      </c>
      <c r="N78" s="66" t="s">
        <v>281</v>
      </c>
      <c r="O78" s="66" t="s">
        <v>281</v>
      </c>
      <c r="P78" s="66">
        <v>19</v>
      </c>
      <c r="Q78" s="66">
        <v>267</v>
      </c>
      <c r="R78" s="66" t="s">
        <v>281</v>
      </c>
      <c r="S78" s="66" t="s">
        <v>281</v>
      </c>
      <c r="T78" s="66" t="s">
        <v>281</v>
      </c>
      <c r="U78" s="66" t="s">
        <v>281</v>
      </c>
      <c r="V78" s="66">
        <v>7.1161</v>
      </c>
      <c r="W78" s="66">
        <v>1.63255</v>
      </c>
      <c r="X78" s="66" t="s">
        <v>281</v>
      </c>
      <c r="Y78" s="66" t="s">
        <v>281</v>
      </c>
      <c r="Z78" s="66" t="s">
        <v>281</v>
      </c>
      <c r="AA78" s="66" t="s">
        <v>281</v>
      </c>
      <c r="AB78" s="66" t="s">
        <v>281</v>
      </c>
      <c r="AC78" s="66" t="s">
        <v>281</v>
      </c>
      <c r="AD78" s="66" t="s">
        <v>281</v>
      </c>
      <c r="AE78" s="66" t="s">
        <v>281</v>
      </c>
      <c r="AF78" s="66" t="s">
        <v>281</v>
      </c>
      <c r="AG78" s="66" t="s">
        <v>281</v>
      </c>
      <c r="AH78" s="66"/>
      <c r="AI78" s="66"/>
      <c r="AJ78" s="66" t="str">
        <f t="shared" si="2"/>
        <v> </v>
      </c>
      <c r="AK78" s="66" t="str">
        <f t="shared" si="3"/>
        <v> </v>
      </c>
      <c r="AL78" s="66"/>
    </row>
    <row r="79" spans="1:38" ht="12.75">
      <c r="A79" t="s">
        <v>55</v>
      </c>
      <c r="B79" s="66">
        <v>31</v>
      </c>
      <c r="C79" s="66">
        <v>1213</v>
      </c>
      <c r="D79" s="66" t="s">
        <v>281</v>
      </c>
      <c r="E79" s="66" t="s">
        <v>281</v>
      </c>
      <c r="F79" s="66" t="s">
        <v>281</v>
      </c>
      <c r="G79" s="66" t="s">
        <v>281</v>
      </c>
      <c r="H79" s="66">
        <v>2.5556</v>
      </c>
      <c r="I79" s="66">
        <v>0.45901</v>
      </c>
      <c r="J79" s="66" t="s">
        <v>281</v>
      </c>
      <c r="K79" s="66" t="s">
        <v>281</v>
      </c>
      <c r="L79" s="66" t="s">
        <v>281</v>
      </c>
      <c r="M79" s="66" t="s">
        <v>281</v>
      </c>
      <c r="N79" s="66" t="s">
        <v>281</v>
      </c>
      <c r="O79" s="66" t="s">
        <v>281</v>
      </c>
      <c r="P79" s="66">
        <v>40</v>
      </c>
      <c r="Q79" s="66">
        <v>1283</v>
      </c>
      <c r="R79" s="66" t="s">
        <v>281</v>
      </c>
      <c r="S79" s="66" t="s">
        <v>281</v>
      </c>
      <c r="T79" s="66" t="s">
        <v>281</v>
      </c>
      <c r="U79" s="66" t="s">
        <v>281</v>
      </c>
      <c r="V79" s="66">
        <v>3.1177</v>
      </c>
      <c r="W79" s="66">
        <v>0.49295</v>
      </c>
      <c r="X79" s="66" t="s">
        <v>281</v>
      </c>
      <c r="Y79" s="66" t="s">
        <v>281</v>
      </c>
      <c r="Z79" s="66" t="s">
        <v>281</v>
      </c>
      <c r="AA79" s="66" t="s">
        <v>281</v>
      </c>
      <c r="AB79" s="66" t="s">
        <v>281</v>
      </c>
      <c r="AC79" s="66" t="s">
        <v>281</v>
      </c>
      <c r="AD79" s="66" t="s">
        <v>281</v>
      </c>
      <c r="AE79" s="66" t="s">
        <v>281</v>
      </c>
      <c r="AF79" s="66" t="s">
        <v>281</v>
      </c>
      <c r="AG79" s="66" t="s">
        <v>281</v>
      </c>
      <c r="AH79" s="66"/>
      <c r="AI79" s="66"/>
      <c r="AJ79" s="66" t="str">
        <f t="shared" si="2"/>
        <v> </v>
      </c>
      <c r="AK79" s="66" t="str">
        <f t="shared" si="3"/>
        <v> </v>
      </c>
      <c r="AL79" s="66"/>
    </row>
    <row r="80" spans="1:38" ht="12.75">
      <c r="A80" t="s">
        <v>51</v>
      </c>
      <c r="B80" s="66">
        <v>33</v>
      </c>
      <c r="C80" s="66">
        <v>1376</v>
      </c>
      <c r="D80" s="66" t="s">
        <v>281</v>
      </c>
      <c r="E80" s="66" t="s">
        <v>281</v>
      </c>
      <c r="F80" s="66" t="s">
        <v>281</v>
      </c>
      <c r="G80" s="66" t="s">
        <v>281</v>
      </c>
      <c r="H80" s="66">
        <v>2.3983</v>
      </c>
      <c r="I80" s="66">
        <v>0.41748</v>
      </c>
      <c r="J80" s="66" t="s">
        <v>281</v>
      </c>
      <c r="K80" s="66" t="s">
        <v>281</v>
      </c>
      <c r="L80" s="66" t="s">
        <v>281</v>
      </c>
      <c r="M80" s="66" t="s">
        <v>281</v>
      </c>
      <c r="N80" s="66" t="s">
        <v>281</v>
      </c>
      <c r="O80" s="66" t="s">
        <v>281</v>
      </c>
      <c r="P80" s="66">
        <v>38</v>
      </c>
      <c r="Q80" s="66">
        <v>1487</v>
      </c>
      <c r="R80" s="66" t="s">
        <v>281</v>
      </c>
      <c r="S80" s="66" t="s">
        <v>281</v>
      </c>
      <c r="T80" s="66" t="s">
        <v>281</v>
      </c>
      <c r="U80" s="66" t="s">
        <v>281</v>
      </c>
      <c r="V80" s="66">
        <v>2.5555</v>
      </c>
      <c r="W80" s="66">
        <v>0.41455</v>
      </c>
      <c r="X80" s="66" t="s">
        <v>281</v>
      </c>
      <c r="Y80" s="66" t="s">
        <v>281</v>
      </c>
      <c r="Z80" s="66" t="s">
        <v>281</v>
      </c>
      <c r="AA80" s="66" t="s">
        <v>281</v>
      </c>
      <c r="AB80" s="66" t="s">
        <v>281</v>
      </c>
      <c r="AC80" s="66" t="s">
        <v>281</v>
      </c>
      <c r="AD80" s="66" t="s">
        <v>281</v>
      </c>
      <c r="AE80" s="66" t="s">
        <v>281</v>
      </c>
      <c r="AF80" s="66" t="s">
        <v>281</v>
      </c>
      <c r="AG80" s="66" t="s">
        <v>281</v>
      </c>
      <c r="AH80" s="66"/>
      <c r="AI80" s="66"/>
      <c r="AJ80" s="66" t="str">
        <f t="shared" si="2"/>
        <v> </v>
      </c>
      <c r="AK80" s="66" t="str">
        <f t="shared" si="3"/>
        <v> </v>
      </c>
      <c r="AL80" s="66"/>
    </row>
    <row r="81" spans="1:38" ht="12.75">
      <c r="A81" t="s">
        <v>54</v>
      </c>
      <c r="B81" s="66">
        <v>12</v>
      </c>
      <c r="C81" s="66">
        <v>549</v>
      </c>
      <c r="D81" s="66" t="s">
        <v>281</v>
      </c>
      <c r="E81" s="66" t="s">
        <v>281</v>
      </c>
      <c r="F81" s="66" t="s">
        <v>281</v>
      </c>
      <c r="G81" s="66" t="s">
        <v>281</v>
      </c>
      <c r="H81" s="66">
        <v>2.1858</v>
      </c>
      <c r="I81" s="66">
        <v>0.63098</v>
      </c>
      <c r="J81" s="66" t="s">
        <v>281</v>
      </c>
      <c r="K81" s="66" t="s">
        <v>281</v>
      </c>
      <c r="L81" s="66" t="s">
        <v>281</v>
      </c>
      <c r="M81" s="66" t="s">
        <v>281</v>
      </c>
      <c r="N81" s="66" t="s">
        <v>281</v>
      </c>
      <c r="O81" s="66" t="s">
        <v>281</v>
      </c>
      <c r="P81" s="66">
        <v>14</v>
      </c>
      <c r="Q81" s="66">
        <v>522</v>
      </c>
      <c r="R81" s="66" t="s">
        <v>281</v>
      </c>
      <c r="S81" s="66" t="s">
        <v>281</v>
      </c>
      <c r="T81" s="66" t="s">
        <v>281</v>
      </c>
      <c r="U81" s="66" t="s">
        <v>281</v>
      </c>
      <c r="V81" s="66">
        <v>2.682</v>
      </c>
      <c r="W81" s="66">
        <v>0.71679</v>
      </c>
      <c r="X81" s="66" t="s">
        <v>281</v>
      </c>
      <c r="Y81" s="66" t="s">
        <v>281</v>
      </c>
      <c r="Z81" s="66" t="s">
        <v>281</v>
      </c>
      <c r="AA81" s="66" t="s">
        <v>281</v>
      </c>
      <c r="AB81" s="66" t="s">
        <v>281</v>
      </c>
      <c r="AC81" s="66" t="s">
        <v>281</v>
      </c>
      <c r="AD81" s="66" t="s">
        <v>281</v>
      </c>
      <c r="AE81" s="66" t="s">
        <v>281</v>
      </c>
      <c r="AF81" s="66" t="s">
        <v>281</v>
      </c>
      <c r="AG81" s="66" t="s">
        <v>281</v>
      </c>
      <c r="AH81" s="66"/>
      <c r="AI81" s="66"/>
      <c r="AJ81" s="66" t="str">
        <f t="shared" si="2"/>
        <v> </v>
      </c>
      <c r="AK81" s="66" t="str">
        <f t="shared" si="3"/>
        <v> </v>
      </c>
      <c r="AL81" s="66"/>
    </row>
    <row r="82" spans="1:38" ht="12.75">
      <c r="A82" t="s">
        <v>50</v>
      </c>
      <c r="B82" s="66">
        <v>79</v>
      </c>
      <c r="C82" s="66">
        <v>1472</v>
      </c>
      <c r="D82" s="66" t="s">
        <v>281</v>
      </c>
      <c r="E82" s="66" t="s">
        <v>281</v>
      </c>
      <c r="F82" s="66" t="s">
        <v>281</v>
      </c>
      <c r="G82" s="66" t="s">
        <v>281</v>
      </c>
      <c r="H82" s="66">
        <v>5.3668</v>
      </c>
      <c r="I82" s="66">
        <v>0.60382</v>
      </c>
      <c r="J82" s="66" t="s">
        <v>281</v>
      </c>
      <c r="K82" s="66" t="s">
        <v>281</v>
      </c>
      <c r="L82" s="66" t="s">
        <v>281</v>
      </c>
      <c r="M82" s="66" t="s">
        <v>281</v>
      </c>
      <c r="N82" s="66" t="s">
        <v>281</v>
      </c>
      <c r="O82" s="66" t="s">
        <v>281</v>
      </c>
      <c r="P82" s="66">
        <v>105</v>
      </c>
      <c r="Q82" s="66">
        <v>1515</v>
      </c>
      <c r="R82" s="66" t="s">
        <v>281</v>
      </c>
      <c r="S82" s="66" t="s">
        <v>281</v>
      </c>
      <c r="T82" s="66" t="s">
        <v>281</v>
      </c>
      <c r="U82" s="66" t="s">
        <v>281</v>
      </c>
      <c r="V82" s="66">
        <v>6.9307</v>
      </c>
      <c r="W82" s="66">
        <v>0.67637</v>
      </c>
      <c r="X82" s="66" t="s">
        <v>281</v>
      </c>
      <c r="Y82" s="66" t="s">
        <v>281</v>
      </c>
      <c r="Z82" s="66" t="s">
        <v>281</v>
      </c>
      <c r="AA82" s="66" t="s">
        <v>281</v>
      </c>
      <c r="AB82" s="66" t="s">
        <v>281</v>
      </c>
      <c r="AC82" s="66" t="s">
        <v>281</v>
      </c>
      <c r="AD82" s="66" t="s">
        <v>281</v>
      </c>
      <c r="AE82" s="66" t="s">
        <v>281</v>
      </c>
      <c r="AF82" s="66" t="s">
        <v>281</v>
      </c>
      <c r="AG82" s="66" t="s">
        <v>281</v>
      </c>
      <c r="AH82" s="66"/>
      <c r="AI82" s="66"/>
      <c r="AJ82" s="66" t="str">
        <f t="shared" si="2"/>
        <v> </v>
      </c>
      <c r="AK82" s="66" t="str">
        <f t="shared" si="3"/>
        <v> </v>
      </c>
      <c r="AL82" s="66"/>
    </row>
    <row r="83" spans="1:38" ht="12.75">
      <c r="A83" t="s">
        <v>52</v>
      </c>
      <c r="B83" s="66">
        <v>44</v>
      </c>
      <c r="C83" s="66">
        <v>2484</v>
      </c>
      <c r="D83" s="66" t="s">
        <v>281</v>
      </c>
      <c r="E83" s="66" t="s">
        <v>281</v>
      </c>
      <c r="F83" s="66" t="s">
        <v>281</v>
      </c>
      <c r="G83" s="66" t="s">
        <v>281</v>
      </c>
      <c r="H83" s="66">
        <v>1.7713</v>
      </c>
      <c r="I83" s="66">
        <v>0.26704</v>
      </c>
      <c r="J83" s="66" t="s">
        <v>281</v>
      </c>
      <c r="K83" s="66" t="s">
        <v>281</v>
      </c>
      <c r="L83" s="66" t="s">
        <v>281</v>
      </c>
      <c r="M83" s="66" t="s">
        <v>281</v>
      </c>
      <c r="N83" s="66" t="s">
        <v>281</v>
      </c>
      <c r="O83" s="66" t="s">
        <v>281</v>
      </c>
      <c r="P83" s="66">
        <v>83</v>
      </c>
      <c r="Q83" s="66">
        <v>2548</v>
      </c>
      <c r="R83" s="66" t="s">
        <v>281</v>
      </c>
      <c r="S83" s="66" t="s">
        <v>281</v>
      </c>
      <c r="T83" s="66" t="s">
        <v>281</v>
      </c>
      <c r="U83" s="66" t="s">
        <v>281</v>
      </c>
      <c r="V83" s="66">
        <v>3.2575</v>
      </c>
      <c r="W83" s="66">
        <v>0.35755</v>
      </c>
      <c r="X83" s="66" t="s">
        <v>281</v>
      </c>
      <c r="Y83" s="66" t="s">
        <v>281</v>
      </c>
      <c r="Z83" s="66" t="s">
        <v>281</v>
      </c>
      <c r="AA83" s="66" t="s">
        <v>281</v>
      </c>
      <c r="AB83" s="66" t="s">
        <v>281</v>
      </c>
      <c r="AC83" s="66" t="s">
        <v>281</v>
      </c>
      <c r="AD83" s="66" t="s">
        <v>281</v>
      </c>
      <c r="AE83" s="66" t="s">
        <v>281</v>
      </c>
      <c r="AF83" s="66" t="s">
        <v>281</v>
      </c>
      <c r="AG83" s="66" t="s">
        <v>281</v>
      </c>
      <c r="AH83" s="66"/>
      <c r="AI83" s="66"/>
      <c r="AJ83" s="66" t="str">
        <f t="shared" si="2"/>
        <v> </v>
      </c>
      <c r="AK83" s="66" t="str">
        <f t="shared" si="3"/>
        <v> </v>
      </c>
      <c r="AL83" s="66"/>
    </row>
    <row r="84" spans="1:38" ht="12.75">
      <c r="A84" t="s">
        <v>56</v>
      </c>
      <c r="B84" s="66">
        <v>32</v>
      </c>
      <c r="C84" s="66">
        <v>999</v>
      </c>
      <c r="D84" s="66" t="s">
        <v>281</v>
      </c>
      <c r="E84" s="66" t="s">
        <v>281</v>
      </c>
      <c r="F84" s="66" t="s">
        <v>281</v>
      </c>
      <c r="G84" s="66" t="s">
        <v>281</v>
      </c>
      <c r="H84" s="66">
        <v>3.2032</v>
      </c>
      <c r="I84" s="66">
        <v>0.56625</v>
      </c>
      <c r="J84" s="66" t="s">
        <v>281</v>
      </c>
      <c r="K84" s="66" t="s">
        <v>281</v>
      </c>
      <c r="L84" s="66" t="s">
        <v>281</v>
      </c>
      <c r="M84" s="66" t="s">
        <v>281</v>
      </c>
      <c r="N84" s="66" t="s">
        <v>281</v>
      </c>
      <c r="O84" s="66" t="s">
        <v>281</v>
      </c>
      <c r="P84" s="66">
        <v>45</v>
      </c>
      <c r="Q84" s="66">
        <v>1134</v>
      </c>
      <c r="R84" s="66" t="s">
        <v>281</v>
      </c>
      <c r="S84" s="66" t="s">
        <v>281</v>
      </c>
      <c r="T84" s="66" t="s">
        <v>281</v>
      </c>
      <c r="U84" s="66" t="s">
        <v>281</v>
      </c>
      <c r="V84" s="66">
        <v>3.9683</v>
      </c>
      <c r="W84" s="66">
        <v>0.59155</v>
      </c>
      <c r="X84" s="66" t="s">
        <v>281</v>
      </c>
      <c r="Y84" s="66" t="s">
        <v>281</v>
      </c>
      <c r="Z84" s="66" t="s">
        <v>281</v>
      </c>
      <c r="AA84" s="66" t="s">
        <v>281</v>
      </c>
      <c r="AB84" s="66" t="s">
        <v>281</v>
      </c>
      <c r="AC84" s="66" t="s">
        <v>281</v>
      </c>
      <c r="AD84" s="66" t="s">
        <v>281</v>
      </c>
      <c r="AE84" s="66" t="s">
        <v>281</v>
      </c>
      <c r="AF84" s="66" t="s">
        <v>281</v>
      </c>
      <c r="AG84" s="66" t="s">
        <v>281</v>
      </c>
      <c r="AH84" s="66"/>
      <c r="AI84" s="66"/>
      <c r="AJ84" s="66" t="str">
        <f t="shared" si="2"/>
        <v> </v>
      </c>
      <c r="AK84" s="66" t="str">
        <f t="shared" si="3"/>
        <v> </v>
      </c>
      <c r="AL84" s="66"/>
    </row>
    <row r="85" spans="1:38" ht="12.75">
      <c r="A85" t="s">
        <v>49</v>
      </c>
      <c r="B85" s="66">
        <v>25</v>
      </c>
      <c r="C85" s="66">
        <v>658</v>
      </c>
      <c r="D85" s="66" t="s">
        <v>281</v>
      </c>
      <c r="E85" s="66" t="s">
        <v>281</v>
      </c>
      <c r="F85" s="66" t="s">
        <v>281</v>
      </c>
      <c r="G85" s="66" t="s">
        <v>281</v>
      </c>
      <c r="H85" s="66">
        <v>3.7994</v>
      </c>
      <c r="I85" s="66">
        <v>0.75988</v>
      </c>
      <c r="J85" s="66" t="s">
        <v>281</v>
      </c>
      <c r="K85" s="66" t="s">
        <v>281</v>
      </c>
      <c r="L85" s="66" t="s">
        <v>281</v>
      </c>
      <c r="M85" s="66" t="s">
        <v>281</v>
      </c>
      <c r="N85" s="66" t="s">
        <v>281</v>
      </c>
      <c r="O85" s="66" t="s">
        <v>281</v>
      </c>
      <c r="P85" s="66">
        <v>39</v>
      </c>
      <c r="Q85" s="66">
        <v>823</v>
      </c>
      <c r="R85" s="66" t="s">
        <v>281</v>
      </c>
      <c r="S85" s="66" t="s">
        <v>281</v>
      </c>
      <c r="T85" s="66" t="s">
        <v>281</v>
      </c>
      <c r="U85" s="66" t="s">
        <v>281</v>
      </c>
      <c r="V85" s="66">
        <v>4.7388</v>
      </c>
      <c r="W85" s="66">
        <v>0.75881</v>
      </c>
      <c r="X85" s="66" t="s">
        <v>281</v>
      </c>
      <c r="Y85" s="66" t="s">
        <v>281</v>
      </c>
      <c r="Z85" s="66" t="s">
        <v>281</v>
      </c>
      <c r="AA85" s="66" t="s">
        <v>281</v>
      </c>
      <c r="AB85" s="66" t="s">
        <v>281</v>
      </c>
      <c r="AC85" s="66" t="s">
        <v>281</v>
      </c>
      <c r="AD85" s="66" t="s">
        <v>281</v>
      </c>
      <c r="AE85" s="66" t="s">
        <v>281</v>
      </c>
      <c r="AF85" s="66" t="s">
        <v>281</v>
      </c>
      <c r="AG85" s="66" t="s">
        <v>281</v>
      </c>
      <c r="AH85" s="66"/>
      <c r="AI85" s="66"/>
      <c r="AJ85" s="66" t="str">
        <f t="shared" si="2"/>
        <v> </v>
      </c>
      <c r="AK85" s="66" t="str">
        <f t="shared" si="3"/>
        <v> </v>
      </c>
      <c r="AL85" s="66"/>
    </row>
    <row r="86" spans="1:38" ht="12.75">
      <c r="A86" s="66" t="s">
        <v>87</v>
      </c>
      <c r="B86" s="66">
        <v>1191</v>
      </c>
      <c r="C86" s="66">
        <v>7239</v>
      </c>
      <c r="D86" s="66">
        <v>16.5466</v>
      </c>
      <c r="E86" s="66">
        <v>15.0901</v>
      </c>
      <c r="F86" s="66">
        <v>18.1436</v>
      </c>
      <c r="G86" s="66">
        <v>8E-05</v>
      </c>
      <c r="H86" s="66">
        <v>16.4525</v>
      </c>
      <c r="I86" s="66">
        <v>0.47674</v>
      </c>
      <c r="J86" s="66">
        <v>0.1861</v>
      </c>
      <c r="K86" s="66">
        <v>0.094</v>
      </c>
      <c r="L86" s="66">
        <v>0.2783</v>
      </c>
      <c r="M86" s="66">
        <v>1.20459</v>
      </c>
      <c r="N86" s="66">
        <v>1.09856</v>
      </c>
      <c r="O86" s="66">
        <v>1.32086</v>
      </c>
      <c r="P86" s="66">
        <v>1285</v>
      </c>
      <c r="Q86" s="66">
        <v>7005</v>
      </c>
      <c r="R86" s="66">
        <v>18.6661</v>
      </c>
      <c r="S86" s="66">
        <v>17.0467</v>
      </c>
      <c r="T86" s="66">
        <v>20.4394</v>
      </c>
      <c r="U86" s="66">
        <v>0</v>
      </c>
      <c r="V86" s="66">
        <v>18.344</v>
      </c>
      <c r="W86" s="66">
        <v>0.51173</v>
      </c>
      <c r="X86" s="66">
        <v>0.2916</v>
      </c>
      <c r="Y86" s="66">
        <v>0.2009</v>
      </c>
      <c r="Z86" s="66">
        <v>0.3824</v>
      </c>
      <c r="AA86" s="66">
        <v>1.33861</v>
      </c>
      <c r="AB86" s="66">
        <v>1.22247</v>
      </c>
      <c r="AC86" s="66">
        <v>1.46577</v>
      </c>
      <c r="AD86" s="66">
        <v>0.02681</v>
      </c>
      <c r="AE86">
        <v>-0.1205</v>
      </c>
      <c r="AF86">
        <v>-0.2272</v>
      </c>
      <c r="AG86">
        <v>-0.0138</v>
      </c>
      <c r="AH86" s="66">
        <v>1</v>
      </c>
      <c r="AI86" s="66">
        <v>2</v>
      </c>
      <c r="AJ86" s="66" t="str">
        <f t="shared" si="2"/>
        <v>t</v>
      </c>
      <c r="AK86" s="66" t="str">
        <f t="shared" si="3"/>
        <v>t</v>
      </c>
      <c r="AL86" s="66"/>
    </row>
    <row r="87" spans="1:38" ht="12.75">
      <c r="A87" s="66" t="s">
        <v>86</v>
      </c>
      <c r="B87" s="66">
        <v>862</v>
      </c>
      <c r="C87" s="66">
        <v>5508</v>
      </c>
      <c r="D87" s="66">
        <v>15.3987</v>
      </c>
      <c r="E87" s="66">
        <v>13.9469</v>
      </c>
      <c r="F87" s="66">
        <v>17.0016</v>
      </c>
      <c r="G87" s="66">
        <v>0.02374</v>
      </c>
      <c r="H87" s="66">
        <v>15.65</v>
      </c>
      <c r="I87" s="66">
        <v>0.53304</v>
      </c>
      <c r="J87" s="66">
        <v>0.1142</v>
      </c>
      <c r="K87" s="66">
        <v>0.0152</v>
      </c>
      <c r="L87" s="66">
        <v>0.2133</v>
      </c>
      <c r="M87" s="66">
        <v>1.12103</v>
      </c>
      <c r="N87" s="66">
        <v>1.01534</v>
      </c>
      <c r="O87" s="66">
        <v>1.23772</v>
      </c>
      <c r="P87" s="66">
        <v>986</v>
      </c>
      <c r="Q87" s="66">
        <v>6096</v>
      </c>
      <c r="R87" s="66">
        <v>16.2954</v>
      </c>
      <c r="S87" s="66">
        <v>14.8067</v>
      </c>
      <c r="T87" s="66">
        <v>17.9337</v>
      </c>
      <c r="U87" s="66">
        <v>0.00144</v>
      </c>
      <c r="V87" s="66">
        <v>16.1745</v>
      </c>
      <c r="W87" s="66">
        <v>0.5151</v>
      </c>
      <c r="X87" s="66">
        <v>0.1558</v>
      </c>
      <c r="Y87" s="66">
        <v>0.06</v>
      </c>
      <c r="Z87" s="66">
        <v>0.2516</v>
      </c>
      <c r="AA87" s="66">
        <v>1.16859</v>
      </c>
      <c r="AB87" s="66">
        <v>1.06184</v>
      </c>
      <c r="AC87" s="66">
        <v>1.28608</v>
      </c>
      <c r="AD87" s="66">
        <v>0.34216</v>
      </c>
      <c r="AE87">
        <v>-0.0566</v>
      </c>
      <c r="AF87">
        <v>-0.1734</v>
      </c>
      <c r="AG87" s="66">
        <v>0.0602</v>
      </c>
      <c r="AH87" s="66"/>
      <c r="AI87" s="66">
        <v>2</v>
      </c>
      <c r="AJ87" s="66" t="str">
        <f t="shared" si="2"/>
        <v> </v>
      </c>
      <c r="AK87" s="66" t="str">
        <f t="shared" si="3"/>
        <v> </v>
      </c>
      <c r="AL87" s="66"/>
    </row>
    <row r="88" spans="1:38" ht="12.75">
      <c r="A88" s="66" t="s">
        <v>82</v>
      </c>
      <c r="B88" s="66">
        <v>1242</v>
      </c>
      <c r="C88" s="66">
        <v>8044</v>
      </c>
      <c r="D88" s="66">
        <v>15.6037</v>
      </c>
      <c r="E88" s="66">
        <v>14.2399</v>
      </c>
      <c r="F88" s="66">
        <v>17.0982</v>
      </c>
      <c r="G88" s="66">
        <v>0.0063</v>
      </c>
      <c r="H88" s="66">
        <v>15.4401</v>
      </c>
      <c r="I88" s="66">
        <v>0.43812</v>
      </c>
      <c r="J88" s="66">
        <v>0.1275</v>
      </c>
      <c r="K88" s="66">
        <v>0.036</v>
      </c>
      <c r="L88" s="66">
        <v>0.2189</v>
      </c>
      <c r="M88" s="66">
        <v>1.13595</v>
      </c>
      <c r="N88" s="66">
        <v>1.03667</v>
      </c>
      <c r="O88" s="66">
        <v>1.24475</v>
      </c>
      <c r="P88" s="66">
        <v>1167</v>
      </c>
      <c r="Q88" s="66">
        <v>7812</v>
      </c>
      <c r="R88" s="66">
        <v>15.3276</v>
      </c>
      <c r="S88" s="66">
        <v>13.9741</v>
      </c>
      <c r="T88" s="66">
        <v>16.8121</v>
      </c>
      <c r="U88" s="66">
        <v>0.04495</v>
      </c>
      <c r="V88" s="66">
        <v>14.9386</v>
      </c>
      <c r="W88" s="66">
        <v>0.43729</v>
      </c>
      <c r="X88" s="66">
        <v>0.0946</v>
      </c>
      <c r="Y88" s="66">
        <v>0.0021</v>
      </c>
      <c r="Z88" s="66">
        <v>0.187</v>
      </c>
      <c r="AA88" s="66">
        <v>1.09919</v>
      </c>
      <c r="AB88" s="66">
        <v>1.00213</v>
      </c>
      <c r="AC88" s="66">
        <v>1.20565</v>
      </c>
      <c r="AD88" s="66">
        <v>0.74488</v>
      </c>
      <c r="AE88" s="66">
        <v>0.0179</v>
      </c>
      <c r="AF88">
        <v>-0.0897</v>
      </c>
      <c r="AG88" s="66">
        <v>0.1254</v>
      </c>
      <c r="AH88" s="66"/>
      <c r="AI88" s="66"/>
      <c r="AJ88" s="66" t="str">
        <f t="shared" si="2"/>
        <v> </v>
      </c>
      <c r="AK88" s="66" t="str">
        <f t="shared" si="3"/>
        <v> </v>
      </c>
      <c r="AL88" s="66"/>
    </row>
    <row r="89" spans="1:38" ht="12.75">
      <c r="A89" s="66" t="s">
        <v>91</v>
      </c>
      <c r="B89" s="66">
        <v>893</v>
      </c>
      <c r="C89" s="66">
        <v>6286</v>
      </c>
      <c r="D89" s="66">
        <v>14.193</v>
      </c>
      <c r="E89" s="66">
        <v>12.8677</v>
      </c>
      <c r="F89" s="66">
        <v>15.6549</v>
      </c>
      <c r="G89" s="66">
        <v>0.51311</v>
      </c>
      <c r="H89" s="66">
        <v>14.2062</v>
      </c>
      <c r="I89" s="66">
        <v>0.47539</v>
      </c>
      <c r="J89" s="66">
        <v>0.0327</v>
      </c>
      <c r="K89">
        <v>-0.0653</v>
      </c>
      <c r="L89" s="66">
        <v>0.1307</v>
      </c>
      <c r="M89" s="66">
        <v>1.03325</v>
      </c>
      <c r="N89" s="66">
        <v>0.93677</v>
      </c>
      <c r="O89" s="66">
        <v>1.13968</v>
      </c>
      <c r="P89" s="66">
        <v>1012</v>
      </c>
      <c r="Q89" s="66">
        <v>7023</v>
      </c>
      <c r="R89" s="66">
        <v>14.4157</v>
      </c>
      <c r="S89" s="66">
        <v>13.1042</v>
      </c>
      <c r="T89" s="66">
        <v>15.8584</v>
      </c>
      <c r="U89" s="66">
        <v>0.49463</v>
      </c>
      <c r="V89" s="66">
        <v>14.4098</v>
      </c>
      <c r="W89" s="66">
        <v>0.45297</v>
      </c>
      <c r="X89" s="66">
        <v>0.0332</v>
      </c>
      <c r="Y89">
        <v>-0.0621</v>
      </c>
      <c r="Z89" s="66">
        <v>0.1286</v>
      </c>
      <c r="AA89" s="66">
        <v>1.0338</v>
      </c>
      <c r="AB89" s="66">
        <v>0.93975</v>
      </c>
      <c r="AC89" s="66">
        <v>1.13726</v>
      </c>
      <c r="AD89" s="66">
        <v>0.79183</v>
      </c>
      <c r="AE89">
        <v>-0.0156</v>
      </c>
      <c r="AF89">
        <v>-0.1312</v>
      </c>
      <c r="AG89" s="66">
        <v>0.1</v>
      </c>
      <c r="AH89" s="66"/>
      <c r="AI89" s="66"/>
      <c r="AJ89" s="66" t="str">
        <f t="shared" si="2"/>
        <v> </v>
      </c>
      <c r="AK89" s="66" t="str">
        <f t="shared" si="3"/>
        <v> </v>
      </c>
      <c r="AL89" s="66"/>
    </row>
    <row r="90" spans="1:38" ht="12.75">
      <c r="A90" s="66" t="s">
        <v>90</v>
      </c>
      <c r="B90" s="66">
        <v>359</v>
      </c>
      <c r="C90" s="66">
        <v>2497</v>
      </c>
      <c r="D90" s="66">
        <v>14.4276</v>
      </c>
      <c r="E90" s="66">
        <v>12.7117</v>
      </c>
      <c r="F90" s="66">
        <v>16.3752</v>
      </c>
      <c r="G90" s="66">
        <v>0.44718</v>
      </c>
      <c r="H90" s="66">
        <v>14.3773</v>
      </c>
      <c r="I90" s="66">
        <v>0.7588</v>
      </c>
      <c r="J90" s="66">
        <v>0.0491</v>
      </c>
      <c r="K90">
        <v>-0.0775</v>
      </c>
      <c r="L90" s="66">
        <v>0.1757</v>
      </c>
      <c r="M90" s="66">
        <v>1.05033</v>
      </c>
      <c r="N90" s="66">
        <v>0.92541</v>
      </c>
      <c r="O90" s="66">
        <v>1.19211</v>
      </c>
      <c r="P90" s="66">
        <v>357</v>
      </c>
      <c r="Q90" s="66">
        <v>2427</v>
      </c>
      <c r="R90" s="66">
        <v>14.9471</v>
      </c>
      <c r="S90" s="66">
        <v>13.1688</v>
      </c>
      <c r="T90" s="66">
        <v>16.9656</v>
      </c>
      <c r="U90" s="66">
        <v>0.28261</v>
      </c>
      <c r="V90" s="66">
        <v>14.7095</v>
      </c>
      <c r="W90" s="66">
        <v>0.77851</v>
      </c>
      <c r="X90" s="66">
        <v>0.0694</v>
      </c>
      <c r="Y90">
        <v>-0.0572</v>
      </c>
      <c r="Z90" s="66">
        <v>0.1961</v>
      </c>
      <c r="AA90" s="66">
        <v>1.07191</v>
      </c>
      <c r="AB90" s="66">
        <v>0.94438</v>
      </c>
      <c r="AC90" s="66">
        <v>1.21666</v>
      </c>
      <c r="AD90" s="66">
        <v>0.67152</v>
      </c>
      <c r="AE90">
        <v>-0.0354</v>
      </c>
      <c r="AF90">
        <v>-0.1989</v>
      </c>
      <c r="AG90" s="66">
        <v>0.1281</v>
      </c>
      <c r="AH90" s="66"/>
      <c r="AI90" s="66"/>
      <c r="AJ90" s="66" t="str">
        <f t="shared" si="2"/>
        <v> </v>
      </c>
      <c r="AK90" s="66" t="str">
        <f t="shared" si="3"/>
        <v> </v>
      </c>
      <c r="AL90" s="66"/>
    </row>
    <row r="91" spans="1:38" ht="12.75">
      <c r="A91" s="66" t="s">
        <v>89</v>
      </c>
      <c r="B91" s="66">
        <v>1251</v>
      </c>
      <c r="C91" s="66">
        <v>7984</v>
      </c>
      <c r="D91" s="66">
        <v>15.6299</v>
      </c>
      <c r="E91" s="66">
        <v>14.2634</v>
      </c>
      <c r="F91" s="66">
        <v>17.1272</v>
      </c>
      <c r="G91" s="66">
        <v>0.00566</v>
      </c>
      <c r="H91" s="66">
        <v>15.6688</v>
      </c>
      <c r="I91" s="66">
        <v>0.443</v>
      </c>
      <c r="J91" s="66">
        <v>0.1291</v>
      </c>
      <c r="K91" s="66">
        <v>0.0377</v>
      </c>
      <c r="L91" s="66">
        <v>0.2206</v>
      </c>
      <c r="M91" s="66">
        <v>1.13786</v>
      </c>
      <c r="N91" s="66">
        <v>1.03838</v>
      </c>
      <c r="O91" s="66">
        <v>1.24686</v>
      </c>
      <c r="P91" s="66">
        <v>1108</v>
      </c>
      <c r="Q91" s="66">
        <v>7655</v>
      </c>
      <c r="R91" s="66">
        <v>14.7559</v>
      </c>
      <c r="S91" s="66">
        <v>13.4397</v>
      </c>
      <c r="T91" s="66">
        <v>16.2009</v>
      </c>
      <c r="U91" s="66">
        <v>0.23539</v>
      </c>
      <c r="V91" s="66">
        <v>14.4742</v>
      </c>
      <c r="W91" s="66">
        <v>0.43484</v>
      </c>
      <c r="X91" s="66">
        <v>0.0566</v>
      </c>
      <c r="Y91">
        <v>-0.0369</v>
      </c>
      <c r="Z91" s="66">
        <v>0.15</v>
      </c>
      <c r="AA91" s="66">
        <v>1.05819</v>
      </c>
      <c r="AB91" s="66">
        <v>0.96381</v>
      </c>
      <c r="AC91" s="66">
        <v>1.16182</v>
      </c>
      <c r="AD91" s="66">
        <v>0.2982</v>
      </c>
      <c r="AE91" s="66">
        <v>0.0575</v>
      </c>
      <c r="AF91">
        <v>-0.0509</v>
      </c>
      <c r="AG91" s="66">
        <v>0.166</v>
      </c>
      <c r="AH91" s="66"/>
      <c r="AI91" s="66"/>
      <c r="AJ91" s="66" t="str">
        <f t="shared" si="2"/>
        <v> </v>
      </c>
      <c r="AK91" s="66" t="str">
        <f t="shared" si="3"/>
        <v> </v>
      </c>
      <c r="AL91" s="66"/>
    </row>
    <row r="92" spans="1:38" ht="12.75">
      <c r="A92" s="66" t="s">
        <v>88</v>
      </c>
      <c r="B92" s="66">
        <v>642</v>
      </c>
      <c r="C92" s="66">
        <v>4369</v>
      </c>
      <c r="D92" s="66">
        <v>14.5949</v>
      </c>
      <c r="E92" s="66">
        <v>13.1214</v>
      </c>
      <c r="F92" s="66">
        <v>16.2339</v>
      </c>
      <c r="G92" s="66">
        <v>0.26416</v>
      </c>
      <c r="H92" s="66">
        <v>14.6944</v>
      </c>
      <c r="I92" s="66">
        <v>0.57994</v>
      </c>
      <c r="J92" s="66">
        <v>0.0606</v>
      </c>
      <c r="K92">
        <v>-0.0458</v>
      </c>
      <c r="L92" s="66">
        <v>0.1671</v>
      </c>
      <c r="M92" s="66">
        <v>1.06251</v>
      </c>
      <c r="N92" s="66">
        <v>0.95524</v>
      </c>
      <c r="O92" s="66">
        <v>1.18183</v>
      </c>
      <c r="P92" s="66">
        <v>670</v>
      </c>
      <c r="Q92" s="66">
        <v>4363</v>
      </c>
      <c r="R92" s="66">
        <v>15.4528</v>
      </c>
      <c r="S92" s="66">
        <v>13.9115</v>
      </c>
      <c r="T92" s="66">
        <v>17.1649</v>
      </c>
      <c r="U92" s="66">
        <v>0.05539</v>
      </c>
      <c r="V92" s="66">
        <v>15.3564</v>
      </c>
      <c r="W92" s="66">
        <v>0.59327</v>
      </c>
      <c r="X92" s="66">
        <v>0.1027</v>
      </c>
      <c r="Y92">
        <v>-0.0024</v>
      </c>
      <c r="Z92" s="66">
        <v>0.2078</v>
      </c>
      <c r="AA92" s="66">
        <v>1.10817</v>
      </c>
      <c r="AB92" s="66">
        <v>0.99764</v>
      </c>
      <c r="AC92" s="66">
        <v>1.23095</v>
      </c>
      <c r="AD92" s="66">
        <v>0.39088</v>
      </c>
      <c r="AE92">
        <v>-0.0571</v>
      </c>
      <c r="AF92">
        <v>-0.1876</v>
      </c>
      <c r="AG92" s="66">
        <v>0.0734</v>
      </c>
      <c r="AH92" s="66"/>
      <c r="AI92" s="66"/>
      <c r="AJ92" s="66" t="str">
        <f t="shared" si="2"/>
        <v> </v>
      </c>
      <c r="AK92" s="66" t="str">
        <f t="shared" si="3"/>
        <v> </v>
      </c>
      <c r="AL92" s="66"/>
    </row>
    <row r="93" spans="1:38" ht="12.75">
      <c r="A93" s="66" t="s">
        <v>83</v>
      </c>
      <c r="B93" s="66">
        <v>1065</v>
      </c>
      <c r="C93" s="66">
        <v>7256</v>
      </c>
      <c r="D93" s="66">
        <v>14.5637</v>
      </c>
      <c r="E93" s="66">
        <v>13.2516</v>
      </c>
      <c r="F93" s="66">
        <v>16.0056</v>
      </c>
      <c r="G93" s="66">
        <v>0.22464</v>
      </c>
      <c r="H93" s="66">
        <v>14.6775</v>
      </c>
      <c r="I93" s="66">
        <v>0.44976</v>
      </c>
      <c r="J93" s="66">
        <v>0.0585</v>
      </c>
      <c r="K93">
        <v>-0.0359</v>
      </c>
      <c r="L93" s="66">
        <v>0.1529</v>
      </c>
      <c r="M93" s="66">
        <v>1.06024</v>
      </c>
      <c r="N93" s="66">
        <v>0.96472</v>
      </c>
      <c r="O93" s="66">
        <v>1.16521</v>
      </c>
      <c r="P93" s="66">
        <v>1034</v>
      </c>
      <c r="Q93" s="66">
        <v>7110</v>
      </c>
      <c r="R93" s="66">
        <v>14.6015</v>
      </c>
      <c r="S93" s="66">
        <v>13.2803</v>
      </c>
      <c r="T93" s="66">
        <v>16.0541</v>
      </c>
      <c r="U93" s="66">
        <v>0.34134</v>
      </c>
      <c r="V93" s="66">
        <v>14.5429</v>
      </c>
      <c r="W93" s="66">
        <v>0.45226</v>
      </c>
      <c r="X93" s="66">
        <v>0.046</v>
      </c>
      <c r="Y93">
        <v>-0.0488</v>
      </c>
      <c r="Z93" s="66">
        <v>0.1409</v>
      </c>
      <c r="AA93" s="66">
        <v>1.04712</v>
      </c>
      <c r="AB93" s="66">
        <v>0.95237</v>
      </c>
      <c r="AC93" s="66">
        <v>1.15129</v>
      </c>
      <c r="AD93" s="66">
        <v>0.96383</v>
      </c>
      <c r="AE93">
        <v>-0.0026</v>
      </c>
      <c r="AF93">
        <v>-0.1147</v>
      </c>
      <c r="AG93" s="66">
        <v>0.1095</v>
      </c>
      <c r="AH93" s="66"/>
      <c r="AI93" s="66"/>
      <c r="AJ93" s="66" t="str">
        <f t="shared" si="2"/>
        <v> </v>
      </c>
      <c r="AK93" s="66" t="str">
        <f t="shared" si="3"/>
        <v> </v>
      </c>
      <c r="AL93" s="66"/>
    </row>
    <row r="94" spans="1:38" ht="12.75">
      <c r="A94" s="66" t="s">
        <v>105</v>
      </c>
      <c r="B94" s="66">
        <v>875</v>
      </c>
      <c r="C94" s="66">
        <v>5684</v>
      </c>
      <c r="D94" s="66">
        <v>15.4184</v>
      </c>
      <c r="E94" s="66">
        <v>13.9732</v>
      </c>
      <c r="F94" s="66">
        <v>17.013</v>
      </c>
      <c r="G94" s="66">
        <v>0.02142</v>
      </c>
      <c r="H94" s="66">
        <v>15.3941</v>
      </c>
      <c r="I94" s="66">
        <v>0.52042</v>
      </c>
      <c r="J94" s="66">
        <v>0.1155</v>
      </c>
      <c r="K94" s="66">
        <v>0.0171</v>
      </c>
      <c r="L94" s="66">
        <v>0.2139</v>
      </c>
      <c r="M94" s="66">
        <v>1.12246</v>
      </c>
      <c r="N94" s="66">
        <v>1.01725</v>
      </c>
      <c r="O94" s="66">
        <v>1.23855</v>
      </c>
      <c r="P94" s="66">
        <v>924</v>
      </c>
      <c r="Q94" s="66">
        <v>5681</v>
      </c>
      <c r="R94" s="66">
        <v>16.4414</v>
      </c>
      <c r="S94" s="66">
        <v>14.9197</v>
      </c>
      <c r="T94" s="66">
        <v>18.1183</v>
      </c>
      <c r="U94" s="66">
        <v>0.00089</v>
      </c>
      <c r="V94" s="66">
        <v>16.2647</v>
      </c>
      <c r="W94" s="66">
        <v>0.53507</v>
      </c>
      <c r="X94" s="66">
        <v>0.1647</v>
      </c>
      <c r="Y94" s="66">
        <v>0.0676</v>
      </c>
      <c r="Z94" s="66">
        <v>0.2618</v>
      </c>
      <c r="AA94" s="66">
        <v>1.17906</v>
      </c>
      <c r="AB94" s="66">
        <v>1.06994</v>
      </c>
      <c r="AC94" s="66">
        <v>1.29932</v>
      </c>
      <c r="AD94" s="66">
        <v>0.28334</v>
      </c>
      <c r="AE94">
        <v>-0.0642</v>
      </c>
      <c r="AF94">
        <v>-0.1816</v>
      </c>
      <c r="AG94" s="66">
        <v>0.0531</v>
      </c>
      <c r="AH94" s="66"/>
      <c r="AI94" s="66">
        <v>2</v>
      </c>
      <c r="AJ94" s="66" t="str">
        <f t="shared" si="2"/>
        <v> </v>
      </c>
      <c r="AK94" s="66" t="str">
        <f t="shared" si="3"/>
        <v> </v>
      </c>
      <c r="AL94" s="66"/>
    </row>
    <row r="95" spans="1:38" ht="12.75">
      <c r="A95" s="66" t="s">
        <v>106</v>
      </c>
      <c r="B95" s="66">
        <v>475</v>
      </c>
      <c r="C95" s="66">
        <v>2531</v>
      </c>
      <c r="D95" s="66">
        <v>18.6869</v>
      </c>
      <c r="E95" s="66">
        <v>16.6405</v>
      </c>
      <c r="F95" s="66">
        <v>20.9849</v>
      </c>
      <c r="G95" s="66">
        <v>0</v>
      </c>
      <c r="H95" s="66">
        <v>18.7673</v>
      </c>
      <c r="I95" s="66">
        <v>0.8611</v>
      </c>
      <c r="J95" s="66">
        <v>0.3078</v>
      </c>
      <c r="K95" s="66">
        <v>0.1918</v>
      </c>
      <c r="L95" s="66">
        <v>0.4238</v>
      </c>
      <c r="M95" s="66">
        <v>1.36041</v>
      </c>
      <c r="N95" s="66">
        <v>1.21143</v>
      </c>
      <c r="O95" s="66">
        <v>1.52771</v>
      </c>
      <c r="P95" s="66">
        <v>420</v>
      </c>
      <c r="Q95" s="66">
        <v>2447</v>
      </c>
      <c r="R95" s="66">
        <v>17.1904</v>
      </c>
      <c r="S95" s="66">
        <v>15.2397</v>
      </c>
      <c r="T95" s="66">
        <v>19.3907</v>
      </c>
      <c r="U95" s="66">
        <v>0.00066</v>
      </c>
      <c r="V95" s="66">
        <v>17.1639</v>
      </c>
      <c r="W95" s="66">
        <v>0.83751</v>
      </c>
      <c r="X95" s="66">
        <v>0.2093</v>
      </c>
      <c r="Y95" s="66">
        <v>0.0888</v>
      </c>
      <c r="Z95" s="66">
        <v>0.3297</v>
      </c>
      <c r="AA95" s="66">
        <v>1.23278</v>
      </c>
      <c r="AB95" s="66">
        <v>1.09289</v>
      </c>
      <c r="AC95" s="66">
        <v>1.39057</v>
      </c>
      <c r="AD95" s="66">
        <v>0.2766</v>
      </c>
      <c r="AE95" s="66">
        <v>0.0835</v>
      </c>
      <c r="AF95">
        <v>-0.0669</v>
      </c>
      <c r="AG95" s="66">
        <v>0.2338</v>
      </c>
      <c r="AH95" s="66">
        <v>1</v>
      </c>
      <c r="AI95" s="66">
        <v>2</v>
      </c>
      <c r="AJ95" s="66" t="str">
        <f t="shared" si="2"/>
        <v> </v>
      </c>
      <c r="AK95" s="66" t="str">
        <f t="shared" si="3"/>
        <v> </v>
      </c>
      <c r="AL95" s="66"/>
    </row>
    <row r="96" spans="1:38" ht="12.75">
      <c r="A96" s="66" t="s">
        <v>95</v>
      </c>
      <c r="B96" s="66">
        <v>289</v>
      </c>
      <c r="C96" s="66">
        <v>1959</v>
      </c>
      <c r="D96" s="66">
        <v>14.8433</v>
      </c>
      <c r="E96" s="66">
        <v>12.95</v>
      </c>
      <c r="F96" s="66">
        <v>17.0134</v>
      </c>
      <c r="G96" s="66">
        <v>0.26558</v>
      </c>
      <c r="H96" s="66">
        <v>14.7524</v>
      </c>
      <c r="I96" s="66">
        <v>0.86779</v>
      </c>
      <c r="J96" s="66">
        <v>0.0775</v>
      </c>
      <c r="K96">
        <v>-0.0589</v>
      </c>
      <c r="L96" s="66">
        <v>0.214</v>
      </c>
      <c r="M96" s="66">
        <v>1.08059</v>
      </c>
      <c r="N96" s="66">
        <v>0.94276</v>
      </c>
      <c r="O96" s="66">
        <v>1.23858</v>
      </c>
      <c r="P96" s="66">
        <v>346</v>
      </c>
      <c r="Q96" s="66">
        <v>2315</v>
      </c>
      <c r="R96" s="66">
        <v>15.0214</v>
      </c>
      <c r="S96" s="66">
        <v>13.2154</v>
      </c>
      <c r="T96" s="66">
        <v>17.0742</v>
      </c>
      <c r="U96" s="66">
        <v>0.25497</v>
      </c>
      <c r="V96" s="66">
        <v>14.946</v>
      </c>
      <c r="W96" s="66">
        <v>0.8035</v>
      </c>
      <c r="X96" s="66">
        <v>0.0744</v>
      </c>
      <c r="Y96">
        <v>-0.0537</v>
      </c>
      <c r="Z96" s="66">
        <v>0.2025</v>
      </c>
      <c r="AA96" s="66">
        <v>1.07723</v>
      </c>
      <c r="AB96" s="66">
        <v>0.94772</v>
      </c>
      <c r="AC96" s="66">
        <v>1.22445</v>
      </c>
      <c r="AD96" s="66">
        <v>0.89204</v>
      </c>
      <c r="AE96">
        <v>-0.0119</v>
      </c>
      <c r="AF96">
        <v>-0.1842</v>
      </c>
      <c r="AG96" s="66">
        <v>0.1604</v>
      </c>
      <c r="AH96" s="66"/>
      <c r="AI96" s="66"/>
      <c r="AJ96" s="66" t="str">
        <f t="shared" si="2"/>
        <v> </v>
      </c>
      <c r="AK96" s="66" t="str">
        <f t="shared" si="3"/>
        <v> </v>
      </c>
      <c r="AL96" s="66"/>
    </row>
    <row r="97" spans="1:38" ht="12.75">
      <c r="A97" s="66" t="s">
        <v>94</v>
      </c>
      <c r="B97" s="66">
        <v>1023</v>
      </c>
      <c r="C97" s="66">
        <v>6253</v>
      </c>
      <c r="D97" s="66">
        <v>16.394</v>
      </c>
      <c r="E97" s="66">
        <v>14.9065</v>
      </c>
      <c r="F97" s="66">
        <v>18.03</v>
      </c>
      <c r="G97" s="66">
        <v>0.00027</v>
      </c>
      <c r="H97" s="66">
        <v>16.3601</v>
      </c>
      <c r="I97" s="66">
        <v>0.5115</v>
      </c>
      <c r="J97" s="66">
        <v>0.1769</v>
      </c>
      <c r="K97" s="66">
        <v>0.0818</v>
      </c>
      <c r="L97" s="66">
        <v>0.272</v>
      </c>
      <c r="M97" s="66">
        <v>1.19349</v>
      </c>
      <c r="N97" s="66">
        <v>1.0852</v>
      </c>
      <c r="O97" s="66">
        <v>1.31258</v>
      </c>
      <c r="P97" s="66">
        <v>965</v>
      </c>
      <c r="Q97" s="66">
        <v>6012</v>
      </c>
      <c r="R97" s="66">
        <v>16.2167</v>
      </c>
      <c r="S97" s="66">
        <v>14.7294</v>
      </c>
      <c r="T97" s="66">
        <v>17.854</v>
      </c>
      <c r="U97" s="66">
        <v>0.0021</v>
      </c>
      <c r="V97" s="66">
        <v>16.0512</v>
      </c>
      <c r="W97" s="66">
        <v>0.51671</v>
      </c>
      <c r="X97" s="66">
        <v>0.151</v>
      </c>
      <c r="Y97" s="66">
        <v>0.0548</v>
      </c>
      <c r="Z97" s="66">
        <v>0.2472</v>
      </c>
      <c r="AA97" s="66">
        <v>1.16295</v>
      </c>
      <c r="AB97" s="66">
        <v>1.0563</v>
      </c>
      <c r="AC97" s="66">
        <v>1.28037</v>
      </c>
      <c r="AD97" s="66">
        <v>0.8514</v>
      </c>
      <c r="AE97" s="66">
        <v>0.0109</v>
      </c>
      <c r="AF97">
        <v>-0.1029</v>
      </c>
      <c r="AG97" s="66">
        <v>0.1247</v>
      </c>
      <c r="AH97" s="66">
        <v>1</v>
      </c>
      <c r="AI97" s="66">
        <v>2</v>
      </c>
      <c r="AJ97" s="66" t="str">
        <f t="shared" si="2"/>
        <v> </v>
      </c>
      <c r="AK97" s="66" t="str">
        <f t="shared" si="3"/>
        <v> </v>
      </c>
      <c r="AL97" s="66"/>
    </row>
    <row r="98" spans="1:38" ht="12.75">
      <c r="A98" s="66" t="s">
        <v>93</v>
      </c>
      <c r="B98" s="66">
        <v>1029</v>
      </c>
      <c r="C98" s="66">
        <v>6775</v>
      </c>
      <c r="D98" s="66">
        <v>15.2922</v>
      </c>
      <c r="E98" s="66">
        <v>13.9077</v>
      </c>
      <c r="F98" s="66">
        <v>16.8145</v>
      </c>
      <c r="G98" s="66">
        <v>0.02668</v>
      </c>
      <c r="H98" s="66">
        <v>15.1882</v>
      </c>
      <c r="I98" s="66">
        <v>0.47348</v>
      </c>
      <c r="J98" s="66">
        <v>0.1073</v>
      </c>
      <c r="K98" s="66">
        <v>0.0124</v>
      </c>
      <c r="L98" s="66">
        <v>0.2022</v>
      </c>
      <c r="M98" s="66">
        <v>1.11327</v>
      </c>
      <c r="N98" s="66">
        <v>1.01248</v>
      </c>
      <c r="O98" s="66">
        <v>1.2241</v>
      </c>
      <c r="P98" s="66">
        <v>1018</v>
      </c>
      <c r="Q98" s="66">
        <v>6596</v>
      </c>
      <c r="R98" s="66">
        <v>15.6267</v>
      </c>
      <c r="S98" s="66">
        <v>14.2097</v>
      </c>
      <c r="T98" s="66">
        <v>17.185</v>
      </c>
      <c r="U98" s="66">
        <v>0.01885</v>
      </c>
      <c r="V98" s="66">
        <v>15.4336</v>
      </c>
      <c r="W98" s="66">
        <v>0.48372</v>
      </c>
      <c r="X98" s="66">
        <v>0.1139</v>
      </c>
      <c r="Y98" s="66">
        <v>0.0188</v>
      </c>
      <c r="Z98" s="66">
        <v>0.209</v>
      </c>
      <c r="AA98" s="66">
        <v>1.12064</v>
      </c>
      <c r="AB98" s="66">
        <v>1.01902</v>
      </c>
      <c r="AC98" s="66">
        <v>1.23239</v>
      </c>
      <c r="AD98" s="66">
        <v>0.70665</v>
      </c>
      <c r="AE98">
        <v>-0.0216</v>
      </c>
      <c r="AF98">
        <v>-0.1343</v>
      </c>
      <c r="AG98" s="66">
        <v>0.091</v>
      </c>
      <c r="AH98" s="66"/>
      <c r="AI98" s="66"/>
      <c r="AJ98" s="66" t="str">
        <f t="shared" si="2"/>
        <v> </v>
      </c>
      <c r="AK98" s="66" t="str">
        <f t="shared" si="3"/>
        <v> </v>
      </c>
      <c r="AL98" s="66"/>
    </row>
    <row r="99" spans="1:38" ht="12.75">
      <c r="A99" s="66" t="s">
        <v>92</v>
      </c>
      <c r="B99" s="66">
        <v>543</v>
      </c>
      <c r="C99" s="66">
        <v>3588</v>
      </c>
      <c r="D99" s="66">
        <v>14.8779</v>
      </c>
      <c r="E99" s="66">
        <v>13.3061</v>
      </c>
      <c r="F99" s="66">
        <v>16.6354</v>
      </c>
      <c r="G99" s="66">
        <v>0.16108</v>
      </c>
      <c r="H99" s="66">
        <v>15.1338</v>
      </c>
      <c r="I99" s="66">
        <v>0.64945</v>
      </c>
      <c r="J99" s="66">
        <v>0.0798</v>
      </c>
      <c r="K99">
        <v>-0.0318</v>
      </c>
      <c r="L99" s="66">
        <v>0.1915</v>
      </c>
      <c r="M99" s="66">
        <v>1.08311</v>
      </c>
      <c r="N99" s="66">
        <v>0.96868</v>
      </c>
      <c r="O99" s="66">
        <v>1.21106</v>
      </c>
      <c r="P99" s="66">
        <v>613</v>
      </c>
      <c r="Q99" s="66">
        <v>3551</v>
      </c>
      <c r="R99" s="66">
        <v>17.2678</v>
      </c>
      <c r="S99" s="66">
        <v>15.506</v>
      </c>
      <c r="T99" s="66">
        <v>19.2298</v>
      </c>
      <c r="U99" s="66">
        <v>0.0001</v>
      </c>
      <c r="V99" s="66">
        <v>17.2627</v>
      </c>
      <c r="W99" s="66">
        <v>0.69724</v>
      </c>
      <c r="X99" s="66">
        <v>0.2138</v>
      </c>
      <c r="Y99" s="66">
        <v>0.1061</v>
      </c>
      <c r="Z99" s="66">
        <v>0.3214</v>
      </c>
      <c r="AA99" s="66">
        <v>1.23833</v>
      </c>
      <c r="AB99" s="66">
        <v>1.11199</v>
      </c>
      <c r="AC99" s="66">
        <v>1.37903</v>
      </c>
      <c r="AD99" s="66">
        <v>0.03276</v>
      </c>
      <c r="AE99">
        <v>-0.149</v>
      </c>
      <c r="AF99">
        <v>-0.2857</v>
      </c>
      <c r="AG99">
        <v>-0.0122</v>
      </c>
      <c r="AH99" s="66"/>
      <c r="AI99" s="66">
        <v>2</v>
      </c>
      <c r="AJ99" s="66" t="str">
        <f t="shared" si="2"/>
        <v>t</v>
      </c>
      <c r="AK99" s="66" t="str">
        <f t="shared" si="3"/>
        <v>t</v>
      </c>
      <c r="AL99" s="66"/>
    </row>
    <row r="100" spans="1:38" ht="12.75">
      <c r="A100" s="66" t="s">
        <v>98</v>
      </c>
      <c r="B100" s="66">
        <v>136</v>
      </c>
      <c r="C100" s="66">
        <v>803</v>
      </c>
      <c r="D100" s="66">
        <v>17.1894</v>
      </c>
      <c r="E100" s="66">
        <v>14.3105</v>
      </c>
      <c r="F100" s="66">
        <v>20.6474</v>
      </c>
      <c r="G100" s="66">
        <v>0.01649</v>
      </c>
      <c r="H100" s="66">
        <v>16.9365</v>
      </c>
      <c r="I100" s="66">
        <v>1.45229</v>
      </c>
      <c r="J100" s="66">
        <v>0.2243</v>
      </c>
      <c r="K100" s="66">
        <v>0.041</v>
      </c>
      <c r="L100" s="66">
        <v>0.4076</v>
      </c>
      <c r="M100" s="66">
        <v>1.25139</v>
      </c>
      <c r="N100" s="66">
        <v>1.0418</v>
      </c>
      <c r="O100" s="66">
        <v>1.50313</v>
      </c>
      <c r="P100" s="66">
        <v>161</v>
      </c>
      <c r="Q100" s="66">
        <v>866</v>
      </c>
      <c r="R100" s="66">
        <v>19.036</v>
      </c>
      <c r="S100" s="66">
        <v>16.0474</v>
      </c>
      <c r="T100" s="66">
        <v>22.5811</v>
      </c>
      <c r="U100" s="66">
        <v>0.00035</v>
      </c>
      <c r="V100" s="66">
        <v>18.5912</v>
      </c>
      <c r="W100" s="66">
        <v>1.46519</v>
      </c>
      <c r="X100" s="66">
        <v>0.3113</v>
      </c>
      <c r="Y100" s="66">
        <v>0.1405</v>
      </c>
      <c r="Z100" s="66">
        <v>0.482</v>
      </c>
      <c r="AA100" s="66">
        <v>1.36513</v>
      </c>
      <c r="AB100" s="66">
        <v>1.15081</v>
      </c>
      <c r="AC100" s="66">
        <v>1.61937</v>
      </c>
      <c r="AD100" s="66">
        <v>0.40395</v>
      </c>
      <c r="AE100">
        <v>-0.102</v>
      </c>
      <c r="AF100">
        <v>-0.3417</v>
      </c>
      <c r="AG100" s="66">
        <v>0.1376</v>
      </c>
      <c r="AH100" s="66"/>
      <c r="AI100" s="66">
        <v>2</v>
      </c>
      <c r="AJ100" s="66" t="str">
        <f t="shared" si="2"/>
        <v> </v>
      </c>
      <c r="AK100" s="66" t="str">
        <f t="shared" si="3"/>
        <v> </v>
      </c>
      <c r="AL100" s="66"/>
    </row>
    <row r="101" spans="1:38" ht="12.75">
      <c r="A101" s="66" t="s">
        <v>96</v>
      </c>
      <c r="B101" s="66">
        <v>842</v>
      </c>
      <c r="C101" s="66">
        <v>4869</v>
      </c>
      <c r="D101" s="66">
        <v>17.4713</v>
      </c>
      <c r="E101" s="66">
        <v>15.8227</v>
      </c>
      <c r="F101" s="66">
        <v>19.2917</v>
      </c>
      <c r="G101" s="66">
        <v>0</v>
      </c>
      <c r="H101" s="66">
        <v>17.2931</v>
      </c>
      <c r="I101" s="66">
        <v>0.59596</v>
      </c>
      <c r="J101" s="66">
        <v>0.2405</v>
      </c>
      <c r="K101" s="66">
        <v>0.1414</v>
      </c>
      <c r="L101" s="66">
        <v>0.3396</v>
      </c>
      <c r="M101" s="66">
        <v>1.27192</v>
      </c>
      <c r="N101" s="66">
        <v>1.15189</v>
      </c>
      <c r="O101" s="66">
        <v>1.40444</v>
      </c>
      <c r="P101" s="66">
        <v>879</v>
      </c>
      <c r="Q101" s="66">
        <v>4606</v>
      </c>
      <c r="R101" s="66">
        <v>19.1411</v>
      </c>
      <c r="S101" s="66">
        <v>17.3509</v>
      </c>
      <c r="T101" s="66">
        <v>21.1159</v>
      </c>
      <c r="U101" s="66">
        <v>0</v>
      </c>
      <c r="V101" s="66">
        <v>19.0838</v>
      </c>
      <c r="W101" s="66">
        <v>0.64368</v>
      </c>
      <c r="X101" s="66">
        <v>0.3168</v>
      </c>
      <c r="Y101" s="66">
        <v>0.2186</v>
      </c>
      <c r="Z101" s="66">
        <v>0.4149</v>
      </c>
      <c r="AA101" s="66">
        <v>1.37267</v>
      </c>
      <c r="AB101" s="66">
        <v>1.24429</v>
      </c>
      <c r="AC101" s="66">
        <v>1.51429</v>
      </c>
      <c r="AD101" s="66">
        <v>0.13218</v>
      </c>
      <c r="AE101">
        <v>-0.0913</v>
      </c>
      <c r="AF101">
        <v>-0.2101</v>
      </c>
      <c r="AG101" s="66">
        <v>0.0275</v>
      </c>
      <c r="AH101" s="66">
        <v>1</v>
      </c>
      <c r="AI101" s="66">
        <v>2</v>
      </c>
      <c r="AJ101" s="66" t="str">
        <f t="shared" si="2"/>
        <v> </v>
      </c>
      <c r="AK101" s="66" t="str">
        <f t="shared" si="3"/>
        <v> </v>
      </c>
      <c r="AL101" s="66"/>
    </row>
    <row r="102" spans="1:38" ht="12.75">
      <c r="A102" s="66" t="s">
        <v>97</v>
      </c>
      <c r="B102" s="66">
        <v>1122</v>
      </c>
      <c r="C102" s="66">
        <v>5767</v>
      </c>
      <c r="D102" s="66">
        <v>19.2748</v>
      </c>
      <c r="E102" s="66">
        <v>17.556</v>
      </c>
      <c r="F102" s="66">
        <v>21.1618</v>
      </c>
      <c r="G102" s="66">
        <v>0</v>
      </c>
      <c r="H102" s="66">
        <v>19.4555</v>
      </c>
      <c r="I102" s="66">
        <v>0.58083</v>
      </c>
      <c r="J102" s="66">
        <v>0.3388</v>
      </c>
      <c r="K102" s="66">
        <v>0.2454</v>
      </c>
      <c r="L102" s="66">
        <v>0.4322</v>
      </c>
      <c r="M102" s="66">
        <v>1.4032</v>
      </c>
      <c r="N102" s="66">
        <v>1.27808</v>
      </c>
      <c r="O102" s="66">
        <v>1.54058</v>
      </c>
      <c r="P102" s="66">
        <v>1048</v>
      </c>
      <c r="Q102" s="66">
        <v>5843</v>
      </c>
      <c r="R102" s="66">
        <v>18.0705</v>
      </c>
      <c r="S102" s="66">
        <v>16.4408</v>
      </c>
      <c r="T102" s="66">
        <v>19.8617</v>
      </c>
      <c r="U102" s="66">
        <v>0</v>
      </c>
      <c r="V102" s="66">
        <v>17.936</v>
      </c>
      <c r="W102" s="66">
        <v>0.55404</v>
      </c>
      <c r="X102" s="66">
        <v>0.2592</v>
      </c>
      <c r="Y102" s="66">
        <v>0.1647</v>
      </c>
      <c r="Z102" s="66">
        <v>0.3537</v>
      </c>
      <c r="AA102" s="66">
        <v>1.29589</v>
      </c>
      <c r="AB102" s="66">
        <v>1.17903</v>
      </c>
      <c r="AC102" s="66">
        <v>1.42435</v>
      </c>
      <c r="AD102" s="66">
        <v>0.25444</v>
      </c>
      <c r="AE102" s="66">
        <v>0.0645</v>
      </c>
      <c r="AF102">
        <v>-0.0464</v>
      </c>
      <c r="AG102" s="66">
        <v>0.1755</v>
      </c>
      <c r="AH102" s="66">
        <v>1</v>
      </c>
      <c r="AI102" s="66">
        <v>2</v>
      </c>
      <c r="AJ102" s="66" t="str">
        <f t="shared" si="2"/>
        <v> </v>
      </c>
      <c r="AK102" s="66" t="str">
        <f t="shared" si="3"/>
        <v> </v>
      </c>
      <c r="AL102" s="66"/>
    </row>
    <row r="103" spans="1:38" ht="12.75">
      <c r="A103" s="66" t="s">
        <v>84</v>
      </c>
      <c r="B103" s="66">
        <v>962</v>
      </c>
      <c r="C103" s="66">
        <v>5884</v>
      </c>
      <c r="D103" s="66">
        <v>16.4096</v>
      </c>
      <c r="E103" s="66">
        <v>14.9013</v>
      </c>
      <c r="F103" s="66">
        <v>18.0706</v>
      </c>
      <c r="G103" s="66">
        <v>0.0003</v>
      </c>
      <c r="H103" s="66">
        <v>16.3494</v>
      </c>
      <c r="I103" s="66">
        <v>0.52713</v>
      </c>
      <c r="J103" s="66">
        <v>0.1778</v>
      </c>
      <c r="K103" s="66">
        <v>0.0814</v>
      </c>
      <c r="L103" s="66">
        <v>0.2742</v>
      </c>
      <c r="M103" s="66">
        <v>1.19462</v>
      </c>
      <c r="N103" s="66">
        <v>1.08482</v>
      </c>
      <c r="O103" s="66">
        <v>1.31554</v>
      </c>
      <c r="P103" s="66">
        <v>935</v>
      </c>
      <c r="Q103" s="66">
        <v>5883</v>
      </c>
      <c r="R103" s="66">
        <v>16.059</v>
      </c>
      <c r="S103" s="66">
        <v>14.5759</v>
      </c>
      <c r="T103" s="66">
        <v>17.6931</v>
      </c>
      <c r="U103" s="66">
        <v>0.00429</v>
      </c>
      <c r="V103" s="66">
        <v>15.8933</v>
      </c>
      <c r="W103" s="66">
        <v>0.51976</v>
      </c>
      <c r="X103" s="66">
        <v>0.1412</v>
      </c>
      <c r="Y103" s="66">
        <v>0.0443</v>
      </c>
      <c r="Z103" s="66">
        <v>0.2381</v>
      </c>
      <c r="AA103" s="66">
        <v>1.15165</v>
      </c>
      <c r="AB103" s="66">
        <v>1.04528</v>
      </c>
      <c r="AC103" s="66">
        <v>1.26883</v>
      </c>
      <c r="AD103" s="66">
        <v>0.71401</v>
      </c>
      <c r="AE103" s="66">
        <v>0.0216</v>
      </c>
      <c r="AF103">
        <v>-0.0939</v>
      </c>
      <c r="AG103" s="66">
        <v>0.1371</v>
      </c>
      <c r="AH103" s="66">
        <v>1</v>
      </c>
      <c r="AI103" s="66">
        <v>2</v>
      </c>
      <c r="AJ103" s="66" t="str">
        <f t="shared" si="2"/>
        <v> </v>
      </c>
      <c r="AK103" s="66" t="str">
        <f t="shared" si="3"/>
        <v> </v>
      </c>
      <c r="AL103" s="66"/>
    </row>
    <row r="104" spans="1:38" ht="12.75">
      <c r="A104" s="66" t="s">
        <v>85</v>
      </c>
      <c r="B104" s="66">
        <v>752</v>
      </c>
      <c r="C104" s="66">
        <v>4305</v>
      </c>
      <c r="D104" s="66">
        <v>17.4704</v>
      </c>
      <c r="E104" s="66">
        <v>15.7738</v>
      </c>
      <c r="F104" s="66">
        <v>19.3495</v>
      </c>
      <c r="G104" s="66">
        <v>0</v>
      </c>
      <c r="H104" s="66">
        <v>17.4681</v>
      </c>
      <c r="I104" s="66">
        <v>0.63699</v>
      </c>
      <c r="J104" s="66">
        <v>0.2405</v>
      </c>
      <c r="K104" s="66">
        <v>0.1383</v>
      </c>
      <c r="L104" s="66">
        <v>0.3426</v>
      </c>
      <c r="M104" s="66">
        <v>1.27185</v>
      </c>
      <c r="N104" s="66">
        <v>1.14834</v>
      </c>
      <c r="O104" s="66">
        <v>1.40864</v>
      </c>
      <c r="P104" s="66">
        <v>656</v>
      </c>
      <c r="Q104" s="66">
        <v>4325</v>
      </c>
      <c r="R104" s="66">
        <v>15.3041</v>
      </c>
      <c r="S104" s="66">
        <v>13.7708</v>
      </c>
      <c r="T104" s="66">
        <v>17.0082</v>
      </c>
      <c r="U104" s="66">
        <v>0.0841</v>
      </c>
      <c r="V104" s="66">
        <v>15.1676</v>
      </c>
      <c r="W104" s="66">
        <v>0.5922</v>
      </c>
      <c r="X104" s="66">
        <v>0.093</v>
      </c>
      <c r="Y104">
        <v>-0.0125</v>
      </c>
      <c r="Z104" s="66">
        <v>0.1986</v>
      </c>
      <c r="AA104" s="66">
        <v>1.09751</v>
      </c>
      <c r="AB104" s="66">
        <v>0.98755</v>
      </c>
      <c r="AC104" s="66">
        <v>1.21971</v>
      </c>
      <c r="AD104" s="66">
        <v>0.04172</v>
      </c>
      <c r="AE104" s="66">
        <v>0.1324</v>
      </c>
      <c r="AF104" s="66">
        <v>0.005</v>
      </c>
      <c r="AG104" s="66">
        <v>0.2598</v>
      </c>
      <c r="AH104" s="66">
        <v>1</v>
      </c>
      <c r="AI104" s="66"/>
      <c r="AJ104" s="66" t="str">
        <f t="shared" si="2"/>
        <v>t</v>
      </c>
      <c r="AK104" s="66" t="str">
        <f t="shared" si="3"/>
        <v>t</v>
      </c>
      <c r="AL104" s="66"/>
    </row>
    <row r="105" spans="1:38" ht="12.75">
      <c r="A105" s="66" t="s">
        <v>99</v>
      </c>
      <c r="B105" s="66">
        <v>813</v>
      </c>
      <c r="C105" s="66">
        <v>4583</v>
      </c>
      <c r="D105" s="66">
        <v>17.5578</v>
      </c>
      <c r="E105" s="66">
        <v>15.8848</v>
      </c>
      <c r="F105" s="66">
        <v>19.4071</v>
      </c>
      <c r="G105" s="66">
        <v>0</v>
      </c>
      <c r="H105" s="66">
        <v>17.7395</v>
      </c>
      <c r="I105" s="66">
        <v>0.62215</v>
      </c>
      <c r="J105" s="66">
        <v>0.2455</v>
      </c>
      <c r="K105" s="66">
        <v>0.1453</v>
      </c>
      <c r="L105" s="66">
        <v>0.3456</v>
      </c>
      <c r="M105" s="66">
        <v>1.27821</v>
      </c>
      <c r="N105" s="66">
        <v>1.15641</v>
      </c>
      <c r="O105" s="66">
        <v>1.41284</v>
      </c>
      <c r="P105" s="66">
        <v>812</v>
      </c>
      <c r="Q105" s="66">
        <v>4265</v>
      </c>
      <c r="R105" s="66">
        <v>19.1113</v>
      </c>
      <c r="S105" s="66">
        <v>17.2917</v>
      </c>
      <c r="T105" s="66">
        <v>21.1224</v>
      </c>
      <c r="U105" s="66">
        <v>0</v>
      </c>
      <c r="V105" s="66">
        <v>19.0387</v>
      </c>
      <c r="W105" s="66">
        <v>0.66813</v>
      </c>
      <c r="X105" s="66">
        <v>0.3152</v>
      </c>
      <c r="Y105" s="66">
        <v>0.2151</v>
      </c>
      <c r="Z105" s="66">
        <v>0.4153</v>
      </c>
      <c r="AA105" s="66">
        <v>1.37054</v>
      </c>
      <c r="AB105" s="66">
        <v>1.24005</v>
      </c>
      <c r="AC105" s="66">
        <v>1.51476</v>
      </c>
      <c r="AD105" s="66">
        <v>0.17037</v>
      </c>
      <c r="AE105">
        <v>-0.0848</v>
      </c>
      <c r="AF105">
        <v>-0.206</v>
      </c>
      <c r="AG105" s="66">
        <v>0.0364</v>
      </c>
      <c r="AH105" s="66">
        <v>1</v>
      </c>
      <c r="AI105" s="66">
        <v>2</v>
      </c>
      <c r="AJ105" s="66" t="str">
        <f t="shared" si="2"/>
        <v> </v>
      </c>
      <c r="AK105" s="66" t="str">
        <f t="shared" si="3"/>
        <v> </v>
      </c>
      <c r="AL105" s="66"/>
    </row>
    <row r="106" spans="1:38" ht="12.75">
      <c r="A106" s="66" t="s">
        <v>100</v>
      </c>
      <c r="B106" s="66">
        <v>453</v>
      </c>
      <c r="C106" s="66">
        <v>2942</v>
      </c>
      <c r="D106" s="66">
        <v>15.0226</v>
      </c>
      <c r="E106" s="66">
        <v>13.3515</v>
      </c>
      <c r="F106" s="66">
        <v>16.9028</v>
      </c>
      <c r="G106" s="66">
        <v>0.1368</v>
      </c>
      <c r="H106" s="66">
        <v>15.3977</v>
      </c>
      <c r="I106" s="66">
        <v>0.72345</v>
      </c>
      <c r="J106" s="66">
        <v>0.0895</v>
      </c>
      <c r="K106">
        <v>-0.0284</v>
      </c>
      <c r="L106" s="66">
        <v>0.2074</v>
      </c>
      <c r="M106" s="66">
        <v>1.09365</v>
      </c>
      <c r="N106" s="66">
        <v>0.97199</v>
      </c>
      <c r="O106" s="66">
        <v>1.23053</v>
      </c>
      <c r="P106" s="66">
        <v>596</v>
      </c>
      <c r="Q106" s="66">
        <v>3076</v>
      </c>
      <c r="R106" s="66">
        <v>19.0737</v>
      </c>
      <c r="S106" s="66">
        <v>17.11</v>
      </c>
      <c r="T106" s="66">
        <v>21.2627</v>
      </c>
      <c r="U106" s="66">
        <v>0</v>
      </c>
      <c r="V106" s="66">
        <v>19.3758</v>
      </c>
      <c r="W106" s="66">
        <v>0.79366</v>
      </c>
      <c r="X106" s="66">
        <v>0.3132</v>
      </c>
      <c r="Y106" s="66">
        <v>0.2046</v>
      </c>
      <c r="Z106" s="66">
        <v>0.4219</v>
      </c>
      <c r="AA106" s="66">
        <v>1.36784</v>
      </c>
      <c r="AB106" s="66">
        <v>1.22702</v>
      </c>
      <c r="AC106" s="66">
        <v>1.52481</v>
      </c>
      <c r="AD106" s="66">
        <v>0.00104</v>
      </c>
      <c r="AE106">
        <v>-0.2388</v>
      </c>
      <c r="AF106">
        <v>-0.3814</v>
      </c>
      <c r="AG106">
        <v>-0.0961</v>
      </c>
      <c r="AH106" s="66"/>
      <c r="AI106" s="66">
        <v>2</v>
      </c>
      <c r="AJ106" s="66" t="str">
        <f t="shared" si="2"/>
        <v>t</v>
      </c>
      <c r="AK106" s="66" t="str">
        <f t="shared" si="3"/>
        <v>t</v>
      </c>
      <c r="AL106" s="66"/>
    </row>
    <row r="107" spans="1:38" ht="12.75">
      <c r="A107" s="66" t="s">
        <v>103</v>
      </c>
      <c r="B107" s="66">
        <v>1195</v>
      </c>
      <c r="C107" s="66">
        <v>7434</v>
      </c>
      <c r="D107" s="66">
        <v>15.8183</v>
      </c>
      <c r="E107" s="66">
        <v>14.4229</v>
      </c>
      <c r="F107" s="66">
        <v>17.3487</v>
      </c>
      <c r="G107" s="66">
        <v>0.00274</v>
      </c>
      <c r="H107" s="66">
        <v>16.0748</v>
      </c>
      <c r="I107" s="66">
        <v>0.46501</v>
      </c>
      <c r="J107" s="66">
        <v>0.1411</v>
      </c>
      <c r="K107" s="66">
        <v>0.0488</v>
      </c>
      <c r="L107" s="66">
        <v>0.2335</v>
      </c>
      <c r="M107" s="66">
        <v>1.15157</v>
      </c>
      <c r="N107" s="66">
        <v>1.04999</v>
      </c>
      <c r="O107" s="66">
        <v>1.26298</v>
      </c>
      <c r="P107" s="66">
        <v>1139</v>
      </c>
      <c r="Q107" s="66">
        <v>7131</v>
      </c>
      <c r="R107" s="66">
        <v>15.9955</v>
      </c>
      <c r="S107" s="66">
        <v>14.5756</v>
      </c>
      <c r="T107" s="66">
        <v>17.5536</v>
      </c>
      <c r="U107" s="66">
        <v>0.00381</v>
      </c>
      <c r="V107" s="66">
        <v>15.9725</v>
      </c>
      <c r="W107" s="66">
        <v>0.47327</v>
      </c>
      <c r="X107" s="66">
        <v>0.1372</v>
      </c>
      <c r="Y107" s="66">
        <v>0.0443</v>
      </c>
      <c r="Z107" s="66">
        <v>0.2302</v>
      </c>
      <c r="AA107" s="66">
        <v>1.14709</v>
      </c>
      <c r="AB107" s="66">
        <v>1.04527</v>
      </c>
      <c r="AC107" s="66">
        <v>1.25883</v>
      </c>
      <c r="AD107" s="66">
        <v>0.84086</v>
      </c>
      <c r="AE107">
        <v>-0.0111</v>
      </c>
      <c r="AF107">
        <v>-0.1199</v>
      </c>
      <c r="AG107" s="66">
        <v>0.0976</v>
      </c>
      <c r="AH107" s="66">
        <v>1</v>
      </c>
      <c r="AI107" s="66">
        <v>2</v>
      </c>
      <c r="AJ107" s="66" t="str">
        <f t="shared" si="2"/>
        <v> </v>
      </c>
      <c r="AK107" s="66" t="str">
        <f t="shared" si="3"/>
        <v> </v>
      </c>
      <c r="AL107" s="66"/>
    </row>
    <row r="108" spans="1:38" ht="12.75">
      <c r="A108" s="66" t="s">
        <v>104</v>
      </c>
      <c r="B108" s="66">
        <v>731</v>
      </c>
      <c r="C108" s="66">
        <v>4881</v>
      </c>
      <c r="D108" s="66">
        <v>14.5992</v>
      </c>
      <c r="E108" s="66">
        <v>13.1691</v>
      </c>
      <c r="F108" s="66">
        <v>16.1845</v>
      </c>
      <c r="G108" s="66">
        <v>0.24672</v>
      </c>
      <c r="H108" s="66">
        <v>14.9764</v>
      </c>
      <c r="I108" s="66">
        <v>0.55392</v>
      </c>
      <c r="J108" s="66">
        <v>0.0609</v>
      </c>
      <c r="K108">
        <v>-0.0422</v>
      </c>
      <c r="L108" s="66">
        <v>0.164</v>
      </c>
      <c r="M108" s="66">
        <v>1.06282</v>
      </c>
      <c r="N108" s="66">
        <v>0.95871</v>
      </c>
      <c r="O108" s="66">
        <v>1.17823</v>
      </c>
      <c r="P108" s="66">
        <v>847</v>
      </c>
      <c r="Q108" s="66">
        <v>5361</v>
      </c>
      <c r="R108" s="66">
        <v>15.7323</v>
      </c>
      <c r="S108" s="66">
        <v>14.2472</v>
      </c>
      <c r="T108" s="66">
        <v>17.3722</v>
      </c>
      <c r="U108" s="66">
        <v>0.0171</v>
      </c>
      <c r="V108" s="66">
        <v>15.7993</v>
      </c>
      <c r="W108" s="66">
        <v>0.54287</v>
      </c>
      <c r="X108" s="66">
        <v>0.1206</v>
      </c>
      <c r="Y108" s="66">
        <v>0.0215</v>
      </c>
      <c r="Z108" s="66">
        <v>0.2198</v>
      </c>
      <c r="AA108" s="66">
        <v>1.12821</v>
      </c>
      <c r="AB108" s="66">
        <v>1.02171</v>
      </c>
      <c r="AC108" s="66">
        <v>1.24582</v>
      </c>
      <c r="AD108" s="66">
        <v>0.23325</v>
      </c>
      <c r="AE108">
        <v>-0.0748</v>
      </c>
      <c r="AF108">
        <v>-0.1977</v>
      </c>
      <c r="AG108" s="66">
        <v>0.0482</v>
      </c>
      <c r="AH108" s="66"/>
      <c r="AI108" s="66"/>
      <c r="AJ108" s="66" t="str">
        <f t="shared" si="2"/>
        <v> </v>
      </c>
      <c r="AK108" s="66" t="str">
        <f t="shared" si="3"/>
        <v> </v>
      </c>
      <c r="AL108" s="66"/>
    </row>
    <row r="109" spans="1:38" ht="12.75">
      <c r="A109" s="66" t="s">
        <v>101</v>
      </c>
      <c r="B109" s="66">
        <v>965</v>
      </c>
      <c r="C109" s="66">
        <v>5414</v>
      </c>
      <c r="D109" s="66">
        <v>17.4701</v>
      </c>
      <c r="E109" s="66">
        <v>15.8615</v>
      </c>
      <c r="F109" s="66">
        <v>19.2418</v>
      </c>
      <c r="G109" s="66">
        <v>0</v>
      </c>
      <c r="H109" s="66">
        <v>17.8242</v>
      </c>
      <c r="I109" s="66">
        <v>0.57378</v>
      </c>
      <c r="J109" s="66">
        <v>0.2405</v>
      </c>
      <c r="K109" s="66">
        <v>0.1439</v>
      </c>
      <c r="L109" s="66">
        <v>0.337</v>
      </c>
      <c r="M109" s="66">
        <v>1.27183</v>
      </c>
      <c r="N109" s="66">
        <v>1.15472</v>
      </c>
      <c r="O109" s="66">
        <v>1.40081</v>
      </c>
      <c r="P109" s="66">
        <v>1068</v>
      </c>
      <c r="Q109" s="66">
        <v>5762</v>
      </c>
      <c r="R109" s="66">
        <v>18.4275</v>
      </c>
      <c r="S109" s="66">
        <v>16.7686</v>
      </c>
      <c r="T109" s="66">
        <v>20.2505</v>
      </c>
      <c r="U109" s="66">
        <v>0</v>
      </c>
      <c r="V109" s="66">
        <v>18.5352</v>
      </c>
      <c r="W109" s="66">
        <v>0.56717</v>
      </c>
      <c r="X109" s="66">
        <v>0.2788</v>
      </c>
      <c r="Y109" s="66">
        <v>0.1844</v>
      </c>
      <c r="Z109" s="66">
        <v>0.3731</v>
      </c>
      <c r="AA109" s="66">
        <v>1.3215</v>
      </c>
      <c r="AB109" s="66">
        <v>1.20253</v>
      </c>
      <c r="AC109" s="66">
        <v>1.45223</v>
      </c>
      <c r="AD109" s="66">
        <v>0.35687</v>
      </c>
      <c r="AE109">
        <v>-0.0534</v>
      </c>
      <c r="AF109">
        <v>-0.1669</v>
      </c>
      <c r="AG109" s="66">
        <v>0.0601</v>
      </c>
      <c r="AH109" s="66">
        <v>1</v>
      </c>
      <c r="AI109" s="66">
        <v>2</v>
      </c>
      <c r="AJ109" s="66" t="str">
        <f t="shared" si="2"/>
        <v> </v>
      </c>
      <c r="AK109" s="66" t="str">
        <f t="shared" si="3"/>
        <v> </v>
      </c>
      <c r="AL109" s="66"/>
    </row>
    <row r="110" spans="1:38" ht="12.75">
      <c r="A110" s="66" t="s">
        <v>102</v>
      </c>
      <c r="B110" s="66">
        <v>501</v>
      </c>
      <c r="C110" s="66">
        <v>3152</v>
      </c>
      <c r="D110" s="66">
        <v>15.6533</v>
      </c>
      <c r="E110" s="66">
        <v>13.9603</v>
      </c>
      <c r="F110" s="66">
        <v>17.5517</v>
      </c>
      <c r="G110" s="66">
        <v>0.02529</v>
      </c>
      <c r="H110" s="66">
        <v>15.8947</v>
      </c>
      <c r="I110" s="66">
        <v>0.71012</v>
      </c>
      <c r="J110" s="66">
        <v>0.1306</v>
      </c>
      <c r="K110" s="66">
        <v>0.0162</v>
      </c>
      <c r="L110" s="66">
        <v>0.2451</v>
      </c>
      <c r="M110" s="66">
        <v>1.13956</v>
      </c>
      <c r="N110" s="66">
        <v>1.01631</v>
      </c>
      <c r="O110" s="66">
        <v>1.27776</v>
      </c>
      <c r="P110" s="66">
        <v>627</v>
      </c>
      <c r="Q110" s="66">
        <v>3596</v>
      </c>
      <c r="R110" s="66">
        <v>17.3934</v>
      </c>
      <c r="S110" s="66">
        <v>15.6292</v>
      </c>
      <c r="T110" s="66">
        <v>19.3568</v>
      </c>
      <c r="U110" s="66">
        <v>5E-05</v>
      </c>
      <c r="V110" s="66">
        <v>17.436</v>
      </c>
      <c r="W110" s="66">
        <v>0.69633</v>
      </c>
      <c r="X110" s="66">
        <v>0.221</v>
      </c>
      <c r="Y110" s="66">
        <v>0.1141</v>
      </c>
      <c r="Z110" s="66">
        <v>0.328</v>
      </c>
      <c r="AA110" s="66">
        <v>1.24734</v>
      </c>
      <c r="AB110" s="66">
        <v>1.12082</v>
      </c>
      <c r="AC110" s="66">
        <v>1.38814</v>
      </c>
      <c r="AD110" s="66">
        <v>0.13588</v>
      </c>
      <c r="AE110">
        <v>-0.1054</v>
      </c>
      <c r="AF110">
        <v>-0.2439</v>
      </c>
      <c r="AG110" s="66">
        <v>0.0331</v>
      </c>
      <c r="AH110" s="66"/>
      <c r="AI110" s="66">
        <v>2</v>
      </c>
      <c r="AJ110" s="66" t="str">
        <f t="shared" si="2"/>
        <v> </v>
      </c>
      <c r="AK110" s="66" t="str">
        <f t="shared" si="3"/>
        <v> </v>
      </c>
      <c r="AL110" s="66"/>
    </row>
  </sheetData>
  <printOptions/>
  <pageMargins left="0.75" right="0.75" top="1" bottom="1" header="0.5" footer="0.5"/>
  <pageSetup horizontalDpi="600" verticalDpi="600" orientation="portrait" r:id="rId1"/>
  <headerFooter alignWithMargins="0">
    <oddHeader>&amp;C&amp;Z&amp;F&amp;RPage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AngelaB</cp:lastModifiedBy>
  <cp:lastPrinted>2008-11-13T17:01:27Z</cp:lastPrinted>
  <dcterms:created xsi:type="dcterms:W3CDTF">2006-01-23T20:42:54Z</dcterms:created>
  <dcterms:modified xsi:type="dcterms:W3CDTF">2008-11-13T17:01:33Z</dcterms:modified>
  <cp:category/>
  <cp:version/>
  <cp:contentType/>
  <cp:contentStatus/>
</cp:coreProperties>
</file>