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649" activeTab="0"/>
  </bookViews>
  <sheets>
    <sheet name="all-rha " sheetId="1" r:id="rId1"/>
    <sheet name="wpg comm areas " sheetId="2" r:id="rId2"/>
    <sheet name="districts " sheetId="3" r:id="rId3"/>
    <sheet name="wpg nbhd clus" sheetId="4" r:id="rId4"/>
    <sheet name="agg rha " sheetId="5" r:id="rId5"/>
    <sheet name="crude rate table" sheetId="6" r:id="rId6"/>
    <sheet name="rha graph data" sheetId="7" r:id="rId7"/>
    <sheet name="district graph data" sheetId="8" r:id="rId8"/>
    <sheet name="orig. data" sheetId="9" r:id="rId9"/>
  </sheets>
  <definedNames>
    <definedName name="Criteria1">IF((CELL("contents",'district graph data'!E1))="2"," (2)")</definedName>
  </definedNames>
  <calcPr fullCalcOnLoad="1"/>
</workbook>
</file>

<file path=xl/sharedStrings.xml><?xml version="1.0" encoding="utf-8"?>
<sst xmlns="http://schemas.openxmlformats.org/spreadsheetml/2006/main" count="782" uniqueCount="271">
  <si>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</si>
  <si>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</si>
  <si>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</si>
  <si>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</si>
  <si>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</si>
  <si>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</si>
  <si>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</si>
  <si>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</si>
  <si>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</si>
  <si>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</si>
  <si>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</si>
  <si>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</si>
  <si>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</si>
  <si>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</si>
  <si>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</si>
  <si>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</si>
  <si>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</si>
  <si>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</si>
  <si>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</si>
  <si>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</si>
  <si>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</si>
  <si>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</si>
  <si>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</si>
  <si>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</si>
  <si>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</si>
  <si>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</si>
  <si>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</si>
  <si>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</si>
  <si>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</si>
  <si>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</si>
  <si>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</si>
  <si>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</si>
  <si>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</si>
  <si>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</si>
  <si>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</si>
  <si>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</si>
  <si>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</si>
  <si>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</si>
  <si>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</si>
  <si>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</si>
  <si>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</si>
  <si>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</si>
  <si>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</si>
  <si>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</si>
  <si>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</si>
  <si>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</si>
  <si>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</si>
  <si>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</si>
  <si>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</si>
  <si>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</si>
  <si>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</si>
  <si>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</si>
  <si>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</si>
  <si>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</si>
  <si>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</si>
  <si>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</si>
  <si>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</si>
  <si>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</si>
  <si>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</si>
  <si>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</si>
  <si>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</si>
  <si>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</si>
  <si>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</si>
  <si>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</si>
  <si>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</si>
  <si>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</si>
  <si>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</si>
  <si>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</si>
  <si>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</si>
  <si>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</si>
  <si>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</si>
  <si>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</si>
  <si>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</si>
  <si>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</si>
  <si>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</si>
  <si>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</si>
  <si>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</si>
  <si>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</si>
  <si>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</si>
  <si>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</si>
  <si>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</si>
  <si>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</si>
  <si>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</si>
  <si>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</si>
  <si>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</si>
  <si>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</si>
  <si>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</si>
  <si>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</si>
  <si>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</si>
  <si>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</si>
  <si>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</si>
  <si>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</si>
  <si>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</si>
  <si>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</si>
  <si>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</si>
  <si>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</si>
  <si>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</si>
  <si>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</si>
  <si>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</si>
  <si>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</si>
  <si>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</si>
  <si>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</si>
  <si>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</si>
  <si>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</si>
  <si>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</si>
  <si>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</si>
  <si>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</si>
  <si>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</si>
  <si>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</si>
  <si>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</si>
  <si>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</si>
  <si>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</si>
  <si>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</si>
  <si>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</si>
  <si>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</si>
  <si>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</si>
  <si>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</si>
  <si>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</si>
  <si>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</si>
  <si>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</si>
  <si>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</si>
  <si>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</si>
  <si>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</si>
  <si>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Region</t>
  </si>
  <si>
    <t>CRUDE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</si>
  <si>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</si>
  <si>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</si>
  <si>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</si>
  <si>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</si>
  <si>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</si>
  <si>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</si>
  <si>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</si>
  <si>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</si>
  <si>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</si>
  <si>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</si>
  <si>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</si>
  <si>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</si>
  <si>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</si>
  <si>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South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</si>
  <si>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</si>
  <si>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</si>
  <si>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</si>
  <si>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</si>
  <si>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</si>
  <si>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</si>
  <si>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</si>
  <si>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</si>
  <si>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</si>
  <si>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</si>
  <si>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</si>
  <si>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</si>
  <si>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</si>
  <si>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</si>
  <si>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</si>
  <si>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</si>
  <si>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</si>
  <si>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</si>
  <si>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</si>
  <si>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</si>
  <si>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PT 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</si>
  <si>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</si>
  <si>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</si>
  <si>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</si>
  <si>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</si>
  <si>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</si>
  <si>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</si>
  <si>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</si>
  <si>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</si>
  <si>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</si>
  <si>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</si>
  <si>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</si>
  <si>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</si>
  <si>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</si>
  <si>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</si>
  <si>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</si>
  <si>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</si>
  <si>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</si>
  <si>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</si>
  <si>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</si>
  <si>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</si>
  <si>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</si>
  <si>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</si>
  <si>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</si>
  <si>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Source: Manitoba Centre for Health Policy, 2008</t>
  </si>
  <si>
    <t>rate</t>
  </si>
  <si>
    <t>per 1,000</t>
  </si>
  <si>
    <t>BDN Central</t>
  </si>
  <si>
    <t>IL Southwest</t>
  </si>
  <si>
    <t>BW Thick Por/Pik/Wab</t>
  </si>
  <si>
    <t>MB Avg 1996-2000</t>
  </si>
  <si>
    <t>MB Avg 2001-2005</t>
  </si>
  <si>
    <t>RHAs &amp; CAs</t>
  </si>
  <si>
    <t>districts &amp; NCs</t>
  </si>
  <si>
    <t xml:space="preserve">Manitoba </t>
  </si>
  <si>
    <t xml:space="preserve"> </t>
  </si>
  <si>
    <t>SE Central</t>
  </si>
  <si>
    <t>SE Western</t>
  </si>
  <si>
    <t>CE Altona</t>
  </si>
  <si>
    <t>CE Louise/Pembina</t>
  </si>
  <si>
    <t xml:space="preserve">CE Morden/Winkler </t>
  </si>
  <si>
    <t>SE Northern</t>
  </si>
  <si>
    <t>BDN West</t>
  </si>
  <si>
    <t>NE Springfield</t>
  </si>
  <si>
    <t>NE Blue Water</t>
  </si>
  <si>
    <t>NE Northern Remote</t>
  </si>
  <si>
    <t>River Heights W</t>
  </si>
  <si>
    <t xml:space="preserve">BW Nelson House 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</si>
  <si>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</si>
  <si>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</si>
  <si>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</si>
  <si>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</si>
  <si>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</si>
  <si>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</si>
  <si>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</si>
  <si>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</si>
  <si>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</si>
  <si>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</si>
  <si>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</si>
  <si>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</si>
  <si>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</si>
  <si>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</si>
  <si>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</si>
  <si>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</si>
  <si>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</si>
  <si>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</si>
  <si>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</si>
  <si>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</si>
  <si>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</si>
  <si>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</si>
  <si>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</si>
  <si>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</si>
  <si>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</si>
  <si>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</si>
  <si>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</si>
  <si>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</si>
  <si>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</si>
  <si>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</si>
  <si>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</si>
  <si>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</si>
  <si>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</si>
  <si>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s</t>
  </si>
  <si>
    <t>*RHAs &amp; CAs testing @ .01</t>
  </si>
  <si>
    <t>*districts &amp; NCs testing @ .005</t>
  </si>
  <si>
    <t>2000/01</t>
  </si>
  <si>
    <t>2005/06</t>
  </si>
  <si>
    <t>FLU</t>
  </si>
  <si>
    <t>Crude and Adjusted Passing Rates for the Grade 12 Standard Math Test for cal Birth Cohort 1984 (ref) and 1998</t>
  </si>
  <si>
    <t>t1pass</t>
  </si>
  <si>
    <t>t1pop</t>
  </si>
  <si>
    <t>t1_adj_rate</t>
  </si>
  <si>
    <t>t1prob</t>
  </si>
  <si>
    <t>t1_crd_rate</t>
  </si>
  <si>
    <t>t1_crd_SD</t>
  </si>
  <si>
    <t>t2pass</t>
  </si>
  <si>
    <t>t2pop</t>
  </si>
  <si>
    <t>t2_adj_rate</t>
  </si>
  <si>
    <t>t2prob</t>
  </si>
  <si>
    <t>t2_crd_rate</t>
  </si>
  <si>
    <t>t2_crd_SD</t>
  </si>
  <si>
    <t>t2t1prob</t>
  </si>
  <si>
    <t>t1sign</t>
  </si>
  <si>
    <t>t2sign</t>
  </si>
  <si>
    <t>t2t1sign</t>
  </si>
  <si>
    <t>t1suppress</t>
  </si>
  <si>
    <t>t2suppress</t>
  </si>
  <si>
    <t>Born 1984</t>
  </si>
  <si>
    <t>Born 1988</t>
  </si>
  <si>
    <t>MB Avg 1984</t>
  </si>
  <si>
    <t>MB Avg 1988</t>
  </si>
  <si>
    <t>Passing Grade 12 Standard Math Test</t>
  </si>
  <si>
    <t>Table A.8.4: Passing Rates for the Grade 12 Standard Math Test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</si>
</sst>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%"/>
    <numFmt numFmtId="176" formatCode="#,##0.0"/>
  </numFmts>
  <fonts count="58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8.25"/>
      <color indexed="8"/>
      <name val="Univers 45 Light"/>
      <family val="0"/>
    </font>
    <font>
      <sz val="5.75"/>
      <color indexed="8"/>
      <name val="Arial MT"/>
      <family val="0"/>
    </font>
    <font>
      <sz val="8.75"/>
      <color indexed="8"/>
      <name val="Univers 45 Light"/>
      <family val="0"/>
    </font>
    <font>
      <sz val="6.25"/>
      <color indexed="8"/>
      <name val="Univers 45 Light"/>
      <family val="0"/>
    </font>
    <font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sz val="10"/>
      <color indexed="20"/>
      <name val="Franklin Gothic Book"/>
      <family val="2"/>
    </font>
    <font>
      <b/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i/>
      <sz val="10"/>
      <color indexed="23"/>
      <name val="Franklin Gothic Book"/>
      <family val="2"/>
    </font>
    <font>
      <sz val="10"/>
      <color indexed="17"/>
      <name val="Franklin Gothic Book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62"/>
      <name val="Franklin Gothic Book"/>
      <family val="2"/>
    </font>
    <font>
      <sz val="10"/>
      <color indexed="52"/>
      <name val="Franklin Gothic Book"/>
      <family val="2"/>
    </font>
    <font>
      <sz val="10"/>
      <color indexed="60"/>
      <name val="Franklin Gothic Book"/>
      <family val="2"/>
    </font>
    <font>
      <b/>
      <sz val="10"/>
      <color indexed="63"/>
      <name val="Franklin Gothic Book"/>
      <family val="2"/>
    </font>
    <font>
      <b/>
      <sz val="18"/>
      <color indexed="56"/>
      <name val="Cambria"/>
      <family val="2"/>
    </font>
    <font>
      <b/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b/>
      <sz val="8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Cambria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8">
      <alignment/>
      <protection/>
    </xf>
    <xf numFmtId="0" fontId="0" fillId="0" borderId="0" xfId="0" applyFont="1" applyAlignment="1">
      <alignment/>
    </xf>
    <xf numFmtId="0" fontId="3" fillId="0" borderId="0" xfId="58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58" applyFont="1" applyAlignment="1">
      <alignment horizontal="center"/>
      <protection/>
    </xf>
    <xf numFmtId="0" fontId="0" fillId="33" borderId="0" xfId="58" applyFont="1" applyFill="1" applyAlignment="1">
      <alignment horizontal="center"/>
      <protection/>
    </xf>
    <xf numFmtId="0" fontId="3" fillId="33" borderId="0" xfId="58" applyFont="1" applyFill="1" applyAlignment="1">
      <alignment horizontal="center"/>
      <protection/>
    </xf>
    <xf numFmtId="0" fontId="1" fillId="33" borderId="0" xfId="58" applyFill="1">
      <alignment/>
      <protection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11" fontId="0" fillId="0" borderId="0" xfId="58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12" xfId="0" applyNumberFormat="1" applyFont="1" applyBorder="1" applyAlignment="1">
      <alignment horizontal="center"/>
    </xf>
    <xf numFmtId="173" fontId="0" fillId="0" borderId="0" xfId="58" applyNumberFormat="1" applyFont="1" applyAlignment="1">
      <alignment horizontal="center"/>
      <protection/>
    </xf>
    <xf numFmtId="173" fontId="0" fillId="0" borderId="0" xfId="0" applyNumberFormat="1" applyFont="1" applyAlignment="1">
      <alignment/>
    </xf>
    <xf numFmtId="174" fontId="8" fillId="0" borderId="13" xfId="0" applyNumberFormat="1" applyFont="1" applyFill="1" applyBorder="1" applyAlignment="1" quotePrefix="1">
      <alignment horizontal="center"/>
    </xf>
    <xf numFmtId="174" fontId="8" fillId="33" borderId="13" xfId="0" applyNumberFormat="1" applyFont="1" applyFill="1" applyBorder="1" applyAlignment="1" quotePrefix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8" fillId="33" borderId="14" xfId="0" applyNumberFormat="1" applyFont="1" applyFill="1" applyBorder="1" applyAlignment="1">
      <alignment horizontal="center"/>
    </xf>
    <xf numFmtId="174" fontId="8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7" fillId="0" borderId="20" xfId="0" applyFont="1" applyBorder="1" applyAlignment="1">
      <alignment/>
    </xf>
    <xf numFmtId="1" fontId="1" fillId="0" borderId="0" xfId="0" applyNumberFormat="1" applyFont="1" applyAlignment="1">
      <alignment/>
    </xf>
    <xf numFmtId="2" fontId="7" fillId="0" borderId="14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73" fontId="0" fillId="0" borderId="0" xfId="58" applyNumberFormat="1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0" fillId="0" borderId="0" xfId="58" applyFont="1" applyFill="1" applyAlignment="1">
      <alignment horizontal="center"/>
      <protection/>
    </xf>
    <xf numFmtId="11" fontId="0" fillId="0" borderId="0" xfId="58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174" fontId="8" fillId="0" borderId="22" xfId="0" applyNumberFormat="1" applyFont="1" applyFill="1" applyBorder="1" applyAlignment="1" quotePrefix="1">
      <alignment horizontal="center"/>
    </xf>
    <xf numFmtId="0" fontId="7" fillId="0" borderId="23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11" fontId="0" fillId="0" borderId="0" xfId="0" applyNumberFormat="1" applyFill="1" applyAlignment="1">
      <alignment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174" fontId="8" fillId="0" borderId="26" xfId="0" applyNumberFormat="1" applyFont="1" applyFill="1" applyBorder="1" applyAlignment="1" quotePrefix="1">
      <alignment horizontal="center"/>
    </xf>
    <xf numFmtId="0" fontId="7" fillId="0" borderId="23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8575"/>
          <c:w val="0.935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1984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 (1,2)</c:v>
                </c:pt>
                <c:pt idx="2">
                  <c:v>Assiniboine (1)</c:v>
                </c:pt>
                <c:pt idx="3">
                  <c:v>Brandon</c:v>
                </c:pt>
                <c:pt idx="4">
                  <c:v>Winnipeg (1,2,t)</c:v>
                </c:pt>
                <c:pt idx="5">
                  <c:v>Interlake (t)</c:v>
                </c:pt>
                <c:pt idx="6">
                  <c:v>North Eastman (1,2)</c:v>
                </c:pt>
                <c:pt idx="7">
                  <c:v>Parkland (2)</c:v>
                </c:pt>
                <c:pt idx="8">
                  <c:v>Churchill (s)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South (1,2)</c:v>
                </c:pt>
                <c:pt idx="13">
                  <c:v>Mid (1,2,t)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0.477012897</c:v>
                </c:pt>
                <c:pt idx="1">
                  <c:v>0.477012897</c:v>
                </c:pt>
                <c:pt idx="2">
                  <c:v>0.477012897</c:v>
                </c:pt>
                <c:pt idx="3">
                  <c:v>0.477012897</c:v>
                </c:pt>
                <c:pt idx="4">
                  <c:v>0.477012897</c:v>
                </c:pt>
                <c:pt idx="5">
                  <c:v>0.477012897</c:v>
                </c:pt>
                <c:pt idx="6">
                  <c:v>0.477012897</c:v>
                </c:pt>
                <c:pt idx="7">
                  <c:v>0.477012897</c:v>
                </c:pt>
                <c:pt idx="8">
                  <c:v>0.477012897</c:v>
                </c:pt>
                <c:pt idx="9">
                  <c:v>0.477012897</c:v>
                </c:pt>
                <c:pt idx="10">
                  <c:v>0.477012897</c:v>
                </c:pt>
                <c:pt idx="12">
                  <c:v>0.477012897</c:v>
                </c:pt>
                <c:pt idx="13">
                  <c:v>0.477012897</c:v>
                </c:pt>
                <c:pt idx="14">
                  <c:v>0.477012897</c:v>
                </c:pt>
                <c:pt idx="15">
                  <c:v>0.477012897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Born 1984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 (1,2)</c:v>
                </c:pt>
                <c:pt idx="2">
                  <c:v>Assiniboine (1)</c:v>
                </c:pt>
                <c:pt idx="3">
                  <c:v>Brandon</c:v>
                </c:pt>
                <c:pt idx="4">
                  <c:v>Winnipeg (1,2,t)</c:v>
                </c:pt>
                <c:pt idx="5">
                  <c:v>Interlake (t)</c:v>
                </c:pt>
                <c:pt idx="6">
                  <c:v>North Eastman (1,2)</c:v>
                </c:pt>
                <c:pt idx="7">
                  <c:v>Parkland (2)</c:v>
                </c:pt>
                <c:pt idx="8">
                  <c:v>Churchill (s)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South (1,2)</c:v>
                </c:pt>
                <c:pt idx="13">
                  <c:v>Mid (1,2,t)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0.5478222046</c:v>
                </c:pt>
                <c:pt idx="1">
                  <c:v>0.537604361</c:v>
                </c:pt>
                <c:pt idx="2">
                  <c:v>0.5360880661</c:v>
                </c:pt>
                <c:pt idx="3">
                  <c:v>0.4855592806</c:v>
                </c:pt>
                <c:pt idx="4">
                  <c:v>0.506986041</c:v>
                </c:pt>
                <c:pt idx="5">
                  <c:v>0.4420991429</c:v>
                </c:pt>
                <c:pt idx="6">
                  <c:v>0.3684509501</c:v>
                </c:pt>
                <c:pt idx="7">
                  <c:v>0.417116831</c:v>
                </c:pt>
                <c:pt idx="8">
                  <c:v>0</c:v>
                </c:pt>
                <c:pt idx="9">
                  <c:v>0.3207944146</c:v>
                </c:pt>
                <c:pt idx="10">
                  <c:v>0.1516493996</c:v>
                </c:pt>
                <c:pt idx="12">
                  <c:v>0.5395906074</c:v>
                </c:pt>
                <c:pt idx="13">
                  <c:v>0.4166912658</c:v>
                </c:pt>
                <c:pt idx="14">
                  <c:v>0.2059937847</c:v>
                </c:pt>
                <c:pt idx="15">
                  <c:v>0.477012897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Born 1988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 (1,2)</c:v>
                </c:pt>
                <c:pt idx="2">
                  <c:v>Assiniboine (1)</c:v>
                </c:pt>
                <c:pt idx="3">
                  <c:v>Brandon</c:v>
                </c:pt>
                <c:pt idx="4">
                  <c:v>Winnipeg (1,2,t)</c:v>
                </c:pt>
                <c:pt idx="5">
                  <c:v>Interlake (t)</c:v>
                </c:pt>
                <c:pt idx="6">
                  <c:v>North Eastman (1,2)</c:v>
                </c:pt>
                <c:pt idx="7">
                  <c:v>Parkland (2)</c:v>
                </c:pt>
                <c:pt idx="8">
                  <c:v>Churchill (s)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South (1,2)</c:v>
                </c:pt>
                <c:pt idx="13">
                  <c:v>Mid (1,2,t)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0.5365431193</c:v>
                </c:pt>
                <c:pt idx="1">
                  <c:v>0.5528840534</c:v>
                </c:pt>
                <c:pt idx="2">
                  <c:v>0.5300883303</c:v>
                </c:pt>
                <c:pt idx="3">
                  <c:v>0.4668723088</c:v>
                </c:pt>
                <c:pt idx="4">
                  <c:v>0.5300928944</c:v>
                </c:pt>
                <c:pt idx="5">
                  <c:v>0.4958475371</c:v>
                </c:pt>
                <c:pt idx="6">
                  <c:v>0.4070346179</c:v>
                </c:pt>
                <c:pt idx="7">
                  <c:v>0.4066656684</c:v>
                </c:pt>
                <c:pt idx="8">
                  <c:v>0</c:v>
                </c:pt>
                <c:pt idx="9">
                  <c:v>0.2846671219</c:v>
                </c:pt>
                <c:pt idx="10">
                  <c:v>0.1359824702</c:v>
                </c:pt>
                <c:pt idx="12">
                  <c:v>0.5420892382</c:v>
                </c:pt>
                <c:pt idx="13">
                  <c:v>0.45177278</c:v>
                </c:pt>
                <c:pt idx="14">
                  <c:v>0.1789459948</c:v>
                </c:pt>
                <c:pt idx="15">
                  <c:v>0.489979778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1988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 (1,2)</c:v>
                </c:pt>
                <c:pt idx="2">
                  <c:v>Assiniboine (1)</c:v>
                </c:pt>
                <c:pt idx="3">
                  <c:v>Brandon</c:v>
                </c:pt>
                <c:pt idx="4">
                  <c:v>Winnipeg (1,2,t)</c:v>
                </c:pt>
                <c:pt idx="5">
                  <c:v>Interlake (t)</c:v>
                </c:pt>
                <c:pt idx="6">
                  <c:v>North Eastman (1,2)</c:v>
                </c:pt>
                <c:pt idx="7">
                  <c:v>Parkland (2)</c:v>
                </c:pt>
                <c:pt idx="8">
                  <c:v>Churchill (s)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South (1,2)</c:v>
                </c:pt>
                <c:pt idx="13">
                  <c:v>Mid (1,2,t)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0.489979778</c:v>
                </c:pt>
                <c:pt idx="1">
                  <c:v>0.489979778</c:v>
                </c:pt>
                <c:pt idx="2">
                  <c:v>0.489979778</c:v>
                </c:pt>
                <c:pt idx="3">
                  <c:v>0.489979778</c:v>
                </c:pt>
                <c:pt idx="4">
                  <c:v>0.489979778</c:v>
                </c:pt>
                <c:pt idx="5">
                  <c:v>0.489979778</c:v>
                </c:pt>
                <c:pt idx="6">
                  <c:v>0.489979778</c:v>
                </c:pt>
                <c:pt idx="7">
                  <c:v>0.489979778</c:v>
                </c:pt>
                <c:pt idx="8">
                  <c:v>0.489979778</c:v>
                </c:pt>
                <c:pt idx="9">
                  <c:v>0.489979778</c:v>
                </c:pt>
                <c:pt idx="10">
                  <c:v>0.489979778</c:v>
                </c:pt>
                <c:pt idx="12">
                  <c:v>0.489979778</c:v>
                </c:pt>
                <c:pt idx="13">
                  <c:v>0.489979778</c:v>
                </c:pt>
                <c:pt idx="14">
                  <c:v>0.489979778</c:v>
                </c:pt>
                <c:pt idx="15">
                  <c:v>0.489979778</c:v>
                </c:pt>
              </c:numCache>
            </c:numRef>
          </c:val>
        </c:ser>
        <c:axId val="22437679"/>
        <c:axId val="612520"/>
      </c:barChart>
      <c:catAx>
        <c:axId val="224376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43767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375"/>
          <c:y val="0.1045"/>
          <c:w val="0.2427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A.8.14: On-time Pass Rates for the Grade 12 Standard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Math Test by Winnipeg Community Area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Sex-adjusted percent of MB adolescents  </a:t>
            </a:r>
          </a:p>
        </c:rich>
      </c:tx>
      <c:layout>
        <c:manualLayout>
          <c:xMode val="factor"/>
          <c:yMode val="factor"/>
          <c:x val="0.003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75"/>
          <c:w val="0.9545"/>
          <c:h val="0.7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1984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data'!$A$21:$A$33,'rha graph data'!$A$8,'rha graph data'!$A$19)</c:f>
              <c:strCache>
                <c:ptCount val="15"/>
                <c:pt idx="0">
                  <c:v>Fort Garry (1,2,t)</c:v>
                </c:pt>
                <c:pt idx="1">
                  <c:v>Assiniboine South (1,2)</c:v>
                </c:pt>
                <c:pt idx="2">
                  <c:v>St. Boniface (2)</c:v>
                </c:pt>
                <c:pt idx="3">
                  <c:v>St. Vital (1,2,t)</c:v>
                </c:pt>
                <c:pt idx="4">
                  <c:v>Transcona</c:v>
                </c:pt>
                <c:pt idx="5">
                  <c:v>River Heights (1)</c:v>
                </c:pt>
                <c:pt idx="6">
                  <c:v>River East</c:v>
                </c:pt>
                <c:pt idx="7">
                  <c:v>Seven Oaks (1,2)</c:v>
                </c:pt>
                <c:pt idx="8">
                  <c:v>St. James - Assiniboia (1,2,t)</c:v>
                </c:pt>
                <c:pt idx="9">
                  <c:v>Inkster</c:v>
                </c:pt>
                <c:pt idx="10">
                  <c:v>Downtown (1,2)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data'!$H$21:$H$33,'rha graph data'!$H$8,'rha graph data'!$H$19)</c:f>
              <c:numCache>
                <c:ptCount val="15"/>
                <c:pt idx="0">
                  <c:v>0.477012897</c:v>
                </c:pt>
                <c:pt idx="1">
                  <c:v>0.477012897</c:v>
                </c:pt>
                <c:pt idx="2">
                  <c:v>0.477012897</c:v>
                </c:pt>
                <c:pt idx="3">
                  <c:v>0.477012897</c:v>
                </c:pt>
                <c:pt idx="4">
                  <c:v>0.477012897</c:v>
                </c:pt>
                <c:pt idx="5">
                  <c:v>0.477012897</c:v>
                </c:pt>
                <c:pt idx="6">
                  <c:v>0.477012897</c:v>
                </c:pt>
                <c:pt idx="7">
                  <c:v>0.477012897</c:v>
                </c:pt>
                <c:pt idx="8">
                  <c:v>0.477012897</c:v>
                </c:pt>
                <c:pt idx="9">
                  <c:v>0.477012897</c:v>
                </c:pt>
                <c:pt idx="10">
                  <c:v>0.477012897</c:v>
                </c:pt>
                <c:pt idx="11">
                  <c:v>0.477012897</c:v>
                </c:pt>
                <c:pt idx="13">
                  <c:v>0.477012897</c:v>
                </c:pt>
                <c:pt idx="14">
                  <c:v>0.477012897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Born 1984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data'!$A$21:$A$33,'rha graph data'!$A$8,'rha graph data'!$A$19)</c:f>
              <c:strCache>
                <c:ptCount val="15"/>
                <c:pt idx="0">
                  <c:v>Fort Garry (1,2,t)</c:v>
                </c:pt>
                <c:pt idx="1">
                  <c:v>Assiniboine South (1,2)</c:v>
                </c:pt>
                <c:pt idx="2">
                  <c:v>St. Boniface (2)</c:v>
                </c:pt>
                <c:pt idx="3">
                  <c:v>St. Vital (1,2,t)</c:v>
                </c:pt>
                <c:pt idx="4">
                  <c:v>Transcona</c:v>
                </c:pt>
                <c:pt idx="5">
                  <c:v>River Heights (1)</c:v>
                </c:pt>
                <c:pt idx="6">
                  <c:v>River East</c:v>
                </c:pt>
                <c:pt idx="7">
                  <c:v>Seven Oaks (1,2)</c:v>
                </c:pt>
                <c:pt idx="8">
                  <c:v>St. James - Assiniboia (1,2,t)</c:v>
                </c:pt>
                <c:pt idx="9">
                  <c:v>Inkster</c:v>
                </c:pt>
                <c:pt idx="10">
                  <c:v>Downtown (1,2)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data'!$I$21:$I$33,'rha graph data'!$I$8,'rha graph data'!$I$19)</c:f>
              <c:numCache>
                <c:ptCount val="15"/>
                <c:pt idx="0">
                  <c:v>0.5947567266</c:v>
                </c:pt>
                <c:pt idx="1">
                  <c:v>0.654050916</c:v>
                </c:pt>
                <c:pt idx="2">
                  <c:v>0.5380483626</c:v>
                </c:pt>
                <c:pt idx="3">
                  <c:v>0.5897332238</c:v>
                </c:pt>
                <c:pt idx="4">
                  <c:v>0.4787532318</c:v>
                </c:pt>
                <c:pt idx="5">
                  <c:v>0.5702249345</c:v>
                </c:pt>
                <c:pt idx="6">
                  <c:v>0.5100808152</c:v>
                </c:pt>
                <c:pt idx="7">
                  <c:v>0.5330026235</c:v>
                </c:pt>
                <c:pt idx="8">
                  <c:v>0.5592756106</c:v>
                </c:pt>
                <c:pt idx="9">
                  <c:v>0.4774746458</c:v>
                </c:pt>
                <c:pt idx="10">
                  <c:v>0.2918567211</c:v>
                </c:pt>
                <c:pt idx="11">
                  <c:v>0.2175804664</c:v>
                </c:pt>
                <c:pt idx="13">
                  <c:v>0.506986041</c:v>
                </c:pt>
                <c:pt idx="14">
                  <c:v>0.477012897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Born 1988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data'!$A$21:$A$33,'rha graph data'!$A$8,'rha graph data'!$A$19)</c:f>
              <c:strCache>
                <c:ptCount val="15"/>
                <c:pt idx="0">
                  <c:v>Fort Garry (1,2,t)</c:v>
                </c:pt>
                <c:pt idx="1">
                  <c:v>Assiniboine South (1,2)</c:v>
                </c:pt>
                <c:pt idx="2">
                  <c:v>St. Boniface (2)</c:v>
                </c:pt>
                <c:pt idx="3">
                  <c:v>St. Vital (1,2,t)</c:v>
                </c:pt>
                <c:pt idx="4">
                  <c:v>Transcona</c:v>
                </c:pt>
                <c:pt idx="5">
                  <c:v>River Heights (1)</c:v>
                </c:pt>
                <c:pt idx="6">
                  <c:v>River East</c:v>
                </c:pt>
                <c:pt idx="7">
                  <c:v>Seven Oaks (1,2)</c:v>
                </c:pt>
                <c:pt idx="8">
                  <c:v>St. James - Assiniboia (1,2,t)</c:v>
                </c:pt>
                <c:pt idx="9">
                  <c:v>Inkster</c:v>
                </c:pt>
                <c:pt idx="10">
                  <c:v>Downtown (1,2)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data'!$J$21:$J$33,'rha graph data'!$J$8,'rha graph data'!$J$19)</c:f>
              <c:numCache>
                <c:ptCount val="15"/>
                <c:pt idx="0">
                  <c:v>0.6606023035</c:v>
                </c:pt>
                <c:pt idx="1">
                  <c:v>0.6510119446</c:v>
                </c:pt>
                <c:pt idx="2">
                  <c:v>0.5842155384</c:v>
                </c:pt>
                <c:pt idx="3">
                  <c:v>0.6424785296</c:v>
                </c:pt>
                <c:pt idx="4">
                  <c:v>0.5122821251</c:v>
                </c:pt>
                <c:pt idx="5">
                  <c:v>0.5433491487</c:v>
                </c:pt>
                <c:pt idx="6">
                  <c:v>0.5040511314</c:v>
                </c:pt>
                <c:pt idx="7">
                  <c:v>0.5525227452</c:v>
                </c:pt>
                <c:pt idx="8">
                  <c:v>0.6337507319</c:v>
                </c:pt>
                <c:pt idx="9">
                  <c:v>0.456565885</c:v>
                </c:pt>
                <c:pt idx="10">
                  <c:v>0.2949166102</c:v>
                </c:pt>
                <c:pt idx="11">
                  <c:v>0.2764076005</c:v>
                </c:pt>
                <c:pt idx="13">
                  <c:v>0.5300928944</c:v>
                </c:pt>
                <c:pt idx="14">
                  <c:v>0.489979778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1988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data'!$A$21:$A$33,'rha graph data'!$A$8,'rha graph data'!$A$19)</c:f>
              <c:strCache>
                <c:ptCount val="15"/>
                <c:pt idx="0">
                  <c:v>Fort Garry (1,2,t)</c:v>
                </c:pt>
                <c:pt idx="1">
                  <c:v>Assiniboine South (1,2)</c:v>
                </c:pt>
                <c:pt idx="2">
                  <c:v>St. Boniface (2)</c:v>
                </c:pt>
                <c:pt idx="3">
                  <c:v>St. Vital (1,2,t)</c:v>
                </c:pt>
                <c:pt idx="4">
                  <c:v>Transcona</c:v>
                </c:pt>
                <c:pt idx="5">
                  <c:v>River Heights (1)</c:v>
                </c:pt>
                <c:pt idx="6">
                  <c:v>River East</c:v>
                </c:pt>
                <c:pt idx="7">
                  <c:v>Seven Oaks (1,2)</c:v>
                </c:pt>
                <c:pt idx="8">
                  <c:v>St. James - Assiniboia (1,2,t)</c:v>
                </c:pt>
                <c:pt idx="9">
                  <c:v>Inkster</c:v>
                </c:pt>
                <c:pt idx="10">
                  <c:v>Downtown (1,2)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(1,2,t)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data'!$K$21:$K$33,'rha graph data'!$K$8,'rha graph data'!$K$19)</c:f>
              <c:numCache>
                <c:ptCount val="15"/>
                <c:pt idx="0">
                  <c:v>0.489979778</c:v>
                </c:pt>
                <c:pt idx="1">
                  <c:v>0.489979778</c:v>
                </c:pt>
                <c:pt idx="2">
                  <c:v>0.489979778</c:v>
                </c:pt>
                <c:pt idx="3">
                  <c:v>0.489979778</c:v>
                </c:pt>
                <c:pt idx="4">
                  <c:v>0.489979778</c:v>
                </c:pt>
                <c:pt idx="5">
                  <c:v>0.489979778</c:v>
                </c:pt>
                <c:pt idx="6">
                  <c:v>0.489979778</c:v>
                </c:pt>
                <c:pt idx="7">
                  <c:v>0.489979778</c:v>
                </c:pt>
                <c:pt idx="8">
                  <c:v>0.489979778</c:v>
                </c:pt>
                <c:pt idx="9">
                  <c:v>0.489979778</c:v>
                </c:pt>
                <c:pt idx="10">
                  <c:v>0.489979778</c:v>
                </c:pt>
                <c:pt idx="11">
                  <c:v>0.489979778</c:v>
                </c:pt>
                <c:pt idx="13">
                  <c:v>0.489979778</c:v>
                </c:pt>
                <c:pt idx="14">
                  <c:v>0.489979778</c:v>
                </c:pt>
              </c:numCache>
            </c:numRef>
          </c:val>
        </c:ser>
        <c:axId val="5512681"/>
        <c:axId val="49614130"/>
      </c:barChart>
      <c:catAx>
        <c:axId val="55126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12681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9"/>
          <c:y val="0.2195"/>
          <c:w val="0.219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Figure A.8.15: On-time Pass Rates for the Grade 12 Standard Math Test by District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Sex-adjusted percent of MB adolescents  </a:t>
            </a:r>
          </a:p>
        </c:rich>
      </c:tx>
      <c:layout>
        <c:manualLayout>
          <c:xMode val="factor"/>
          <c:yMode val="factor"/>
          <c:x val="0.0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385"/>
          <c:w val="0.987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1996-2000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 (2)</c:v>
                </c:pt>
                <c:pt idx="3">
                  <c:v>SE Southern (2,t)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 (2)</c:v>
                </c:pt>
                <c:pt idx="9">
                  <c:v>CE Carman (1,2)</c:v>
                </c:pt>
                <c:pt idx="10">
                  <c:v>CE Red River (2)</c:v>
                </c:pt>
                <c:pt idx="11">
                  <c:v>CE Swan Lake (t)</c:v>
                </c:pt>
                <c:pt idx="12">
                  <c:v>CE Portage</c:v>
                </c:pt>
                <c:pt idx="13">
                  <c:v>CE Seven Regions (1,2)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(2,t)</c:v>
                </c:pt>
                <c:pt idx="31">
                  <c:v>IL Northeast (1)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</c:v>
                </c:pt>
                <c:pt idx="36">
                  <c:v>NE Springfield (2,t)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 (2)</c:v>
                </c:pt>
                <c:pt idx="44">
                  <c:v>PL Central</c:v>
                </c:pt>
                <c:pt idx="45">
                  <c:v>PL North (1,2)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 (1,2)</c:v>
                </c:pt>
                <c:pt idx="52">
                  <c:v>BW Gillam/Fox Lake (s)</c:v>
                </c:pt>
                <c:pt idx="53">
                  <c:v>BW Lynn/Leaf/SIL (1,2)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(s)</c:v>
                </c:pt>
                <c:pt idx="57">
                  <c:v>BW Tad/Broch/Lac Br (s)</c:v>
                </c:pt>
                <c:pt idx="58">
                  <c:v>BW Norway House (2,s)</c:v>
                </c:pt>
                <c:pt idx="59">
                  <c:v>BW Island Lake (s)</c:v>
                </c:pt>
                <c:pt idx="60">
                  <c:v>BW Sha/York/Split/War (s)</c:v>
                </c:pt>
                <c:pt idx="61">
                  <c:v>BW Nelson House  (s)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0.477012897</c:v>
                </c:pt>
                <c:pt idx="1">
                  <c:v>0.477012897</c:v>
                </c:pt>
                <c:pt idx="2">
                  <c:v>0.477012897</c:v>
                </c:pt>
                <c:pt idx="3">
                  <c:v>0.477012897</c:v>
                </c:pt>
                <c:pt idx="5">
                  <c:v>0.477012897</c:v>
                </c:pt>
                <c:pt idx="6">
                  <c:v>0.477012897</c:v>
                </c:pt>
                <c:pt idx="7">
                  <c:v>0.477012897</c:v>
                </c:pt>
                <c:pt idx="8">
                  <c:v>0.477012897</c:v>
                </c:pt>
                <c:pt idx="9">
                  <c:v>0.477012897</c:v>
                </c:pt>
                <c:pt idx="10">
                  <c:v>0.477012897</c:v>
                </c:pt>
                <c:pt idx="11">
                  <c:v>0.477012897</c:v>
                </c:pt>
                <c:pt idx="12">
                  <c:v>0.477012897</c:v>
                </c:pt>
                <c:pt idx="13">
                  <c:v>0.477012897</c:v>
                </c:pt>
                <c:pt idx="15">
                  <c:v>0.477012897</c:v>
                </c:pt>
                <c:pt idx="16">
                  <c:v>0.477012897</c:v>
                </c:pt>
                <c:pt idx="17">
                  <c:v>0.477012897</c:v>
                </c:pt>
                <c:pt idx="18">
                  <c:v>0.477012897</c:v>
                </c:pt>
                <c:pt idx="19">
                  <c:v>0.477012897</c:v>
                </c:pt>
                <c:pt idx="20">
                  <c:v>0.477012897</c:v>
                </c:pt>
                <c:pt idx="22">
                  <c:v>0.477012897</c:v>
                </c:pt>
                <c:pt idx="23">
                  <c:v>0.477012897</c:v>
                </c:pt>
                <c:pt idx="24">
                  <c:v>0.477012897</c:v>
                </c:pt>
                <c:pt idx="25">
                  <c:v>0.477012897</c:v>
                </c:pt>
                <c:pt idx="26">
                  <c:v>0.477012897</c:v>
                </c:pt>
                <c:pt idx="27">
                  <c:v>0.477012897</c:v>
                </c:pt>
                <c:pt idx="28">
                  <c:v>0.477012897</c:v>
                </c:pt>
                <c:pt idx="30">
                  <c:v>0.477012897</c:v>
                </c:pt>
                <c:pt idx="31">
                  <c:v>0.477012897</c:v>
                </c:pt>
                <c:pt idx="32">
                  <c:v>0.477012897</c:v>
                </c:pt>
                <c:pt idx="33">
                  <c:v>0.477012897</c:v>
                </c:pt>
                <c:pt idx="35">
                  <c:v>0.477012897</c:v>
                </c:pt>
                <c:pt idx="36">
                  <c:v>0.477012897</c:v>
                </c:pt>
                <c:pt idx="37">
                  <c:v>0.477012897</c:v>
                </c:pt>
                <c:pt idx="38">
                  <c:v>0.477012897</c:v>
                </c:pt>
                <c:pt idx="39">
                  <c:v>0.477012897</c:v>
                </c:pt>
                <c:pt idx="40">
                  <c:v>0.477012897</c:v>
                </c:pt>
                <c:pt idx="42">
                  <c:v>0.477012897</c:v>
                </c:pt>
                <c:pt idx="43">
                  <c:v>0.477012897</c:v>
                </c:pt>
                <c:pt idx="44">
                  <c:v>0.477012897</c:v>
                </c:pt>
                <c:pt idx="45">
                  <c:v>0.477012897</c:v>
                </c:pt>
                <c:pt idx="47">
                  <c:v>0.477012897</c:v>
                </c:pt>
                <c:pt idx="48">
                  <c:v>0.477012897</c:v>
                </c:pt>
                <c:pt idx="49">
                  <c:v>0.477012897</c:v>
                </c:pt>
                <c:pt idx="51">
                  <c:v>0.477012897</c:v>
                </c:pt>
                <c:pt idx="52">
                  <c:v>0.477012897</c:v>
                </c:pt>
                <c:pt idx="53">
                  <c:v>0.477012897</c:v>
                </c:pt>
                <c:pt idx="54">
                  <c:v>0.477012897</c:v>
                </c:pt>
                <c:pt idx="55">
                  <c:v>0.477012897</c:v>
                </c:pt>
                <c:pt idx="56">
                  <c:v>0.477012897</c:v>
                </c:pt>
                <c:pt idx="57">
                  <c:v>0.477012897</c:v>
                </c:pt>
                <c:pt idx="58">
                  <c:v>0.477012897</c:v>
                </c:pt>
                <c:pt idx="59">
                  <c:v>0.477012897</c:v>
                </c:pt>
                <c:pt idx="60">
                  <c:v>0.477012897</c:v>
                </c:pt>
                <c:pt idx="61">
                  <c:v>0.477012897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 (2)</c:v>
                </c:pt>
                <c:pt idx="3">
                  <c:v>SE Southern (2,t)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 (2)</c:v>
                </c:pt>
                <c:pt idx="9">
                  <c:v>CE Carman (1,2)</c:v>
                </c:pt>
                <c:pt idx="10">
                  <c:v>CE Red River (2)</c:v>
                </c:pt>
                <c:pt idx="11">
                  <c:v>CE Swan Lake (t)</c:v>
                </c:pt>
                <c:pt idx="12">
                  <c:v>CE Portage</c:v>
                </c:pt>
                <c:pt idx="13">
                  <c:v>CE Seven Regions (1,2)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(2,t)</c:v>
                </c:pt>
                <c:pt idx="31">
                  <c:v>IL Northeast (1)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</c:v>
                </c:pt>
                <c:pt idx="36">
                  <c:v>NE Springfield (2,t)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 (2)</c:v>
                </c:pt>
                <c:pt idx="44">
                  <c:v>PL Central</c:v>
                </c:pt>
                <c:pt idx="45">
                  <c:v>PL North (1,2)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 (1,2)</c:v>
                </c:pt>
                <c:pt idx="52">
                  <c:v>BW Gillam/Fox Lake (s)</c:v>
                </c:pt>
                <c:pt idx="53">
                  <c:v>BW Lynn/Leaf/SIL (1,2)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(s)</c:v>
                </c:pt>
                <c:pt idx="57">
                  <c:v>BW Tad/Broch/Lac Br (s)</c:v>
                </c:pt>
                <c:pt idx="58">
                  <c:v>BW Norway House (2,s)</c:v>
                </c:pt>
                <c:pt idx="59">
                  <c:v>BW Island Lake (s)</c:v>
                </c:pt>
                <c:pt idx="60">
                  <c:v>BW Sha/York/Split/War (s)</c:v>
                </c:pt>
                <c:pt idx="61">
                  <c:v>BW Nelson House  (s)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0.4827341015</c:v>
                </c:pt>
                <c:pt idx="1">
                  <c:v>0.6298973227</c:v>
                </c:pt>
                <c:pt idx="2">
                  <c:v>0.5326738798</c:v>
                </c:pt>
                <c:pt idx="3">
                  <c:v>0.4975279635</c:v>
                </c:pt>
                <c:pt idx="5">
                  <c:v>0.5396335495</c:v>
                </c:pt>
                <c:pt idx="6">
                  <c:v>0.5678111219</c:v>
                </c:pt>
                <c:pt idx="7">
                  <c:v>0.5921267847</c:v>
                </c:pt>
                <c:pt idx="8">
                  <c:v>0.5512468528</c:v>
                </c:pt>
                <c:pt idx="9">
                  <c:v>0.6761480691</c:v>
                </c:pt>
                <c:pt idx="10">
                  <c:v>0.580490745</c:v>
                </c:pt>
                <c:pt idx="11">
                  <c:v>0.4036990202</c:v>
                </c:pt>
                <c:pt idx="12">
                  <c:v>0.4948553466</c:v>
                </c:pt>
                <c:pt idx="13">
                  <c:v>0.285265664</c:v>
                </c:pt>
                <c:pt idx="15">
                  <c:v>0.4634351933</c:v>
                </c:pt>
                <c:pt idx="16">
                  <c:v>0.5749491787</c:v>
                </c:pt>
                <c:pt idx="17">
                  <c:v>0.4810237509</c:v>
                </c:pt>
                <c:pt idx="18">
                  <c:v>0.6334786417</c:v>
                </c:pt>
                <c:pt idx="19">
                  <c:v>0.4932514354</c:v>
                </c:pt>
                <c:pt idx="20">
                  <c:v>0.5600206174</c:v>
                </c:pt>
                <c:pt idx="22">
                  <c:v>0.5096921092</c:v>
                </c:pt>
                <c:pt idx="23">
                  <c:v>0.4468868313</c:v>
                </c:pt>
                <c:pt idx="24">
                  <c:v>0.6206023348</c:v>
                </c:pt>
                <c:pt idx="25">
                  <c:v>0.6089895863</c:v>
                </c:pt>
                <c:pt idx="26">
                  <c:v>0.4305136901</c:v>
                </c:pt>
                <c:pt idx="27">
                  <c:v>0.4042200887</c:v>
                </c:pt>
                <c:pt idx="28">
                  <c:v>0.3164038634</c:v>
                </c:pt>
                <c:pt idx="30">
                  <c:v>0.4903434428</c:v>
                </c:pt>
                <c:pt idx="31">
                  <c:v>0.3610055717</c:v>
                </c:pt>
                <c:pt idx="32">
                  <c:v>0.485370841</c:v>
                </c:pt>
                <c:pt idx="33">
                  <c:v>0.3355427775</c:v>
                </c:pt>
                <c:pt idx="35">
                  <c:v>0.3811758989</c:v>
                </c:pt>
                <c:pt idx="36">
                  <c:v>0.5163924253</c:v>
                </c:pt>
                <c:pt idx="37">
                  <c:v>0.5672105923</c:v>
                </c:pt>
                <c:pt idx="38">
                  <c:v>0.4431429521</c:v>
                </c:pt>
                <c:pt idx="39">
                  <c:v>0.1800401015</c:v>
                </c:pt>
                <c:pt idx="40">
                  <c:v>1.1143946E-09</c:v>
                </c:pt>
                <c:pt idx="42">
                  <c:v>0.5396669632</c:v>
                </c:pt>
                <c:pt idx="43">
                  <c:v>0.3892422172</c:v>
                </c:pt>
                <c:pt idx="44">
                  <c:v>0.5188774512</c:v>
                </c:pt>
                <c:pt idx="45">
                  <c:v>0.3232244446</c:v>
                </c:pt>
                <c:pt idx="47">
                  <c:v>0.5317678766</c:v>
                </c:pt>
                <c:pt idx="48">
                  <c:v>0.2743339998</c:v>
                </c:pt>
                <c:pt idx="49">
                  <c:v>0.1256442725</c:v>
                </c:pt>
                <c:pt idx="51">
                  <c:v>0.3182685808</c:v>
                </c:pt>
                <c:pt idx="52">
                  <c:v>0.4042529977</c:v>
                </c:pt>
                <c:pt idx="53">
                  <c:v>0.1355479028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 (2)</c:v>
                </c:pt>
                <c:pt idx="3">
                  <c:v>SE Southern (2,t)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 (2)</c:v>
                </c:pt>
                <c:pt idx="9">
                  <c:v>CE Carman (1,2)</c:v>
                </c:pt>
                <c:pt idx="10">
                  <c:v>CE Red River (2)</c:v>
                </c:pt>
                <c:pt idx="11">
                  <c:v>CE Swan Lake (t)</c:v>
                </c:pt>
                <c:pt idx="12">
                  <c:v>CE Portage</c:v>
                </c:pt>
                <c:pt idx="13">
                  <c:v>CE Seven Regions (1,2)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(2,t)</c:v>
                </c:pt>
                <c:pt idx="31">
                  <c:v>IL Northeast (1)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</c:v>
                </c:pt>
                <c:pt idx="36">
                  <c:v>NE Springfield (2,t)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 (2)</c:v>
                </c:pt>
                <c:pt idx="44">
                  <c:v>PL Central</c:v>
                </c:pt>
                <c:pt idx="45">
                  <c:v>PL North (1,2)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 (1,2)</c:v>
                </c:pt>
                <c:pt idx="52">
                  <c:v>BW Gillam/Fox Lake (s)</c:v>
                </c:pt>
                <c:pt idx="53">
                  <c:v>BW Lynn/Leaf/SIL (1,2)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(s)</c:v>
                </c:pt>
                <c:pt idx="57">
                  <c:v>BW Tad/Broch/Lac Br (s)</c:v>
                </c:pt>
                <c:pt idx="58">
                  <c:v>BW Norway House (2,s)</c:v>
                </c:pt>
                <c:pt idx="59">
                  <c:v>BW Island Lake (s)</c:v>
                </c:pt>
                <c:pt idx="60">
                  <c:v>BW Sha/York/Split/War (s)</c:v>
                </c:pt>
                <c:pt idx="61">
                  <c:v>BW Nelson House  (s)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0.4772802737</c:v>
                </c:pt>
                <c:pt idx="1">
                  <c:v>0.5708776487</c:v>
                </c:pt>
                <c:pt idx="2">
                  <c:v>0.6287890653</c:v>
                </c:pt>
                <c:pt idx="3">
                  <c:v>0.301747715</c:v>
                </c:pt>
                <c:pt idx="5">
                  <c:v>0.5888097464</c:v>
                </c:pt>
                <c:pt idx="6">
                  <c:v>0.5886826327</c:v>
                </c:pt>
                <c:pt idx="7">
                  <c:v>0.6697087274</c:v>
                </c:pt>
                <c:pt idx="8">
                  <c:v>0.5826267306</c:v>
                </c:pt>
                <c:pt idx="9">
                  <c:v>0.6152218025</c:v>
                </c:pt>
                <c:pt idx="10">
                  <c:v>0.5915279936</c:v>
                </c:pt>
                <c:pt idx="11">
                  <c:v>0.6581492342</c:v>
                </c:pt>
                <c:pt idx="12">
                  <c:v>0.4937368883</c:v>
                </c:pt>
                <c:pt idx="13">
                  <c:v>0.2054834896</c:v>
                </c:pt>
                <c:pt idx="15">
                  <c:v>0.4786443236</c:v>
                </c:pt>
                <c:pt idx="16">
                  <c:v>0.5913278565</c:v>
                </c:pt>
                <c:pt idx="17">
                  <c:v>0.4871611335</c:v>
                </c:pt>
                <c:pt idx="18">
                  <c:v>0.5491289091</c:v>
                </c:pt>
                <c:pt idx="19">
                  <c:v>0.5118722129</c:v>
                </c:pt>
                <c:pt idx="20">
                  <c:v>0.5829293081</c:v>
                </c:pt>
                <c:pt idx="22">
                  <c:v>0.5546929961</c:v>
                </c:pt>
                <c:pt idx="23">
                  <c:v>0.4247601127</c:v>
                </c:pt>
                <c:pt idx="24">
                  <c:v>0.5528851386</c:v>
                </c:pt>
                <c:pt idx="25">
                  <c:v>0.5054489661</c:v>
                </c:pt>
                <c:pt idx="26">
                  <c:v>0.4923249626</c:v>
                </c:pt>
                <c:pt idx="27">
                  <c:v>0.3676407639</c:v>
                </c:pt>
                <c:pt idx="28">
                  <c:v>0.3097375992</c:v>
                </c:pt>
                <c:pt idx="30">
                  <c:v>0.5747525413</c:v>
                </c:pt>
                <c:pt idx="31">
                  <c:v>0.4405539539</c:v>
                </c:pt>
                <c:pt idx="32">
                  <c:v>0.5576692222</c:v>
                </c:pt>
                <c:pt idx="33">
                  <c:v>0.2512554964</c:v>
                </c:pt>
                <c:pt idx="35">
                  <c:v>0.570458206</c:v>
                </c:pt>
                <c:pt idx="36">
                  <c:v>0.6409752442</c:v>
                </c:pt>
                <c:pt idx="37">
                  <c:v>0.6340498278</c:v>
                </c:pt>
                <c:pt idx="38">
                  <c:v>0.4440701729</c:v>
                </c:pt>
                <c:pt idx="39">
                  <c:v>0.1535164268</c:v>
                </c:pt>
                <c:pt idx="40">
                  <c:v>0</c:v>
                </c:pt>
                <c:pt idx="42">
                  <c:v>0.5988016216</c:v>
                </c:pt>
                <c:pt idx="43">
                  <c:v>0.3149396087</c:v>
                </c:pt>
                <c:pt idx="44">
                  <c:v>0.5025008323</c:v>
                </c:pt>
                <c:pt idx="45">
                  <c:v>0.3295059257</c:v>
                </c:pt>
                <c:pt idx="47">
                  <c:v>0.5038424039</c:v>
                </c:pt>
                <c:pt idx="48">
                  <c:v>0.293761508</c:v>
                </c:pt>
                <c:pt idx="49">
                  <c:v>0.087373688</c:v>
                </c:pt>
                <c:pt idx="51">
                  <c:v>0.3388328209</c:v>
                </c:pt>
                <c:pt idx="52">
                  <c:v>0</c:v>
                </c:pt>
                <c:pt idx="53">
                  <c:v>0.1328548263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0.0510307597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2001-2005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 (2)</c:v>
                </c:pt>
                <c:pt idx="3">
                  <c:v>SE Southern (2,t)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 (2)</c:v>
                </c:pt>
                <c:pt idx="9">
                  <c:v>CE Carman (1,2)</c:v>
                </c:pt>
                <c:pt idx="10">
                  <c:v>CE Red River (2)</c:v>
                </c:pt>
                <c:pt idx="11">
                  <c:v>CE Swan Lake (t)</c:v>
                </c:pt>
                <c:pt idx="12">
                  <c:v>CE Portage</c:v>
                </c:pt>
                <c:pt idx="13">
                  <c:v>CE Seven Regions (1,2)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 (1)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(2,t)</c:v>
                </c:pt>
                <c:pt idx="31">
                  <c:v>IL Northeast (1)</c:v>
                </c:pt>
                <c:pt idx="32">
                  <c:v>IL Southeast</c:v>
                </c:pt>
                <c:pt idx="33">
                  <c:v>IL Northwest (1,2)</c:v>
                </c:pt>
                <c:pt idx="35">
                  <c:v>NE Iron Rose</c:v>
                </c:pt>
                <c:pt idx="36">
                  <c:v>NE Springfield (2,t)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 (1,2)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 (2)</c:v>
                </c:pt>
                <c:pt idx="44">
                  <c:v>PL Central</c:v>
                </c:pt>
                <c:pt idx="45">
                  <c:v>PL North (1,2)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 (1,2)</c:v>
                </c:pt>
                <c:pt idx="52">
                  <c:v>BW Gillam/Fox Lake (s)</c:v>
                </c:pt>
                <c:pt idx="53">
                  <c:v>BW Lynn/Leaf/SIL (1,2)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 (s)</c:v>
                </c:pt>
                <c:pt idx="57">
                  <c:v>BW Tad/Broch/Lac Br (s)</c:v>
                </c:pt>
                <c:pt idx="58">
                  <c:v>BW Norway House (2,s)</c:v>
                </c:pt>
                <c:pt idx="59">
                  <c:v>BW Island Lake (s)</c:v>
                </c:pt>
                <c:pt idx="60">
                  <c:v>BW Sha/York/Split/War (s)</c:v>
                </c:pt>
                <c:pt idx="61">
                  <c:v>BW Nelson House  (s)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0.489979778</c:v>
                </c:pt>
                <c:pt idx="1">
                  <c:v>0.489979778</c:v>
                </c:pt>
                <c:pt idx="2">
                  <c:v>0.489979778</c:v>
                </c:pt>
                <c:pt idx="3">
                  <c:v>0.489979778</c:v>
                </c:pt>
                <c:pt idx="5">
                  <c:v>0.489979778</c:v>
                </c:pt>
                <c:pt idx="6">
                  <c:v>0.489979778</c:v>
                </c:pt>
                <c:pt idx="7">
                  <c:v>0.489979778</c:v>
                </c:pt>
                <c:pt idx="8">
                  <c:v>0.489979778</c:v>
                </c:pt>
                <c:pt idx="9">
                  <c:v>0.489979778</c:v>
                </c:pt>
                <c:pt idx="10">
                  <c:v>0.489979778</c:v>
                </c:pt>
                <c:pt idx="11">
                  <c:v>0.489979778</c:v>
                </c:pt>
                <c:pt idx="12">
                  <c:v>0.489979778</c:v>
                </c:pt>
                <c:pt idx="13">
                  <c:v>0.489979778</c:v>
                </c:pt>
                <c:pt idx="15">
                  <c:v>0.489979778</c:v>
                </c:pt>
                <c:pt idx="16">
                  <c:v>0.489979778</c:v>
                </c:pt>
                <c:pt idx="17">
                  <c:v>0.489979778</c:v>
                </c:pt>
                <c:pt idx="18">
                  <c:v>0.489979778</c:v>
                </c:pt>
                <c:pt idx="19">
                  <c:v>0.489979778</c:v>
                </c:pt>
                <c:pt idx="20">
                  <c:v>0.489979778</c:v>
                </c:pt>
                <c:pt idx="22">
                  <c:v>0.489979778</c:v>
                </c:pt>
                <c:pt idx="23">
                  <c:v>0.489979778</c:v>
                </c:pt>
                <c:pt idx="24">
                  <c:v>0.489979778</c:v>
                </c:pt>
                <c:pt idx="25">
                  <c:v>0.489979778</c:v>
                </c:pt>
                <c:pt idx="26">
                  <c:v>0.489979778</c:v>
                </c:pt>
                <c:pt idx="27">
                  <c:v>0.489979778</c:v>
                </c:pt>
                <c:pt idx="28">
                  <c:v>0.489979778</c:v>
                </c:pt>
                <c:pt idx="30">
                  <c:v>0.489979778</c:v>
                </c:pt>
                <c:pt idx="31">
                  <c:v>0.489979778</c:v>
                </c:pt>
                <c:pt idx="32">
                  <c:v>0.489979778</c:v>
                </c:pt>
                <c:pt idx="33">
                  <c:v>0.489979778</c:v>
                </c:pt>
                <c:pt idx="35">
                  <c:v>0.489979778</c:v>
                </c:pt>
                <c:pt idx="36">
                  <c:v>0.489979778</c:v>
                </c:pt>
                <c:pt idx="37">
                  <c:v>0.489979778</c:v>
                </c:pt>
                <c:pt idx="38">
                  <c:v>0.489979778</c:v>
                </c:pt>
                <c:pt idx="39">
                  <c:v>0.489979778</c:v>
                </c:pt>
                <c:pt idx="40">
                  <c:v>0.489979778</c:v>
                </c:pt>
                <c:pt idx="42">
                  <c:v>0.489979778</c:v>
                </c:pt>
                <c:pt idx="43">
                  <c:v>0.489979778</c:v>
                </c:pt>
                <c:pt idx="44">
                  <c:v>0.489979778</c:v>
                </c:pt>
                <c:pt idx="45">
                  <c:v>0.489979778</c:v>
                </c:pt>
                <c:pt idx="47">
                  <c:v>0.489979778</c:v>
                </c:pt>
                <c:pt idx="48">
                  <c:v>0.489979778</c:v>
                </c:pt>
                <c:pt idx="49">
                  <c:v>0.489979778</c:v>
                </c:pt>
                <c:pt idx="51">
                  <c:v>0.489979778</c:v>
                </c:pt>
                <c:pt idx="52">
                  <c:v>0.489979778</c:v>
                </c:pt>
                <c:pt idx="53">
                  <c:v>0.489979778</c:v>
                </c:pt>
                <c:pt idx="54">
                  <c:v>0.489979778</c:v>
                </c:pt>
                <c:pt idx="55">
                  <c:v>0.489979778</c:v>
                </c:pt>
                <c:pt idx="56">
                  <c:v>0.489979778</c:v>
                </c:pt>
                <c:pt idx="57">
                  <c:v>0.489979778</c:v>
                </c:pt>
                <c:pt idx="58">
                  <c:v>0.489979778</c:v>
                </c:pt>
                <c:pt idx="59">
                  <c:v>0.489979778</c:v>
                </c:pt>
                <c:pt idx="60">
                  <c:v>0.489979778</c:v>
                </c:pt>
                <c:pt idx="61">
                  <c:v>0.489979778</c:v>
                </c:pt>
              </c:numCache>
            </c:numRef>
          </c:val>
        </c:ser>
        <c:axId val="43873987"/>
        <c:axId val="59321564"/>
      </c:barChart>
      <c:catAx>
        <c:axId val="438739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9321564"/>
        <c:crosses val="autoZero"/>
        <c:auto val="1"/>
        <c:lblOffset val="100"/>
        <c:tickLblSkip val="2"/>
        <c:noMultiLvlLbl val="0"/>
      </c:catAx>
      <c:valAx>
        <c:axId val="59321564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87398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3"/>
          <c:y val="0.06225"/>
          <c:w val="0.208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A.8.16: On-time Pass Rates for the Grade 12 Standard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Math Test by Winnipeg Neighbourhood Cluster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Sex-adjusted percent of MB adolescents  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15"/>
          <c:w val="0.966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1996-2000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</c:v>
                </c:pt>
                <c:pt idx="8">
                  <c:v>St. Vital S (1,2)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(1,2)</c:v>
                </c:pt>
                <c:pt idx="14">
                  <c:v>River Heights E</c:v>
                </c:pt>
                <c:pt idx="16">
                  <c:v>River East N (1,2)</c:v>
                </c:pt>
                <c:pt idx="17">
                  <c:v>River East E</c:v>
                </c:pt>
                <c:pt idx="18">
                  <c:v>River East W (1)</c:v>
                </c:pt>
                <c:pt idx="19">
                  <c:v>River East S (1,2)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(1,2,t)</c:v>
                </c:pt>
                <c:pt idx="26">
                  <c:v>St. James - Assiniboia E</c:v>
                </c:pt>
                <c:pt idx="28">
                  <c:v>Inkster West (2)</c:v>
                </c:pt>
                <c:pt idx="29">
                  <c:v>Inkster East (1,2,t)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 (1,2)</c:v>
                </c:pt>
                <c:pt idx="37">
                  <c:v>Winnipeg (1,2,t)</c:v>
                </c:pt>
                <c:pt idx="38">
                  <c:v>Manitoba  (t)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0.477012897</c:v>
                </c:pt>
                <c:pt idx="1">
                  <c:v>0.477012897</c:v>
                </c:pt>
                <c:pt idx="3">
                  <c:v>0.477012897</c:v>
                </c:pt>
                <c:pt idx="5">
                  <c:v>0.477012897</c:v>
                </c:pt>
                <c:pt idx="6">
                  <c:v>0.477012897</c:v>
                </c:pt>
                <c:pt idx="8">
                  <c:v>0.477012897</c:v>
                </c:pt>
                <c:pt idx="9">
                  <c:v>0.477012897</c:v>
                </c:pt>
                <c:pt idx="11">
                  <c:v>0.477012897</c:v>
                </c:pt>
                <c:pt idx="13">
                  <c:v>0.477012897</c:v>
                </c:pt>
                <c:pt idx="14">
                  <c:v>0.477012897</c:v>
                </c:pt>
                <c:pt idx="16">
                  <c:v>0.477012897</c:v>
                </c:pt>
                <c:pt idx="17">
                  <c:v>0.477012897</c:v>
                </c:pt>
                <c:pt idx="18">
                  <c:v>0.477012897</c:v>
                </c:pt>
                <c:pt idx="19">
                  <c:v>0.477012897</c:v>
                </c:pt>
                <c:pt idx="21">
                  <c:v>0.477012897</c:v>
                </c:pt>
                <c:pt idx="22">
                  <c:v>0.477012897</c:v>
                </c:pt>
                <c:pt idx="23">
                  <c:v>0.477012897</c:v>
                </c:pt>
                <c:pt idx="25">
                  <c:v>0.477012897</c:v>
                </c:pt>
                <c:pt idx="26">
                  <c:v>0.477012897</c:v>
                </c:pt>
                <c:pt idx="28">
                  <c:v>0.477012897</c:v>
                </c:pt>
                <c:pt idx="29">
                  <c:v>0.477012897</c:v>
                </c:pt>
                <c:pt idx="31">
                  <c:v>0.477012897</c:v>
                </c:pt>
                <c:pt idx="32">
                  <c:v>0.477012897</c:v>
                </c:pt>
                <c:pt idx="34">
                  <c:v>0.477012897</c:v>
                </c:pt>
                <c:pt idx="35">
                  <c:v>0.477012897</c:v>
                </c:pt>
                <c:pt idx="37">
                  <c:v>0.477012897</c:v>
                </c:pt>
                <c:pt idx="38">
                  <c:v>0.477012897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</c:v>
                </c:pt>
                <c:pt idx="8">
                  <c:v>St. Vital S (1,2)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(1,2)</c:v>
                </c:pt>
                <c:pt idx="14">
                  <c:v>River Heights E</c:v>
                </c:pt>
                <c:pt idx="16">
                  <c:v>River East N (1,2)</c:v>
                </c:pt>
                <c:pt idx="17">
                  <c:v>River East E</c:v>
                </c:pt>
                <c:pt idx="18">
                  <c:v>River East W (1)</c:v>
                </c:pt>
                <c:pt idx="19">
                  <c:v>River East S (1,2)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(1,2,t)</c:v>
                </c:pt>
                <c:pt idx="26">
                  <c:v>St. James - Assiniboia E</c:v>
                </c:pt>
                <c:pt idx="28">
                  <c:v>Inkster West (2)</c:v>
                </c:pt>
                <c:pt idx="29">
                  <c:v>Inkster East (1,2,t)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 (1,2)</c:v>
                </c:pt>
                <c:pt idx="37">
                  <c:v>Winnipeg (1,2,t)</c:v>
                </c:pt>
                <c:pt idx="38">
                  <c:v>Manitoba  (t)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0.5571693829</c:v>
                </c:pt>
                <c:pt idx="1">
                  <c:v>0.6505073271</c:v>
                </c:pt>
                <c:pt idx="3">
                  <c:v>0.6541219142</c:v>
                </c:pt>
                <c:pt idx="5">
                  <c:v>0.5643550174</c:v>
                </c:pt>
                <c:pt idx="6">
                  <c:v>0.4792781491</c:v>
                </c:pt>
                <c:pt idx="8">
                  <c:v>0.6410021287</c:v>
                </c:pt>
                <c:pt idx="9">
                  <c:v>0.4873330046</c:v>
                </c:pt>
                <c:pt idx="11">
                  <c:v>0.4788002114</c:v>
                </c:pt>
                <c:pt idx="13">
                  <c:v>0.6269012929</c:v>
                </c:pt>
                <c:pt idx="14">
                  <c:v>0.3901581474</c:v>
                </c:pt>
                <c:pt idx="16">
                  <c:v>0.6388353255</c:v>
                </c:pt>
                <c:pt idx="17">
                  <c:v>0.5182802473</c:v>
                </c:pt>
                <c:pt idx="18">
                  <c:v>0.5672818476</c:v>
                </c:pt>
                <c:pt idx="19">
                  <c:v>0.2945416188</c:v>
                </c:pt>
                <c:pt idx="21">
                  <c:v>0.6407735051</c:v>
                </c:pt>
                <c:pt idx="22">
                  <c:v>0.5415663903</c:v>
                </c:pt>
                <c:pt idx="23">
                  <c:v>0.5057899251</c:v>
                </c:pt>
                <c:pt idx="25">
                  <c:v>0.5796669715</c:v>
                </c:pt>
                <c:pt idx="26">
                  <c:v>0.5356761348</c:v>
                </c:pt>
                <c:pt idx="28">
                  <c:v>0.5564970159</c:v>
                </c:pt>
                <c:pt idx="29">
                  <c:v>0.3468585916</c:v>
                </c:pt>
                <c:pt idx="31">
                  <c:v>0.356186106</c:v>
                </c:pt>
                <c:pt idx="32">
                  <c:v>0.1647452432</c:v>
                </c:pt>
                <c:pt idx="34">
                  <c:v>0.2784859381</c:v>
                </c:pt>
                <c:pt idx="35">
                  <c:v>0.1185148499</c:v>
                </c:pt>
                <c:pt idx="37">
                  <c:v>0.506986041</c:v>
                </c:pt>
                <c:pt idx="38">
                  <c:v>0.477012897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</c:v>
                </c:pt>
                <c:pt idx="8">
                  <c:v>St. Vital S (1,2)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(1,2)</c:v>
                </c:pt>
                <c:pt idx="14">
                  <c:v>River Heights E</c:v>
                </c:pt>
                <c:pt idx="16">
                  <c:v>River East N (1,2)</c:v>
                </c:pt>
                <c:pt idx="17">
                  <c:v>River East E</c:v>
                </c:pt>
                <c:pt idx="18">
                  <c:v>River East W (1)</c:v>
                </c:pt>
                <c:pt idx="19">
                  <c:v>River East S (1,2)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(1,2,t)</c:v>
                </c:pt>
                <c:pt idx="26">
                  <c:v>St. James - Assiniboia E</c:v>
                </c:pt>
                <c:pt idx="28">
                  <c:v>Inkster West (2)</c:v>
                </c:pt>
                <c:pt idx="29">
                  <c:v>Inkster East (1,2,t)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 (1,2)</c:v>
                </c:pt>
                <c:pt idx="37">
                  <c:v>Winnipeg (1,2,t)</c:v>
                </c:pt>
                <c:pt idx="38">
                  <c:v>Manitoba  (t)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0.6204309848</c:v>
                </c:pt>
                <c:pt idx="1">
                  <c:v>0.7000737604</c:v>
                </c:pt>
                <c:pt idx="3">
                  <c:v>0.6511002212</c:v>
                </c:pt>
                <c:pt idx="5">
                  <c:v>0.5909442568</c:v>
                </c:pt>
                <c:pt idx="6">
                  <c:v>0.5657473018</c:v>
                </c:pt>
                <c:pt idx="8">
                  <c:v>0.671553614</c:v>
                </c:pt>
                <c:pt idx="9">
                  <c:v>0.579931083</c:v>
                </c:pt>
                <c:pt idx="11">
                  <c:v>0.5122928547</c:v>
                </c:pt>
                <c:pt idx="13">
                  <c:v>0.5935803662</c:v>
                </c:pt>
                <c:pt idx="14">
                  <c:v>0.4189076017</c:v>
                </c:pt>
                <c:pt idx="16">
                  <c:v>0.6397624027</c:v>
                </c:pt>
                <c:pt idx="17">
                  <c:v>0.5373067638</c:v>
                </c:pt>
                <c:pt idx="18">
                  <c:v>0.5461432346</c:v>
                </c:pt>
                <c:pt idx="19">
                  <c:v>0.234716591</c:v>
                </c:pt>
                <c:pt idx="21">
                  <c:v>0.7413044971</c:v>
                </c:pt>
                <c:pt idx="22">
                  <c:v>0.5023619782</c:v>
                </c:pt>
                <c:pt idx="23">
                  <c:v>0.5632497292</c:v>
                </c:pt>
                <c:pt idx="25">
                  <c:v>0.6764184552</c:v>
                </c:pt>
                <c:pt idx="26">
                  <c:v>0.5689447878</c:v>
                </c:pt>
                <c:pt idx="28">
                  <c:v>0.5936023786</c:v>
                </c:pt>
                <c:pt idx="29">
                  <c:v>0.2271086061</c:v>
                </c:pt>
                <c:pt idx="31">
                  <c:v>0.3709666653</c:v>
                </c:pt>
                <c:pt idx="32">
                  <c:v>0.1748604024</c:v>
                </c:pt>
                <c:pt idx="34">
                  <c:v>0.3346661059</c:v>
                </c:pt>
                <c:pt idx="35">
                  <c:v>0.1696929876</c:v>
                </c:pt>
                <c:pt idx="37">
                  <c:v>0.5300928944</c:v>
                </c:pt>
                <c:pt idx="38">
                  <c:v>0.489979778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2001-2005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</c:v>
                </c:pt>
                <c:pt idx="8">
                  <c:v>St. Vital S (1,2)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(1,2)</c:v>
                </c:pt>
                <c:pt idx="14">
                  <c:v>River Heights E</c:v>
                </c:pt>
                <c:pt idx="16">
                  <c:v>River East N (1,2)</c:v>
                </c:pt>
                <c:pt idx="17">
                  <c:v>River East E</c:v>
                </c:pt>
                <c:pt idx="18">
                  <c:v>River East W (1)</c:v>
                </c:pt>
                <c:pt idx="19">
                  <c:v>River East S (1,2)</c:v>
                </c:pt>
                <c:pt idx="21">
                  <c:v>Seven Oaks N (2)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(1,2,t)</c:v>
                </c:pt>
                <c:pt idx="26">
                  <c:v>St. James - Assiniboia E</c:v>
                </c:pt>
                <c:pt idx="28">
                  <c:v>Inkster West (2)</c:v>
                </c:pt>
                <c:pt idx="29">
                  <c:v>Inkster East (1,2,t)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 (1,2)</c:v>
                </c:pt>
                <c:pt idx="35">
                  <c:v>Point Douglas S (1,2)</c:v>
                </c:pt>
                <c:pt idx="37">
                  <c:v>Winnipeg (1,2,t)</c:v>
                </c:pt>
                <c:pt idx="38">
                  <c:v>Manitoba  (t)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0.489979778</c:v>
                </c:pt>
                <c:pt idx="1">
                  <c:v>0.489979778</c:v>
                </c:pt>
                <c:pt idx="3">
                  <c:v>0.489979778</c:v>
                </c:pt>
                <c:pt idx="5">
                  <c:v>0.489979778</c:v>
                </c:pt>
                <c:pt idx="6">
                  <c:v>0.489979778</c:v>
                </c:pt>
                <c:pt idx="8">
                  <c:v>0.489979778</c:v>
                </c:pt>
                <c:pt idx="9">
                  <c:v>0.489979778</c:v>
                </c:pt>
                <c:pt idx="11">
                  <c:v>0.489979778</c:v>
                </c:pt>
                <c:pt idx="13">
                  <c:v>0.489979778</c:v>
                </c:pt>
                <c:pt idx="14">
                  <c:v>0.489979778</c:v>
                </c:pt>
                <c:pt idx="16">
                  <c:v>0.489979778</c:v>
                </c:pt>
                <c:pt idx="17">
                  <c:v>0.489979778</c:v>
                </c:pt>
                <c:pt idx="18">
                  <c:v>0.489979778</c:v>
                </c:pt>
                <c:pt idx="19">
                  <c:v>0.489979778</c:v>
                </c:pt>
                <c:pt idx="21">
                  <c:v>0.489979778</c:v>
                </c:pt>
                <c:pt idx="22">
                  <c:v>0.489979778</c:v>
                </c:pt>
                <c:pt idx="23">
                  <c:v>0.489979778</c:v>
                </c:pt>
                <c:pt idx="25">
                  <c:v>0.489979778</c:v>
                </c:pt>
                <c:pt idx="26">
                  <c:v>0.489979778</c:v>
                </c:pt>
                <c:pt idx="28">
                  <c:v>0.489979778</c:v>
                </c:pt>
                <c:pt idx="29">
                  <c:v>0.489979778</c:v>
                </c:pt>
                <c:pt idx="31">
                  <c:v>0.489979778</c:v>
                </c:pt>
                <c:pt idx="32">
                  <c:v>0.489979778</c:v>
                </c:pt>
                <c:pt idx="34">
                  <c:v>0.489979778</c:v>
                </c:pt>
                <c:pt idx="35">
                  <c:v>0.489979778</c:v>
                </c:pt>
                <c:pt idx="37">
                  <c:v>0.489979778</c:v>
                </c:pt>
                <c:pt idx="38">
                  <c:v>0.489979778</c:v>
                </c:pt>
              </c:numCache>
            </c:numRef>
          </c:val>
        </c:ser>
        <c:axId val="64132029"/>
        <c:axId val="40317350"/>
      </c:barChart>
      <c:catAx>
        <c:axId val="641320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13202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925"/>
          <c:y val="0.0785"/>
          <c:w val="0.219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A.8.17:  On-time Pass Rates for the Grade 12 Standard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Math Test by Aggregate RHA Area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Sex-adjusted percent of MB adolescents  </a:t>
            </a:r>
          </a:p>
        </c:rich>
      </c:tx>
      <c:layout>
        <c:manualLayout>
          <c:xMode val="factor"/>
          <c:yMode val="factor"/>
          <c:x val="-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825"/>
          <c:w val="0.983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1984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data'!$A$19:$A$19)</c:f>
              <c:strCache>
                <c:ptCount val="5"/>
                <c:pt idx="0">
                  <c:v>South (1,2)</c:v>
                </c:pt>
                <c:pt idx="1">
                  <c:v>Mid (1,2,t)</c:v>
                </c:pt>
                <c:pt idx="2">
                  <c:v>North (1,2)</c:v>
                </c:pt>
                <c:pt idx="3">
                  <c:v>Winnipeg (1,2,t)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data'!$H$16:$H$18,'rha graph data'!$H$8,'rha graph data'!$H$19:$H$19)</c:f>
              <c:numCache>
                <c:ptCount val="5"/>
                <c:pt idx="0">
                  <c:v>0.477012897</c:v>
                </c:pt>
                <c:pt idx="1">
                  <c:v>0.477012897</c:v>
                </c:pt>
                <c:pt idx="2">
                  <c:v>0.477012897</c:v>
                </c:pt>
                <c:pt idx="3">
                  <c:v>0.477012897</c:v>
                </c:pt>
                <c:pt idx="4">
                  <c:v>0.477012897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Born 1984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data'!$A$19:$A$19)</c:f>
              <c:strCache>
                <c:ptCount val="5"/>
                <c:pt idx="0">
                  <c:v>South (1,2)</c:v>
                </c:pt>
                <c:pt idx="1">
                  <c:v>Mid (1,2,t)</c:v>
                </c:pt>
                <c:pt idx="2">
                  <c:v>North (1,2)</c:v>
                </c:pt>
                <c:pt idx="3">
                  <c:v>Winnipeg (1,2,t)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data'!$I$16:$I$18,'rha graph data'!$I$8,'rha graph data'!$I$19:$I$19)</c:f>
              <c:numCache>
                <c:ptCount val="5"/>
                <c:pt idx="0">
                  <c:v>0.5395906074</c:v>
                </c:pt>
                <c:pt idx="1">
                  <c:v>0.4166912658</c:v>
                </c:pt>
                <c:pt idx="2">
                  <c:v>0.2059937847</c:v>
                </c:pt>
                <c:pt idx="3">
                  <c:v>0.506986041</c:v>
                </c:pt>
                <c:pt idx="4">
                  <c:v>0.477012897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Born 1988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data'!$A$19:$A$19)</c:f>
              <c:strCache>
                <c:ptCount val="5"/>
                <c:pt idx="0">
                  <c:v>South (1,2)</c:v>
                </c:pt>
                <c:pt idx="1">
                  <c:v>Mid (1,2,t)</c:v>
                </c:pt>
                <c:pt idx="2">
                  <c:v>North (1,2)</c:v>
                </c:pt>
                <c:pt idx="3">
                  <c:v>Winnipeg (1,2,t)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data'!$J$16:$J$18,'rha graph data'!$J$8,'rha graph data'!$J$19:$J$19)</c:f>
              <c:numCache>
                <c:ptCount val="5"/>
                <c:pt idx="0">
                  <c:v>0.5420892382</c:v>
                </c:pt>
                <c:pt idx="1">
                  <c:v>0.45177278</c:v>
                </c:pt>
                <c:pt idx="2">
                  <c:v>0.1789459948</c:v>
                </c:pt>
                <c:pt idx="3">
                  <c:v>0.5300928944</c:v>
                </c:pt>
                <c:pt idx="4">
                  <c:v>0.489979778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1988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data'!$A$19:$A$19)</c:f>
              <c:strCache>
                <c:ptCount val="5"/>
                <c:pt idx="0">
                  <c:v>South (1,2)</c:v>
                </c:pt>
                <c:pt idx="1">
                  <c:v>Mid (1,2,t)</c:v>
                </c:pt>
                <c:pt idx="2">
                  <c:v>North (1,2)</c:v>
                </c:pt>
                <c:pt idx="3">
                  <c:v>Winnipeg (1,2,t)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data'!$K$16:$K$18,'rha graph data'!$K$8,'rha graph data'!$K$19:$K$19)</c:f>
              <c:numCache>
                <c:ptCount val="5"/>
                <c:pt idx="0">
                  <c:v>0.489979778</c:v>
                </c:pt>
                <c:pt idx="1">
                  <c:v>0.489979778</c:v>
                </c:pt>
                <c:pt idx="2">
                  <c:v>0.489979778</c:v>
                </c:pt>
                <c:pt idx="3">
                  <c:v>0.489979778</c:v>
                </c:pt>
                <c:pt idx="4">
                  <c:v>0.489979778</c:v>
                </c:pt>
              </c:numCache>
            </c:numRef>
          </c:val>
        </c:ser>
        <c:axId val="27311831"/>
        <c:axId val="44479888"/>
      </c:barChart>
      <c:catAx>
        <c:axId val="273118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479888"/>
        <c:crosses val="autoZero"/>
        <c:auto val="1"/>
        <c:lblOffset val="100"/>
        <c:tickLblSkip val="1"/>
        <c:noMultiLvlLbl val="0"/>
      </c:catAx>
      <c:valAx>
        <c:axId val="44479888"/>
        <c:scaling>
          <c:orientation val="minMax"/>
          <c:max val="1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7311831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47"/>
          <c:y val="0.1385"/>
          <c:w val="0.249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0.8775</cdr:y>
    </cdr:from>
    <cdr:to>
      <cdr:x>0.929</cdr:x>
      <cdr:y>0.98725</cdr:y>
    </cdr:to>
    <cdr:sp>
      <cdr:nvSpPr>
        <cdr:cNvPr id="1" name="Text Box 4"/>
        <cdr:cNvSpPr txBox="1">
          <a:spLocks noChangeArrowheads="1"/>
        </cdr:cNvSpPr>
      </cdr:nvSpPr>
      <cdr:spPr>
        <a:xfrm>
          <a:off x="1143000" y="4000500"/>
          <a:ext cx="4152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0.6345</cdr:x>
      <cdr:y>0.96725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619500" y="4410075"/>
          <a:ext cx="20669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2008 </a:t>
          </a:r>
        </a:p>
      </cdr:txBody>
    </cdr:sp>
  </cdr:relSizeAnchor>
  <cdr:relSizeAnchor xmlns:cdr="http://schemas.openxmlformats.org/drawingml/2006/chartDrawing">
    <cdr:from>
      <cdr:x>0.00325</cdr:x>
      <cdr:y>0</cdr:y>
    </cdr:from>
    <cdr:to>
      <cdr:x>0.99625</cdr:x>
      <cdr:y>0.08925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67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A.8.13: On-time Pass Rates for the Grade 12 Standard Math Test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Sex-adjusted percent of MB adolescents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0.2555</cdr:x>
      <cdr:y>0.89525</cdr:y>
    </cdr:from>
    <cdr:to>
      <cdr:x>0.96425</cdr:x>
      <cdr:y>0.98925</cdr:y>
    </cdr:to>
    <cdr:sp>
      <cdr:nvSpPr>
        <cdr:cNvPr id="1" name="Text Box 6"/>
        <cdr:cNvSpPr txBox="1">
          <a:spLocks noChangeArrowheads="1"/>
        </cdr:cNvSpPr>
      </cdr:nvSpPr>
      <cdr:spPr>
        <a:xfrm>
          <a:off x="1457325" y="4895850"/>
          <a:ext cx="4048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0.62</cdr:x>
      <cdr:y>0.97525</cdr:y>
    </cdr:from>
    <cdr:to>
      <cdr:x>0.97975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33775" y="5334000"/>
          <a:ext cx="20478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2008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0.65075</cdr:x>
      <cdr:y>0.98225</cdr:y>
    </cdr:from>
    <cdr:to>
      <cdr:x>0.98925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0" y="9420225"/>
          <a:ext cx="2428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2008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0.62875</cdr:x>
      <cdr:y>0.98225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81400" y="8067675"/>
          <a:ext cx="2038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2008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0.97</cdr:y>
    </cdr:from>
    <cdr:to>
      <cdr:x>0.993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71875" y="4419600"/>
          <a:ext cx="20955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2008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2.421875" style="26" customWidth="1"/>
    <col min="2" max="3" width="15.28125" style="26" customWidth="1"/>
    <col min="4" max="4" width="9.140625" style="26" customWidth="1"/>
    <col min="5" max="5" width="18.140625" style="26" customWidth="1"/>
    <col min="6" max="7" width="15.28125" style="26" customWidth="1"/>
    <col min="8" max="16384" width="9.140625" style="26" customWidth="1"/>
  </cols>
  <sheetData>
    <row r="1" spans="1:6" ht="15.75" customHeight="1" thickBot="1">
      <c r="A1" s="10" t="s">
        <v>270</v>
      </c>
      <c r="B1" s="10"/>
      <c r="C1" s="10"/>
      <c r="D1" s="10"/>
      <c r="E1" s="10"/>
      <c r="F1" s="10"/>
    </row>
    <row r="2" spans="1:7" ht="13.5" thickBot="1">
      <c r="A2" s="51" t="s">
        <v>123</v>
      </c>
      <c r="B2" s="59" t="s">
        <v>269</v>
      </c>
      <c r="C2" s="60"/>
      <c r="E2" s="51" t="s">
        <v>123</v>
      </c>
      <c r="F2" s="59" t="s">
        <v>269</v>
      </c>
      <c r="G2" s="60"/>
    </row>
    <row r="3" spans="1:7" ht="12.75">
      <c r="A3" s="52"/>
      <c r="B3" s="14" t="s">
        <v>124</v>
      </c>
      <c r="C3" s="17" t="s">
        <v>124</v>
      </c>
      <c r="E3" s="52"/>
      <c r="F3" s="14" t="s">
        <v>124</v>
      </c>
      <c r="G3" s="17" t="s">
        <v>124</v>
      </c>
    </row>
    <row r="4" spans="1:7" ht="12.75">
      <c r="A4" s="52"/>
      <c r="B4" s="14" t="s">
        <v>184</v>
      </c>
      <c r="C4" s="35" t="s">
        <v>184</v>
      </c>
      <c r="E4" s="52"/>
      <c r="F4" s="14" t="s">
        <v>184</v>
      </c>
      <c r="G4" s="35" t="s">
        <v>184</v>
      </c>
    </row>
    <row r="5" spans="1:7" ht="12.75">
      <c r="A5" s="52"/>
      <c r="B5" s="15" t="s">
        <v>185</v>
      </c>
      <c r="C5" s="36" t="s">
        <v>185</v>
      </c>
      <c r="E5" s="52"/>
      <c r="F5" s="15" t="s">
        <v>185</v>
      </c>
      <c r="G5" s="36" t="s">
        <v>185</v>
      </c>
    </row>
    <row r="6" spans="1:7" s="55" customFormat="1" ht="13.5" thickBot="1">
      <c r="A6" s="48"/>
      <c r="B6" s="54">
        <v>1984</v>
      </c>
      <c r="C6" s="56">
        <v>1988</v>
      </c>
      <c r="E6" s="48"/>
      <c r="F6" s="54">
        <v>1984</v>
      </c>
      <c r="G6" s="56">
        <v>1988</v>
      </c>
    </row>
    <row r="7" spans="1:7" ht="12.75">
      <c r="A7" s="27" t="s">
        <v>125</v>
      </c>
      <c r="B7" s="20">
        <f>'orig. data'!H4*100</f>
        <v>54.68531469</v>
      </c>
      <c r="C7" s="22">
        <f>'orig. data'!V4*100</f>
        <v>53.706111830000005</v>
      </c>
      <c r="E7" s="28" t="s">
        <v>140</v>
      </c>
      <c r="F7" s="20">
        <f>'orig. data'!H20*100</f>
        <v>59.245960499999995</v>
      </c>
      <c r="G7" s="22">
        <f>'orig. data'!V20*100</f>
        <v>66.19496855</v>
      </c>
    </row>
    <row r="8" spans="1:7" ht="12.75">
      <c r="A8" s="29" t="s">
        <v>126</v>
      </c>
      <c r="B8" s="20">
        <f>'orig. data'!H5*100</f>
        <v>53.79008746</v>
      </c>
      <c r="C8" s="22">
        <f>'orig. data'!V5*100</f>
        <v>55.111111109999996</v>
      </c>
      <c r="E8" s="30" t="s">
        <v>141</v>
      </c>
      <c r="F8" s="20">
        <f>'orig. data'!H21*100</f>
        <v>65.39379475</v>
      </c>
      <c r="G8" s="22">
        <f>'orig. data'!V21*100</f>
        <v>65.01079914</v>
      </c>
    </row>
    <row r="9" spans="1:7" ht="12.75">
      <c r="A9" s="29" t="s">
        <v>127</v>
      </c>
      <c r="B9" s="20">
        <f>'orig. data'!H6*100</f>
        <v>53.56004251</v>
      </c>
      <c r="C9" s="22">
        <f>'orig. data'!V6*100</f>
        <v>52.93440736</v>
      </c>
      <c r="E9" s="30" t="s">
        <v>145</v>
      </c>
      <c r="F9" s="20">
        <f>'orig. data'!H22*100</f>
        <v>53.741496600000005</v>
      </c>
      <c r="G9" s="22">
        <f>'orig. data'!V22*100</f>
        <v>58.43373494</v>
      </c>
    </row>
    <row r="10" spans="1:7" ht="12.75">
      <c r="A10" s="29" t="s">
        <v>107</v>
      </c>
      <c r="B10" s="20">
        <f>'orig. data'!H7*100</f>
        <v>48.663101600000005</v>
      </c>
      <c r="C10" s="22">
        <f>'orig. data'!V7*100</f>
        <v>46.728971959999996</v>
      </c>
      <c r="E10" s="30" t="s">
        <v>143</v>
      </c>
      <c r="F10" s="20">
        <f>'orig. data'!H23*100</f>
        <v>58.870967740000005</v>
      </c>
      <c r="G10" s="22">
        <f>'orig. data'!V23*100</f>
        <v>64.21499293000001</v>
      </c>
    </row>
    <row r="11" spans="1:7" ht="12.75">
      <c r="A11" s="29" t="s">
        <v>135</v>
      </c>
      <c r="B11" s="20">
        <f>'orig. data'!H8*100</f>
        <v>50.63187264</v>
      </c>
      <c r="C11" s="22">
        <f>'orig. data'!V8*100</f>
        <v>53.076243739999995</v>
      </c>
      <c r="E11" s="30" t="s">
        <v>146</v>
      </c>
      <c r="F11" s="20">
        <f>'orig. data'!H24*100</f>
        <v>47.88029925</v>
      </c>
      <c r="G11" s="22">
        <f>'orig. data'!V24*100</f>
        <v>51.42118863</v>
      </c>
    </row>
    <row r="12" spans="1:7" ht="12.75">
      <c r="A12" s="29" t="s">
        <v>129</v>
      </c>
      <c r="B12" s="20">
        <f>'orig. data'!H9*100</f>
        <v>44.090909090000004</v>
      </c>
      <c r="C12" s="22">
        <f>'orig. data'!V9*100</f>
        <v>49.556650250000004</v>
      </c>
      <c r="E12" s="30" t="s">
        <v>142</v>
      </c>
      <c r="F12" s="20">
        <f>'orig. data'!H25*100</f>
        <v>56.98924731</v>
      </c>
      <c r="G12" s="22">
        <f>'orig. data'!V25*100</f>
        <v>54.830287209999995</v>
      </c>
    </row>
    <row r="13" spans="1:7" ht="12.75">
      <c r="A13" s="29" t="s">
        <v>130</v>
      </c>
      <c r="B13" s="20">
        <f>'orig. data'!H10*100</f>
        <v>36.886993600000004</v>
      </c>
      <c r="C13" s="22">
        <f>'orig. data'!V10*100</f>
        <v>41.09589041</v>
      </c>
      <c r="E13" s="30" t="s">
        <v>144</v>
      </c>
      <c r="F13" s="20">
        <f>'orig. data'!H26*100</f>
        <v>50.80558539</v>
      </c>
      <c r="G13" s="22">
        <f>'orig. data'!V26*100</f>
        <v>50.44722719</v>
      </c>
    </row>
    <row r="14" spans="1:7" ht="12.75">
      <c r="A14" s="29" t="s">
        <v>128</v>
      </c>
      <c r="B14" s="20">
        <f>'orig. data'!H11*100</f>
        <v>41.63179916</v>
      </c>
      <c r="C14" s="22">
        <f>'orig. data'!V11*100</f>
        <v>40.94650206</v>
      </c>
      <c r="E14" s="30" t="s">
        <v>147</v>
      </c>
      <c r="F14" s="20">
        <f>'orig. data'!H27*100</f>
        <v>53.38842975</v>
      </c>
      <c r="G14" s="22">
        <f>'orig. data'!V27*100</f>
        <v>55.23076923</v>
      </c>
    </row>
    <row r="15" spans="1:7" ht="12.75">
      <c r="A15" s="29" t="s">
        <v>131</v>
      </c>
      <c r="B15" s="20"/>
      <c r="C15" s="22"/>
      <c r="E15" s="30" t="s">
        <v>148</v>
      </c>
      <c r="F15" s="20">
        <f>'orig. data'!H28*100</f>
        <v>55.74112735</v>
      </c>
      <c r="G15" s="22">
        <f>'orig. data'!V28*100</f>
        <v>63.385826769999994</v>
      </c>
    </row>
    <row r="16" spans="1:7" ht="12.75">
      <c r="A16" s="29" t="s">
        <v>132</v>
      </c>
      <c r="B16" s="20">
        <f>'orig. data'!H13*100</f>
        <v>32.45901639</v>
      </c>
      <c r="C16" s="22">
        <f>'orig. data'!V13*100</f>
        <v>28.522336770000003</v>
      </c>
      <c r="E16" s="30" t="s">
        <v>149</v>
      </c>
      <c r="F16" s="20">
        <f>'orig. data'!H29*100</f>
        <v>48.03149606</v>
      </c>
      <c r="G16" s="22">
        <f>'orig. data'!V29*100</f>
        <v>45.38834951</v>
      </c>
    </row>
    <row r="17" spans="1:7" ht="12.75">
      <c r="A17" s="29" t="s">
        <v>133</v>
      </c>
      <c r="B17" s="20">
        <f>'orig. data'!H14*100</f>
        <v>15.30944625</v>
      </c>
      <c r="C17" s="22">
        <f>'orig. data'!V14*100</f>
        <v>13.61256545</v>
      </c>
      <c r="E17" s="30" t="s">
        <v>150</v>
      </c>
      <c r="F17" s="20">
        <f>'orig. data'!H30*100</f>
        <v>29.15811088</v>
      </c>
      <c r="G17" s="22">
        <f>'orig. data'!V30*100</f>
        <v>29.64912281</v>
      </c>
    </row>
    <row r="18" spans="1:7" ht="12.75">
      <c r="A18" s="31"/>
      <c r="B18" s="21"/>
      <c r="C18" s="23"/>
      <c r="E18" s="30" t="s">
        <v>151</v>
      </c>
      <c r="F18" s="20">
        <f>'orig. data'!H31*100</f>
        <v>21.75</v>
      </c>
      <c r="G18" s="22">
        <f>'orig. data'!V31*100</f>
        <v>27.92207792</v>
      </c>
    </row>
    <row r="19" spans="1:7" ht="12.75">
      <c r="A19" s="29" t="s">
        <v>138</v>
      </c>
      <c r="B19" s="20">
        <f>'orig. data'!H15*100</f>
        <v>53.929986789999994</v>
      </c>
      <c r="C19" s="22">
        <f>'orig. data'!V15*100</f>
        <v>54.11646586</v>
      </c>
      <c r="E19" s="32"/>
      <c r="F19" s="21"/>
      <c r="G19" s="23"/>
    </row>
    <row r="20" spans="1:7" ht="13.5" thickBot="1">
      <c r="A20" s="29" t="s">
        <v>139</v>
      </c>
      <c r="B20" s="20">
        <f>'orig. data'!H16*100</f>
        <v>41.59824849</v>
      </c>
      <c r="C20" s="22">
        <f>'orig. data'!V16*100</f>
        <v>45.32803181</v>
      </c>
      <c r="E20" s="58" t="s">
        <v>135</v>
      </c>
      <c r="F20" s="57">
        <f>'orig. data'!H8*100</f>
        <v>50.63187264</v>
      </c>
      <c r="G20" s="24">
        <f>'orig. data'!V8*100</f>
        <v>53.076243739999995</v>
      </c>
    </row>
    <row r="21" spans="1:6" ht="12.75">
      <c r="A21" s="29" t="s">
        <v>134</v>
      </c>
      <c r="B21" s="20">
        <f>'orig. data'!H17*100</f>
        <v>20.79314041</v>
      </c>
      <c r="C21" s="22">
        <f>'orig. data'!V17*100</f>
        <v>17.91744841</v>
      </c>
      <c r="E21" s="16" t="s">
        <v>137</v>
      </c>
      <c r="F21" s="34"/>
    </row>
    <row r="22" spans="1:7" ht="12.75">
      <c r="A22" s="31"/>
      <c r="B22" s="21"/>
      <c r="C22" s="23"/>
      <c r="E22" s="53" t="s">
        <v>183</v>
      </c>
      <c r="F22" s="53"/>
      <c r="G22" s="53"/>
    </row>
    <row r="23" spans="1:3" ht="13.5" thickBot="1">
      <c r="A23" s="33" t="s">
        <v>136</v>
      </c>
      <c r="B23" s="47">
        <f>'orig. data'!H18*100</f>
        <v>47.68280949</v>
      </c>
      <c r="C23" s="24">
        <f>'orig. data'!V18*100</f>
        <v>49.04548844</v>
      </c>
    </row>
    <row r="24" spans="1:2" ht="12.75">
      <c r="A24" s="16" t="s">
        <v>137</v>
      </c>
      <c r="B24" s="34"/>
    </row>
    <row r="25" spans="1:3" ht="12.75">
      <c r="A25" s="25" t="s">
        <v>183</v>
      </c>
      <c r="B25" s="25"/>
      <c r="C25" s="25"/>
    </row>
  </sheetData>
  <sheetProtection/>
  <mergeCells count="2">
    <mergeCell ref="B2:C2"/>
    <mergeCell ref="F2:G2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0" sqref="A20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0" customWidth="1"/>
    <col min="11" max="14" width="9.140625" style="2" customWidth="1"/>
    <col min="15" max="15" width="2.8515625" style="9" customWidth="1"/>
    <col min="16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20" ht="12.75">
      <c r="A1" s="46" t="s">
        <v>241</v>
      </c>
      <c r="B1" s="4" t="s">
        <v>191</v>
      </c>
      <c r="C1" s="61" t="s">
        <v>118</v>
      </c>
      <c r="D1" s="61"/>
      <c r="E1" s="61"/>
      <c r="F1" s="61" t="s">
        <v>121</v>
      </c>
      <c r="G1" s="61"/>
      <c r="H1" s="5" t="s">
        <v>108</v>
      </c>
      <c r="I1" s="3" t="s">
        <v>110</v>
      </c>
      <c r="J1" s="3" t="s">
        <v>111</v>
      </c>
      <c r="K1" s="5" t="s">
        <v>109</v>
      </c>
      <c r="L1" s="5" t="s">
        <v>112</v>
      </c>
      <c r="M1" s="5" t="s">
        <v>113</v>
      </c>
      <c r="N1" s="5" t="s">
        <v>114</v>
      </c>
      <c r="O1" s="6"/>
      <c r="P1" s="5" t="s">
        <v>115</v>
      </c>
      <c r="Q1" s="5" t="s">
        <v>116</v>
      </c>
      <c r="R1" s="5" t="s">
        <v>117</v>
      </c>
      <c r="S1" s="6"/>
      <c r="T1" s="5" t="s">
        <v>122</v>
      </c>
    </row>
    <row r="2" spans="2:20" ht="12.75">
      <c r="B2" s="4"/>
      <c r="C2" s="12"/>
      <c r="D2" s="12"/>
      <c r="E2" s="12"/>
      <c r="F2" s="13"/>
      <c r="G2" s="13"/>
      <c r="H2" s="5"/>
      <c r="I2" s="62" t="s">
        <v>245</v>
      </c>
      <c r="J2" s="62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7" ht="12.75">
      <c r="A3" s="4" t="s">
        <v>0</v>
      </c>
      <c r="B3" s="4"/>
      <c r="C3" s="12">
        <v>1</v>
      </c>
      <c r="D3" s="12">
        <v>2</v>
      </c>
      <c r="E3" s="12" t="s">
        <v>120</v>
      </c>
      <c r="F3" s="12" t="s">
        <v>217</v>
      </c>
      <c r="G3" s="12" t="s">
        <v>218</v>
      </c>
      <c r="H3" s="2" t="s">
        <v>267</v>
      </c>
      <c r="I3" s="4" t="s">
        <v>265</v>
      </c>
      <c r="J3" s="4" t="s">
        <v>266</v>
      </c>
      <c r="K3" s="2" t="s">
        <v>268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(1)</v>
      </c>
      <c r="B4" t="s">
        <v>125</v>
      </c>
      <c r="C4">
        <f>'orig. data'!AH4</f>
        <v>1</v>
      </c>
      <c r="D4" t="str">
        <f>'orig. data'!AI4</f>
        <v> </v>
      </c>
      <c r="E4">
        <f ca="1">IF(CELL("contents",F4)="s","s",IF(CELL("contents",G4)="s","s",IF(CELL("contents",'orig. data'!AJ4)="t","t","")))</f>
      </c>
      <c r="F4" t="str">
        <f>'orig. data'!AK4</f>
        <v> </v>
      </c>
      <c r="G4" t="str">
        <f>'orig. data'!AL4</f>
        <v> </v>
      </c>
      <c r="H4" s="18">
        <f aca="true" t="shared" si="0" ref="H4:H14">I$19</f>
        <v>0.477012897</v>
      </c>
      <c r="I4" s="3">
        <f>'orig. data'!D4</f>
        <v>0.5478222046</v>
      </c>
      <c r="J4" s="3">
        <f>'orig. data'!R4</f>
        <v>0.5365431193</v>
      </c>
      <c r="K4" s="18">
        <f aca="true" t="shared" si="1" ref="K4:K14">J$19</f>
        <v>0.489979778</v>
      </c>
      <c r="L4" s="5">
        <f>'orig. data'!B4</f>
        <v>0</v>
      </c>
      <c r="M4" s="5">
        <f>'orig. data'!C4</f>
        <v>715</v>
      </c>
      <c r="N4" s="11">
        <f>'orig. data'!G4</f>
        <v>0.0002493624</v>
      </c>
      <c r="O4" s="7"/>
      <c r="P4" s="5">
        <f>'orig. data'!P4</f>
        <v>0</v>
      </c>
      <c r="Q4" s="5">
        <f>'orig. data'!Q4</f>
        <v>769</v>
      </c>
      <c r="R4" s="11">
        <f>'orig. data'!U4</f>
        <v>0.0124263585</v>
      </c>
      <c r="S4" s="7"/>
      <c r="T4" s="11">
        <f>'orig. data'!AD4</f>
        <v>0.6640998285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2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(1,2)</v>
      </c>
      <c r="B5" t="s">
        <v>126</v>
      </c>
      <c r="C5">
        <f>'orig. data'!AH5</f>
        <v>1</v>
      </c>
      <c r="D5">
        <f>'orig. data'!AI5</f>
        <v>2</v>
      </c>
      <c r="E5">
        <f ca="1">IF(CELL("contents",F5)="s","s",IF(CELL("contents",G5)="s","s",IF(CELL("contents",'orig. data'!AJ5)="t","t","")))</f>
      </c>
      <c r="F5" t="str">
        <f>'orig. data'!AK5</f>
        <v> </v>
      </c>
      <c r="G5" t="str">
        <f>'orig. data'!AL5</f>
        <v> </v>
      </c>
      <c r="H5" s="18">
        <f t="shared" si="0"/>
        <v>0.477012897</v>
      </c>
      <c r="I5" s="3">
        <f>'orig. data'!D5</f>
        <v>0.537604361</v>
      </c>
      <c r="J5" s="3">
        <f>'orig. data'!R5</f>
        <v>0.5528840534</v>
      </c>
      <c r="K5" s="18">
        <f t="shared" si="1"/>
        <v>0.489979778</v>
      </c>
      <c r="L5" s="5">
        <f>'orig. data'!B5</f>
        <v>0</v>
      </c>
      <c r="M5" s="5">
        <f>'orig. data'!C5</f>
        <v>1372</v>
      </c>
      <c r="N5" s="11">
        <f>'orig. data'!G5</f>
        <v>2.2319E-05</v>
      </c>
      <c r="O5" s="8"/>
      <c r="P5" s="5">
        <f>'orig. data'!P5</f>
        <v>0</v>
      </c>
      <c r="Q5" s="5">
        <f>'orig. data'!Q5</f>
        <v>1350</v>
      </c>
      <c r="R5" s="11">
        <f>'orig. data'!U5</f>
        <v>1.16746E-05</v>
      </c>
      <c r="S5" s="8"/>
      <c r="T5" s="11">
        <f>'orig. data'!AD5</f>
        <v>0.425010546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(1)</v>
      </c>
      <c r="B6" t="s">
        <v>127</v>
      </c>
      <c r="C6">
        <f>'orig. data'!AH6</f>
        <v>1</v>
      </c>
      <c r="D6" t="str">
        <f>'orig. data'!AI6</f>
        <v> </v>
      </c>
      <c r="E6">
        <f ca="1">IF(CELL("contents",F6)="s","s",IF(CELL("contents",G6)="s","s",IF(CELL("contents",'orig. data'!AJ6)="t","t","")))</f>
      </c>
      <c r="F6" t="str">
        <f>'orig. data'!AK6</f>
        <v> </v>
      </c>
      <c r="G6" t="str">
        <f>'orig. data'!AL6</f>
        <v> </v>
      </c>
      <c r="H6" s="18">
        <f t="shared" si="0"/>
        <v>0.477012897</v>
      </c>
      <c r="I6" s="3">
        <f>'orig. data'!D6</f>
        <v>0.5360880661</v>
      </c>
      <c r="J6" s="3">
        <f>'orig. data'!R6</f>
        <v>0.5300883303</v>
      </c>
      <c r="K6" s="18">
        <f t="shared" si="1"/>
        <v>0.489979778</v>
      </c>
      <c r="L6" s="5">
        <f>'orig. data'!B6</f>
        <v>0</v>
      </c>
      <c r="M6" s="5">
        <f>'orig. data'!C6</f>
        <v>941</v>
      </c>
      <c r="N6" s="11">
        <f>'orig. data'!G6</f>
        <v>0.0005033745</v>
      </c>
      <c r="O6" s="8"/>
      <c r="P6" s="5">
        <f>'orig. data'!P6</f>
        <v>0</v>
      </c>
      <c r="Q6" s="5">
        <f>'orig. data'!Q6</f>
        <v>869</v>
      </c>
      <c r="R6" s="11">
        <f>'orig. data'!U6</f>
        <v>0.0224851944</v>
      </c>
      <c r="S6" s="8"/>
      <c r="T6" s="11">
        <f>'orig. data'!AD6</f>
        <v>0.7989171842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107</v>
      </c>
      <c r="C7" t="str">
        <f>'orig. data'!AH7</f>
        <v> </v>
      </c>
      <c r="D7" t="str">
        <f>'orig. data'!AI7</f>
        <v> </v>
      </c>
      <c r="E7">
        <f ca="1">IF(CELL("contents",F7)="s","s",IF(CELL("contents",G7)="s","s",IF(CELL("contents",'orig. data'!AJ7)="t","t","")))</f>
      </c>
      <c r="F7" t="str">
        <f>'orig. data'!AK7</f>
        <v> </v>
      </c>
      <c r="G7" t="str">
        <f>'orig. data'!AL7</f>
        <v> </v>
      </c>
      <c r="H7" s="18">
        <f t="shared" si="0"/>
        <v>0.477012897</v>
      </c>
      <c r="I7" s="3">
        <f>'orig. data'!D7</f>
        <v>0.4855592806</v>
      </c>
      <c r="J7" s="3">
        <f>'orig. data'!R7</f>
        <v>0.4668723088</v>
      </c>
      <c r="K7" s="18">
        <f t="shared" si="1"/>
        <v>0.489979778</v>
      </c>
      <c r="L7" s="5">
        <f>'orig. data'!B7</f>
        <v>0</v>
      </c>
      <c r="M7" s="5">
        <f>'orig. data'!C7</f>
        <v>561</v>
      </c>
      <c r="N7" s="11">
        <f>'orig. data'!G7</f>
        <v>0.6927920953</v>
      </c>
      <c r="O7" s="8"/>
      <c r="P7" s="5">
        <f>'orig. data'!P7</f>
        <v>0</v>
      </c>
      <c r="Q7" s="5">
        <f>'orig. data'!Q7</f>
        <v>535</v>
      </c>
      <c r="R7" s="11">
        <f>'orig. data'!U7</f>
        <v>0.296216335</v>
      </c>
      <c r="S7" s="8"/>
      <c r="T7" s="11">
        <f>'orig. data'!AD7</f>
        <v>0.5372294246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(1,2,t)</v>
      </c>
      <c r="B8" t="s">
        <v>135</v>
      </c>
      <c r="C8">
        <f>'orig. data'!AH8</f>
        <v>1</v>
      </c>
      <c r="D8">
        <f>'orig. data'!AI8</f>
        <v>2</v>
      </c>
      <c r="E8" t="str">
        <f ca="1">IF(CELL("contents",F8)="s","s",IF(CELL("contents",G8)="s","s",IF(CELL("contents",'orig. data'!AJ8)="t","t","")))</f>
        <v>t</v>
      </c>
      <c r="F8" t="str">
        <f>'orig. data'!AK8</f>
        <v> </v>
      </c>
      <c r="G8" t="str">
        <f>'orig. data'!AL8</f>
        <v> </v>
      </c>
      <c r="H8" s="18">
        <f t="shared" si="0"/>
        <v>0.477012897</v>
      </c>
      <c r="I8" s="3">
        <f>'orig. data'!D8</f>
        <v>0.506986041</v>
      </c>
      <c r="J8" s="3">
        <f>'orig. data'!R8</f>
        <v>0.5300928944</v>
      </c>
      <c r="K8" s="18">
        <f t="shared" si="1"/>
        <v>0.489979778</v>
      </c>
      <c r="L8" s="5">
        <f>'orig. data'!B8</f>
        <v>0</v>
      </c>
      <c r="M8" s="5">
        <f>'orig. data'!C8</f>
        <v>6093</v>
      </c>
      <c r="N8" s="11">
        <f>'orig. data'!G8</f>
        <v>0.0001353802</v>
      </c>
      <c r="O8" s="8"/>
      <c r="P8" s="5">
        <f>'orig. data'!P8</f>
        <v>0</v>
      </c>
      <c r="Q8" s="5">
        <f>'orig. data'!Q8</f>
        <v>6794</v>
      </c>
      <c r="R8" s="11">
        <f>'orig. data'!U8</f>
        <v>8.3410031E-08</v>
      </c>
      <c r="S8" s="8"/>
      <c r="T8" s="11">
        <f>'orig. data'!AD8</f>
        <v>0.0090056329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(t)</v>
      </c>
      <c r="B9" t="s">
        <v>129</v>
      </c>
      <c r="C9" t="str">
        <f>'orig. data'!AH9</f>
        <v> </v>
      </c>
      <c r="D9" t="str">
        <f>'orig. data'!AI9</f>
        <v> </v>
      </c>
      <c r="E9" t="str">
        <f ca="1">IF(CELL("contents",F9)="s","s",IF(CELL("contents",G9)="s","s",IF(CELL("contents",'orig. data'!AJ9)="t","t","")))</f>
        <v>t</v>
      </c>
      <c r="F9" t="str">
        <f>'orig. data'!AK9</f>
        <v> </v>
      </c>
      <c r="G9" t="str">
        <f>'orig. data'!AL9</f>
        <v> </v>
      </c>
      <c r="H9" s="18">
        <f t="shared" si="0"/>
        <v>0.477012897</v>
      </c>
      <c r="I9" s="3">
        <f>'orig. data'!D9</f>
        <v>0.4420991429</v>
      </c>
      <c r="J9" s="3">
        <f>'orig. data'!R9</f>
        <v>0.4958475371</v>
      </c>
      <c r="K9" s="18">
        <f t="shared" si="1"/>
        <v>0.489979778</v>
      </c>
      <c r="L9" s="5">
        <f>'orig. data'!B9</f>
        <v>0</v>
      </c>
      <c r="M9" s="5">
        <f>'orig. data'!C9</f>
        <v>880</v>
      </c>
      <c r="N9" s="11">
        <f>'orig. data'!G9</f>
        <v>0.0459562822</v>
      </c>
      <c r="O9" s="8"/>
      <c r="P9" s="5">
        <f>'orig. data'!P9</f>
        <v>0</v>
      </c>
      <c r="Q9" s="5">
        <f>'orig. data'!Q9</f>
        <v>1015</v>
      </c>
      <c r="R9" s="11">
        <f>'orig. data'!U9</f>
        <v>0.7193778141</v>
      </c>
      <c r="S9" s="8"/>
      <c r="T9" s="11">
        <f>'orig. data'!AD9</f>
        <v>0.0199030299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(1,2)</v>
      </c>
      <c r="B10" t="s">
        <v>130</v>
      </c>
      <c r="C10">
        <f>'orig. data'!AH10</f>
        <v>1</v>
      </c>
      <c r="D10">
        <f>'orig. data'!AI10</f>
        <v>2</v>
      </c>
      <c r="E10">
        <f ca="1">IF(CELL("contents",F10)="s","s",IF(CELL("contents",G10)="s","s",IF(CELL("contents",'orig. data'!AJ10)="t","t","")))</f>
      </c>
      <c r="F10" t="str">
        <f>'orig. data'!AK10</f>
        <v> </v>
      </c>
      <c r="G10" t="str">
        <f>'orig. data'!AL10</f>
        <v> </v>
      </c>
      <c r="H10" s="18">
        <f t="shared" si="0"/>
        <v>0.477012897</v>
      </c>
      <c r="I10" s="3">
        <f>'orig. data'!D10</f>
        <v>0.3684509501</v>
      </c>
      <c r="J10" s="3">
        <f>'orig. data'!R10</f>
        <v>0.4070346179</v>
      </c>
      <c r="K10" s="18">
        <f t="shared" si="1"/>
        <v>0.489979778</v>
      </c>
      <c r="L10" s="5">
        <f>'orig. data'!B10</f>
        <v>0</v>
      </c>
      <c r="M10" s="5">
        <f>'orig. data'!C10</f>
        <v>469</v>
      </c>
      <c r="N10" s="11">
        <f>'orig. data'!G10</f>
        <v>4.7744113E-06</v>
      </c>
      <c r="P10" s="5">
        <f>'orig. data'!P10</f>
        <v>0</v>
      </c>
      <c r="Q10" s="5">
        <f>'orig. data'!Q10</f>
        <v>511</v>
      </c>
      <c r="R10" s="11">
        <f>'orig. data'!U10</f>
        <v>0.000253172</v>
      </c>
      <c r="T10" s="11">
        <f>'orig. data'!AD10</f>
        <v>0.2170545059</v>
      </c>
    </row>
    <row r="11" spans="1:27" ht="12.75">
      <c r="A11" s="2" t="str">
        <f ca="1" t="shared" si="2"/>
        <v>Parkland (2)</v>
      </c>
      <c r="B11" t="s">
        <v>128</v>
      </c>
      <c r="C11" t="str">
        <f>'orig. data'!AH11</f>
        <v> </v>
      </c>
      <c r="D11">
        <f>'orig. data'!AI11</f>
        <v>2</v>
      </c>
      <c r="E11">
        <f ca="1">IF(CELL("contents",F11)="s","s",IF(CELL("contents",G11)="s","s",IF(CELL("contents",'orig. data'!AJ11)="t","t","")))</f>
      </c>
      <c r="F11" t="str">
        <f>'orig. data'!AK11</f>
        <v> </v>
      </c>
      <c r="G11" t="str">
        <f>'orig. data'!AL11</f>
        <v> </v>
      </c>
      <c r="H11" s="18">
        <f t="shared" si="0"/>
        <v>0.477012897</v>
      </c>
      <c r="I11" s="3">
        <f>'orig. data'!D11</f>
        <v>0.417116831</v>
      </c>
      <c r="J11" s="3">
        <f>'orig. data'!R11</f>
        <v>0.4066656684</v>
      </c>
      <c r="K11" s="18">
        <f t="shared" si="1"/>
        <v>0.489979778</v>
      </c>
      <c r="L11" s="5">
        <f>'orig. data'!B11</f>
        <v>0</v>
      </c>
      <c r="M11" s="5">
        <f>'orig. data'!C11</f>
        <v>478</v>
      </c>
      <c r="N11" s="11">
        <f>'orig. data'!G11</f>
        <v>0.0105126687</v>
      </c>
      <c r="O11" s="8"/>
      <c r="P11" s="5">
        <f>'orig. data'!P11</f>
        <v>0</v>
      </c>
      <c r="Q11" s="5">
        <f>'orig. data'!Q11</f>
        <v>486</v>
      </c>
      <c r="R11" s="11">
        <f>'orig. data'!U11</f>
        <v>0.0003359348</v>
      </c>
      <c r="S11" s="8"/>
      <c r="T11" s="11">
        <f>'orig. data'!AD11</f>
        <v>0.742422489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(s)</v>
      </c>
      <c r="B12" t="s">
        <v>131</v>
      </c>
      <c r="C12" t="str">
        <f>'orig. data'!AH12</f>
        <v> </v>
      </c>
      <c r="D12" t="str">
        <f>'orig. data'!AI12</f>
        <v> </v>
      </c>
      <c r="E12" t="str">
        <f ca="1">IF(CELL("contents",F12)="s","s",IF(CELL("contents",G12)="s","s",IF(CELL("contents",'orig. data'!AJ12)="t","t","")))</f>
        <v>s</v>
      </c>
      <c r="F12" t="str">
        <f>'orig. data'!AK12</f>
        <v>s</v>
      </c>
      <c r="G12" t="str">
        <f>'orig. data'!AL12</f>
        <v>s</v>
      </c>
      <c r="H12" s="18">
        <f t="shared" si="0"/>
        <v>0.477012897</v>
      </c>
      <c r="I12" s="3" t="str">
        <f>'orig. data'!D12</f>
        <v> </v>
      </c>
      <c r="J12" s="3" t="str">
        <f>'orig. data'!R12</f>
        <v> </v>
      </c>
      <c r="K12" s="18">
        <f t="shared" si="1"/>
        <v>0.489979778</v>
      </c>
      <c r="L12" s="5">
        <f>'orig. data'!B12</f>
        <v>0</v>
      </c>
      <c r="M12" s="5" t="str">
        <f>'orig. data'!C12</f>
        <v> </v>
      </c>
      <c r="N12" s="11" t="str">
        <f>'orig. data'!G12</f>
        <v> </v>
      </c>
      <c r="O12" s="8"/>
      <c r="P12" s="5">
        <f>'orig. data'!P12</f>
        <v>0</v>
      </c>
      <c r="Q12" s="5" t="str">
        <f>'orig. data'!Q12</f>
        <v> </v>
      </c>
      <c r="R12" s="11" t="str">
        <f>'orig. data'!U12</f>
        <v> </v>
      </c>
      <c r="S12" s="8"/>
      <c r="T12" s="11" t="str">
        <f>'orig. data'!AD12</f>
        <v> 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(1,2)</v>
      </c>
      <c r="B13" t="s">
        <v>132</v>
      </c>
      <c r="C13">
        <f>'orig. data'!AH13</f>
        <v>1</v>
      </c>
      <c r="D13">
        <f>'orig. data'!AI13</f>
        <v>2</v>
      </c>
      <c r="E13">
        <f ca="1">IF(CELL("contents",F13)="s","s",IF(CELL("contents",G13)="s","s",IF(CELL("contents",'orig. data'!AJ13)="t","t","")))</f>
      </c>
      <c r="F13" t="str">
        <f>'orig. data'!AK13</f>
        <v> </v>
      </c>
      <c r="G13" t="str">
        <f>'orig. data'!AL13</f>
        <v> </v>
      </c>
      <c r="H13" s="18">
        <f t="shared" si="0"/>
        <v>0.477012897</v>
      </c>
      <c r="I13" s="3">
        <f>'orig. data'!D13</f>
        <v>0.3207944146</v>
      </c>
      <c r="J13" s="3">
        <f>'orig. data'!R13</f>
        <v>0.2846671219</v>
      </c>
      <c r="K13" s="18">
        <f t="shared" si="1"/>
        <v>0.489979778</v>
      </c>
      <c r="L13" s="5">
        <f>'orig. data'!B13</f>
        <v>0</v>
      </c>
      <c r="M13" s="5">
        <f>'orig. data'!C13</f>
        <v>305</v>
      </c>
      <c r="N13" s="11">
        <f>'orig. data'!G13</f>
        <v>1.1075674E-07</v>
      </c>
      <c r="O13" s="8"/>
      <c r="P13" s="5">
        <f>'orig. data'!P13</f>
        <v>0</v>
      </c>
      <c r="Q13" s="5">
        <f>'orig. data'!Q13</f>
        <v>291</v>
      </c>
      <c r="R13" s="11">
        <f>'orig. data'!U13</f>
        <v>1.948219E-11</v>
      </c>
      <c r="S13" s="8"/>
      <c r="T13" s="11">
        <f>'orig. data'!AD13</f>
        <v>0.3382485166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(1,2)</v>
      </c>
      <c r="B14" t="s">
        <v>133</v>
      </c>
      <c r="C14">
        <f>'orig. data'!AH14</f>
        <v>1</v>
      </c>
      <c r="D14">
        <f>'orig. data'!AI14</f>
        <v>2</v>
      </c>
      <c r="E14">
        <f ca="1">IF(CELL("contents",F14)="s","s",IF(CELL("contents",G14)="s","s",IF(CELL("contents",'orig. data'!AJ14)="t","t","")))</f>
      </c>
      <c r="F14" t="str">
        <f>'orig. data'!AK14</f>
        <v> </v>
      </c>
      <c r="G14" t="str">
        <f>'orig. data'!AL14</f>
        <v> </v>
      </c>
      <c r="H14" s="18">
        <f t="shared" si="0"/>
        <v>0.477012897</v>
      </c>
      <c r="I14" s="3">
        <f>'orig. data'!D14</f>
        <v>0.1516493996</v>
      </c>
      <c r="J14" s="3">
        <f>'orig. data'!R14</f>
        <v>0.1359824702</v>
      </c>
      <c r="K14" s="18">
        <f t="shared" si="1"/>
        <v>0.489979778</v>
      </c>
      <c r="L14" s="5">
        <f>'orig. data'!B14</f>
        <v>0</v>
      </c>
      <c r="M14" s="5">
        <f>'orig. data'!C14</f>
        <v>614</v>
      </c>
      <c r="N14" s="11">
        <f>'orig. data'!G14</f>
        <v>1.396669E-46</v>
      </c>
      <c r="O14" s="8"/>
      <c r="P14" s="5">
        <f>'orig. data'!P14</f>
        <v>0</v>
      </c>
      <c r="Q14" s="5">
        <f>'orig. data'!Q14</f>
        <v>764</v>
      </c>
      <c r="R14" s="11">
        <f>'orig. data'!U14</f>
        <v>5.124307E-64</v>
      </c>
      <c r="S14" s="8"/>
      <c r="T14" s="11">
        <f>'orig. data'!AD14</f>
        <v>0.4088626938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18"/>
      <c r="I15" s="3"/>
      <c r="J15" s="3"/>
      <c r="K15" s="18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South (1,2)</v>
      </c>
      <c r="B16" t="s">
        <v>138</v>
      </c>
      <c r="C16">
        <f>'orig. data'!AH15</f>
        <v>1</v>
      </c>
      <c r="D16">
        <f>'orig. data'!AI15</f>
        <v>2</v>
      </c>
      <c r="E16">
        <f ca="1">IF(CELL("contents",F16)="s","s",IF(CELL("contents",G16)="s","s",IF(CELL("contents",'orig. data'!AJ15)="t","t","")))</f>
      </c>
      <c r="F16" t="str">
        <f>'orig. data'!AK15</f>
        <v> </v>
      </c>
      <c r="G16" t="str">
        <f>'orig. data'!AL15</f>
        <v> </v>
      </c>
      <c r="H16" s="18">
        <f>I$19</f>
        <v>0.477012897</v>
      </c>
      <c r="I16" s="3">
        <f>'orig. data'!D15</f>
        <v>0.5395906074</v>
      </c>
      <c r="J16" s="3">
        <f>'orig. data'!R15</f>
        <v>0.5420892382</v>
      </c>
      <c r="K16" s="18">
        <f>J$19</f>
        <v>0.489979778</v>
      </c>
      <c r="L16" s="5">
        <f>'orig. data'!B15</f>
        <v>0</v>
      </c>
      <c r="M16" s="5">
        <f>'orig. data'!C15</f>
        <v>3028</v>
      </c>
      <c r="N16" s="11">
        <f>'orig. data'!G15</f>
        <v>7.995211E-10</v>
      </c>
      <c r="O16" s="8"/>
      <c r="P16" s="5">
        <f>'orig. data'!P15</f>
        <v>0</v>
      </c>
      <c r="Q16" s="5">
        <f>'orig. data'!Q15</f>
        <v>2988</v>
      </c>
      <c r="R16" s="11">
        <f>'orig. data'!U15</f>
        <v>2.9882904E-07</v>
      </c>
      <c r="S16" s="8"/>
      <c r="T16" s="11">
        <f>'orig. data'!AD15</f>
        <v>0.8463279066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(1,2,t)</v>
      </c>
      <c r="B17" t="s">
        <v>139</v>
      </c>
      <c r="C17">
        <f>'orig. data'!AH16</f>
        <v>1</v>
      </c>
      <c r="D17">
        <f>'orig. data'!AI16</f>
        <v>2</v>
      </c>
      <c r="E17" t="str">
        <f ca="1">IF(CELL("contents",F17)="s","s",IF(CELL("contents",G17)="s","s",IF(CELL("contents",'orig. data'!AJ16)="t","t","")))</f>
        <v>t</v>
      </c>
      <c r="F17" t="str">
        <f>'orig. data'!AK16</f>
        <v> </v>
      </c>
      <c r="G17" t="str">
        <f>'orig. data'!AL16</f>
        <v> </v>
      </c>
      <c r="H17" s="18">
        <f>I$19</f>
        <v>0.477012897</v>
      </c>
      <c r="I17" s="3">
        <f>'orig. data'!D16</f>
        <v>0.4166912658</v>
      </c>
      <c r="J17" s="3">
        <f>'orig. data'!R16</f>
        <v>0.45177278</v>
      </c>
      <c r="K17" s="18">
        <f>J$19</f>
        <v>0.489979778</v>
      </c>
      <c r="L17" s="5">
        <f>'orig. data'!B16</f>
        <v>0</v>
      </c>
      <c r="M17" s="5">
        <f>'orig. data'!C16</f>
        <v>1827</v>
      </c>
      <c r="N17" s="11">
        <f>'orig. data'!G16</f>
        <v>1.5564716E-06</v>
      </c>
      <c r="P17" s="5">
        <f>'orig. data'!P16</f>
        <v>0</v>
      </c>
      <c r="Q17" s="5">
        <f>'orig. data'!Q16</f>
        <v>2012</v>
      </c>
      <c r="R17" s="11">
        <f>'orig. data'!U16</f>
        <v>0.0014226035</v>
      </c>
      <c r="T17" s="11">
        <f>'orig. data'!AD16</f>
        <v>0.0291252353</v>
      </c>
    </row>
    <row r="18" spans="1:20" ht="12.75">
      <c r="A18" s="2" t="str">
        <f ca="1" t="shared" si="2"/>
        <v>North (1,2)</v>
      </c>
      <c r="B18" t="s">
        <v>134</v>
      </c>
      <c r="C18">
        <f>'orig. data'!AH17</f>
        <v>1</v>
      </c>
      <c r="D18">
        <f>'orig. data'!AI17</f>
        <v>2</v>
      </c>
      <c r="E18">
        <f ca="1">IF(CELL("contents",F18)="s","s",IF(CELL("contents",G18)="s","s",IF(CELL("contents",'orig. data'!AJ17)="t","t","")))</f>
      </c>
      <c r="F18" t="str">
        <f>'orig. data'!AK17</f>
        <v> </v>
      </c>
      <c r="G18" t="str">
        <f>'orig. data'!AL17</f>
        <v> </v>
      </c>
      <c r="H18" s="18">
        <f>I$19</f>
        <v>0.477012897</v>
      </c>
      <c r="I18" s="3">
        <f>'orig. data'!D17</f>
        <v>0.2059937847</v>
      </c>
      <c r="J18" s="3">
        <f>'orig. data'!R17</f>
        <v>0.1789459948</v>
      </c>
      <c r="K18" s="18">
        <f>J$19</f>
        <v>0.489979778</v>
      </c>
      <c r="L18" s="5">
        <f>'orig. data'!B17</f>
        <v>0</v>
      </c>
      <c r="M18" s="5">
        <f>'orig. data'!C17</f>
        <v>933</v>
      </c>
      <c r="N18" s="11">
        <f>'orig. data'!G17</f>
        <v>4.821584E-52</v>
      </c>
      <c r="P18" s="5">
        <f>'orig. data'!P17</f>
        <v>0</v>
      </c>
      <c r="Q18" s="5">
        <f>'orig. data'!Q17</f>
        <v>1066</v>
      </c>
      <c r="R18" s="11">
        <f>'orig. data'!U17</f>
        <v>2.261792E-73</v>
      </c>
      <c r="T18" s="11">
        <f>'orig. data'!AD17</f>
        <v>0.1255715708</v>
      </c>
    </row>
    <row r="19" spans="1:20" ht="12.75">
      <c r="A19" s="2" t="str">
        <f ca="1" t="shared" si="2"/>
        <v>Manitoba (t)</v>
      </c>
      <c r="B19" t="s">
        <v>136</v>
      </c>
      <c r="C19" t="str">
        <f>'orig. data'!AH18</f>
        <v> </v>
      </c>
      <c r="D19" t="str">
        <f>'orig. data'!AI18</f>
        <v> </v>
      </c>
      <c r="E19" t="str">
        <f ca="1">IF(CELL("contents",F19)="s","s",IF(CELL("contents",G19)="s","s",IF(CELL("contents",'orig. data'!AJ18)="t","t","")))</f>
        <v>t</v>
      </c>
      <c r="F19" t="str">
        <f>'orig. data'!AK18</f>
        <v> </v>
      </c>
      <c r="G19" t="str">
        <f>'orig. data'!AL18</f>
        <v> </v>
      </c>
      <c r="H19" s="18">
        <f>I$19</f>
        <v>0.477012897</v>
      </c>
      <c r="I19" s="3">
        <f>'orig. data'!D18</f>
        <v>0.477012897</v>
      </c>
      <c r="J19" s="3">
        <f>'orig. data'!R18</f>
        <v>0.489979778</v>
      </c>
      <c r="K19" s="18">
        <f>J$19</f>
        <v>0.489979778</v>
      </c>
      <c r="L19" s="5">
        <f>'orig. data'!B18</f>
        <v>0</v>
      </c>
      <c r="M19" s="5">
        <f>'orig. data'!C18</f>
        <v>12472</v>
      </c>
      <c r="N19" s="11" t="str">
        <f>'orig. data'!G18</f>
        <v> </v>
      </c>
      <c r="P19" s="5">
        <f>'orig. data'!P18</f>
        <v>0</v>
      </c>
      <c r="Q19" s="5">
        <f>'orig. data'!Q18</f>
        <v>13410</v>
      </c>
      <c r="R19" s="11" t="str">
        <f>'orig. data'!U18</f>
        <v> </v>
      </c>
      <c r="T19" s="11">
        <f>'orig. data'!AD18</f>
        <v>0.0376645738</v>
      </c>
    </row>
    <row r="20" spans="2:20" ht="12.75">
      <c r="B20"/>
      <c r="C20"/>
      <c r="D20"/>
      <c r="E20"/>
      <c r="F20"/>
      <c r="G20"/>
      <c r="H20" s="18"/>
      <c r="I20" s="3"/>
      <c r="J20" s="3"/>
      <c r="K20" s="18"/>
      <c r="L20" s="5"/>
      <c r="M20" s="5"/>
      <c r="N20" s="11"/>
      <c r="P20" s="5"/>
      <c r="Q20" s="5"/>
      <c r="R20" s="11"/>
      <c r="T20" s="11"/>
    </row>
    <row r="21" spans="1:20" ht="12.75">
      <c r="A21" s="2" t="str">
        <f ca="1" t="shared" si="2"/>
        <v>Fort Garry (1,2,t)</v>
      </c>
      <c r="B21" t="s">
        <v>140</v>
      </c>
      <c r="C21">
        <f>'orig. data'!AH20</f>
        <v>1</v>
      </c>
      <c r="D21">
        <f>'orig. data'!AI20</f>
        <v>2</v>
      </c>
      <c r="E21" t="str">
        <f ca="1">IF(CELL("contents",F21)="s","s",IF(CELL("contents",G21)="s","s",IF(CELL("contents",'orig. data'!AJ20)="t","t","")))</f>
        <v>t</v>
      </c>
      <c r="F21" t="str">
        <f>'orig. data'!AK20</f>
        <v> </v>
      </c>
      <c r="G21" t="str">
        <f>'orig. data'!AL20</f>
        <v> </v>
      </c>
      <c r="H21" s="18">
        <f aca="true" t="shared" si="3" ref="H21:H32">I$19</f>
        <v>0.477012897</v>
      </c>
      <c r="I21" s="3">
        <f>'orig. data'!D20</f>
        <v>0.5947567266</v>
      </c>
      <c r="J21" s="3">
        <f>'orig. data'!R20</f>
        <v>0.6606023035</v>
      </c>
      <c r="K21" s="18">
        <f aca="true" t="shared" si="4" ref="K21:K32">J$19</f>
        <v>0.489979778</v>
      </c>
      <c r="L21" s="5">
        <f>'orig. data'!B20</f>
        <v>0</v>
      </c>
      <c r="M21" s="5">
        <f>'orig. data'!C20</f>
        <v>557</v>
      </c>
      <c r="N21" s="11">
        <f>'orig. data'!G20</f>
        <v>7.3374683E-08</v>
      </c>
      <c r="P21" s="5">
        <f>'orig. data'!P20</f>
        <v>0</v>
      </c>
      <c r="Q21" s="5">
        <f>'orig. data'!Q20</f>
        <v>636</v>
      </c>
      <c r="R21" s="11">
        <f>'orig. data'!U20</f>
        <v>1.969138E-16</v>
      </c>
      <c r="T21" s="11">
        <f>'orig. data'!AD20</f>
        <v>0.0192871319</v>
      </c>
    </row>
    <row r="22" spans="1:20" ht="12.75">
      <c r="A22" s="2" t="str">
        <f ca="1" t="shared" si="2"/>
        <v>Assiniboine South (1,2)</v>
      </c>
      <c r="B22" t="s">
        <v>141</v>
      </c>
      <c r="C22">
        <f>'orig. data'!AH21</f>
        <v>1</v>
      </c>
      <c r="D22">
        <f>'orig. data'!AI21</f>
        <v>2</v>
      </c>
      <c r="E22">
        <f ca="1">IF(CELL("contents",F22)="s","s",IF(CELL("contents",G22)="s","s",IF(CELL("contents",'orig. data'!AJ21)="t","t","")))</f>
      </c>
      <c r="F22" t="str">
        <f>'orig. data'!AK21</f>
        <v> </v>
      </c>
      <c r="G22" t="str">
        <f>'orig. data'!AL21</f>
        <v> </v>
      </c>
      <c r="H22" s="18">
        <f t="shared" si="3"/>
        <v>0.477012897</v>
      </c>
      <c r="I22" s="3">
        <f>'orig. data'!D21</f>
        <v>0.654050916</v>
      </c>
      <c r="J22" s="3">
        <f>'orig. data'!R21</f>
        <v>0.6510119446</v>
      </c>
      <c r="K22" s="18">
        <f t="shared" si="4"/>
        <v>0.489979778</v>
      </c>
      <c r="L22" s="5">
        <f>'orig. data'!B21</f>
        <v>0</v>
      </c>
      <c r="M22" s="5">
        <f>'orig. data'!C21</f>
        <v>419</v>
      </c>
      <c r="N22" s="11">
        <f>'orig. data'!G21</f>
        <v>3.170657E-12</v>
      </c>
      <c r="P22" s="5">
        <f>'orig. data'!P21</f>
        <v>0</v>
      </c>
      <c r="Q22" s="5">
        <f>'orig. data'!Q21</f>
        <v>463</v>
      </c>
      <c r="R22" s="11">
        <f>'orig. data'!U21</f>
        <v>2.324897E-11</v>
      </c>
      <c r="T22" s="11">
        <f>'orig. data'!AD21</f>
        <v>0.9248079116</v>
      </c>
    </row>
    <row r="23" spans="1:20" ht="12.75">
      <c r="A23" s="2" t="str">
        <f ca="1" t="shared" si="2"/>
        <v>St. Boniface (2)</v>
      </c>
      <c r="B23" t="s">
        <v>145</v>
      </c>
      <c r="C23" t="str">
        <f>'orig. data'!AH22</f>
        <v> </v>
      </c>
      <c r="D23">
        <f>'orig. data'!AI22</f>
        <v>2</v>
      </c>
      <c r="E23">
        <f ca="1">IF(CELL("contents",F23)="s","s",IF(CELL("contents",G23)="s","s",IF(CELL("contents",'orig. data'!AJ22)="t","t","")))</f>
      </c>
      <c r="F23" t="str">
        <f>'orig. data'!AK22</f>
        <v> </v>
      </c>
      <c r="G23" t="str">
        <f>'orig. data'!AL22</f>
        <v> </v>
      </c>
      <c r="H23" s="18">
        <f t="shared" si="3"/>
        <v>0.477012897</v>
      </c>
      <c r="I23" s="3">
        <f>'orig. data'!D22</f>
        <v>0.5380483626</v>
      </c>
      <c r="J23" s="3">
        <f>'orig. data'!R22</f>
        <v>0.5842155384</v>
      </c>
      <c r="K23" s="18">
        <f t="shared" si="4"/>
        <v>0.489979778</v>
      </c>
      <c r="L23" s="5">
        <f>'orig. data'!B22</f>
        <v>0</v>
      </c>
      <c r="M23" s="5">
        <f>'orig. data'!C22</f>
        <v>441</v>
      </c>
      <c r="N23" s="11">
        <f>'orig. data'!G22</f>
        <v>0.0121619521</v>
      </c>
      <c r="P23" s="5">
        <f>'orig. data'!P22</f>
        <v>0</v>
      </c>
      <c r="Q23" s="5">
        <f>'orig. data'!Q22</f>
        <v>498</v>
      </c>
      <c r="R23" s="11">
        <f>'orig. data'!U22</f>
        <v>4.24087E-05</v>
      </c>
      <c r="T23" s="11">
        <f>'orig. data'!AD22</f>
        <v>0.1562219189</v>
      </c>
    </row>
    <row r="24" spans="1:20" ht="12.75">
      <c r="A24" s="2" t="str">
        <f ca="1" t="shared" si="2"/>
        <v>St. Vital (1,2,t)</v>
      </c>
      <c r="B24" t="s">
        <v>143</v>
      </c>
      <c r="C24">
        <f>'orig. data'!AH23</f>
        <v>1</v>
      </c>
      <c r="D24">
        <f>'orig. data'!AI23</f>
        <v>2</v>
      </c>
      <c r="E24" t="str">
        <f ca="1">IF(CELL("contents",F24)="s","s",IF(CELL("contents",G24)="s","s",IF(CELL("contents",'orig. data'!AJ23)="t","t","")))</f>
        <v>t</v>
      </c>
      <c r="F24" t="str">
        <f>'orig. data'!AK23</f>
        <v> </v>
      </c>
      <c r="G24" t="str">
        <f>'orig. data'!AL23</f>
        <v> </v>
      </c>
      <c r="H24" s="18">
        <f t="shared" si="3"/>
        <v>0.477012897</v>
      </c>
      <c r="I24" s="3">
        <f>'orig. data'!D23</f>
        <v>0.5897332238</v>
      </c>
      <c r="J24" s="3">
        <f>'orig. data'!R23</f>
        <v>0.6424785296</v>
      </c>
      <c r="K24" s="18">
        <f t="shared" si="4"/>
        <v>0.489979778</v>
      </c>
      <c r="L24" s="5">
        <f>'orig. data'!B23</f>
        <v>0</v>
      </c>
      <c r="M24" s="5">
        <f>'orig. data'!C23</f>
        <v>620</v>
      </c>
      <c r="N24" s="11">
        <f>'orig. data'!G23</f>
        <v>5.7906558E-08</v>
      </c>
      <c r="P24" s="5">
        <f>'orig. data'!P23</f>
        <v>0</v>
      </c>
      <c r="Q24" s="5">
        <f>'orig. data'!Q23</f>
        <v>707</v>
      </c>
      <c r="R24" s="11">
        <f>'orig. data'!U23</f>
        <v>7.842624E-15</v>
      </c>
      <c r="T24" s="11">
        <f>'orig. data'!AD23</f>
        <v>0.0493280392</v>
      </c>
    </row>
    <row r="25" spans="1:20" ht="12.75">
      <c r="A25" s="2" t="str">
        <f ca="1" t="shared" si="2"/>
        <v>Transcona</v>
      </c>
      <c r="B25" t="s">
        <v>146</v>
      </c>
      <c r="C25" t="str">
        <f>'orig. data'!AH24</f>
        <v> </v>
      </c>
      <c r="D25" t="str">
        <f>'orig. data'!AI24</f>
        <v> </v>
      </c>
      <c r="E25">
        <f ca="1">IF(CELL("contents",F25)="s","s",IF(CELL("contents",G25)="s","s",IF(CELL("contents",'orig. data'!AJ24)="t","t","")))</f>
      </c>
      <c r="F25" t="str">
        <f>'orig. data'!AK24</f>
        <v> </v>
      </c>
      <c r="G25" t="str">
        <f>'orig. data'!AL24</f>
        <v> </v>
      </c>
      <c r="H25" s="18">
        <f t="shared" si="3"/>
        <v>0.477012897</v>
      </c>
      <c r="I25" s="3">
        <f>'orig. data'!D24</f>
        <v>0.4787532318</v>
      </c>
      <c r="J25" s="3">
        <f>'orig. data'!R24</f>
        <v>0.5122821251</v>
      </c>
      <c r="K25" s="18">
        <f t="shared" si="4"/>
        <v>0.489979778</v>
      </c>
      <c r="L25" s="5">
        <f>'orig. data'!B24</f>
        <v>0</v>
      </c>
      <c r="M25" s="5">
        <f>'orig. data'!C24</f>
        <v>401</v>
      </c>
      <c r="N25" s="11">
        <f>'orig. data'!G24</f>
        <v>0.9454356845</v>
      </c>
      <c r="P25" s="5">
        <f>'orig. data'!P24</f>
        <v>0</v>
      </c>
      <c r="Q25" s="5">
        <f>'orig. data'!Q24</f>
        <v>387</v>
      </c>
      <c r="R25" s="11">
        <f>'orig. data'!U24</f>
        <v>0.3887579933</v>
      </c>
      <c r="T25" s="11">
        <f>'orig. data'!AD24</f>
        <v>0.3484532875</v>
      </c>
    </row>
    <row r="26" spans="1:23" ht="12.75">
      <c r="A26" s="2" t="str">
        <f ca="1" t="shared" si="2"/>
        <v>River Heights (1)</v>
      </c>
      <c r="B26" t="s">
        <v>142</v>
      </c>
      <c r="C26">
        <f>'orig. data'!AH25</f>
        <v>1</v>
      </c>
      <c r="D26" t="str">
        <f>'orig. data'!AI25</f>
        <v> </v>
      </c>
      <c r="E26">
        <f ca="1">IF(CELL("contents",F26)="s","s",IF(CELL("contents",G26)="s","s",IF(CELL("contents",'orig. data'!AJ25)="t","t","")))</f>
      </c>
      <c r="F26" t="str">
        <f>'orig. data'!AK25</f>
        <v> </v>
      </c>
      <c r="G26" t="str">
        <f>'orig. data'!AL25</f>
        <v> </v>
      </c>
      <c r="H26" s="18">
        <f t="shared" si="3"/>
        <v>0.477012897</v>
      </c>
      <c r="I26" s="3">
        <f>'orig. data'!D25</f>
        <v>0.5702249345</v>
      </c>
      <c r="J26" s="3">
        <f>'orig. data'!R25</f>
        <v>0.5433491487</v>
      </c>
      <c r="K26" s="18">
        <f t="shared" si="4"/>
        <v>0.489979778</v>
      </c>
      <c r="L26" s="5">
        <f>'orig. data'!B25</f>
        <v>0</v>
      </c>
      <c r="M26" s="5">
        <f>'orig. data'!C25</f>
        <v>372</v>
      </c>
      <c r="N26" s="11">
        <f>'orig. data'!G25</f>
        <v>0.0004390616</v>
      </c>
      <c r="P26" s="5">
        <f>'orig. data'!P25</f>
        <v>0</v>
      </c>
      <c r="Q26" s="5">
        <f>'orig. data'!Q25</f>
        <v>383</v>
      </c>
      <c r="R26" s="11">
        <f>'orig. data'!U25</f>
        <v>0.040613525</v>
      </c>
      <c r="T26" s="11">
        <f>'orig. data'!AD25</f>
        <v>0.4591710289</v>
      </c>
      <c r="U26" s="1"/>
      <c r="V26" s="1"/>
      <c r="W26" s="1"/>
    </row>
    <row r="27" spans="1:23" ht="12.75">
      <c r="A27" s="2" t="str">
        <f ca="1" t="shared" si="2"/>
        <v>River East</v>
      </c>
      <c r="B27" t="s">
        <v>144</v>
      </c>
      <c r="C27" t="str">
        <f>'orig. data'!AH26</f>
        <v> </v>
      </c>
      <c r="D27" t="str">
        <f>'orig. data'!AI26</f>
        <v> </v>
      </c>
      <c r="E27">
        <f ca="1">IF(CELL("contents",F27)="s","s",IF(CELL("contents",G27)="s","s",IF(CELL("contents",'orig. data'!AJ26)="t","t","")))</f>
      </c>
      <c r="F27" t="str">
        <f>'orig. data'!AK26</f>
        <v> </v>
      </c>
      <c r="G27" t="str">
        <f>'orig. data'!AL26</f>
        <v> </v>
      </c>
      <c r="H27" s="18">
        <f t="shared" si="3"/>
        <v>0.477012897</v>
      </c>
      <c r="I27" s="3">
        <f>'orig. data'!D26</f>
        <v>0.5100808152</v>
      </c>
      <c r="J27" s="3">
        <f>'orig. data'!R26</f>
        <v>0.5040511314</v>
      </c>
      <c r="K27" s="18">
        <f t="shared" si="4"/>
        <v>0.489979778</v>
      </c>
      <c r="L27" s="5">
        <f>'orig. data'!B26</f>
        <v>0</v>
      </c>
      <c r="M27" s="5">
        <f>'orig. data'!C26</f>
        <v>931</v>
      </c>
      <c r="N27" s="11">
        <f>'orig. data'!G26</f>
        <v>0.0523224938</v>
      </c>
      <c r="P27" s="5">
        <f>'orig. data'!P26</f>
        <v>0</v>
      </c>
      <c r="Q27" s="5">
        <f>'orig. data'!Q26</f>
        <v>1118</v>
      </c>
      <c r="R27" s="11">
        <f>'orig. data'!U26</f>
        <v>0.3676114828</v>
      </c>
      <c r="T27" s="11">
        <f>'orig. data'!AD26</f>
        <v>0.7864804241</v>
      </c>
      <c r="U27" s="1"/>
      <c r="V27" s="1"/>
      <c r="W27" s="1"/>
    </row>
    <row r="28" spans="1:23" ht="12.75">
      <c r="A28" s="2" t="str">
        <f ca="1" t="shared" si="2"/>
        <v>Seven Oaks (1,2)</v>
      </c>
      <c r="B28" t="s">
        <v>147</v>
      </c>
      <c r="C28">
        <f>'orig. data'!AH27</f>
        <v>1</v>
      </c>
      <c r="D28">
        <f>'orig. data'!AI27</f>
        <v>2</v>
      </c>
      <c r="E28">
        <f ca="1">IF(CELL("contents",F28)="s","s",IF(CELL("contents",G28)="s","s",IF(CELL("contents",'orig. data'!AJ27)="t","t","")))</f>
      </c>
      <c r="F28" t="str">
        <f>'orig. data'!AK27</f>
        <v> </v>
      </c>
      <c r="G28" t="str">
        <f>'orig. data'!AL27</f>
        <v> </v>
      </c>
      <c r="H28" s="18">
        <f t="shared" si="3"/>
        <v>0.477012897</v>
      </c>
      <c r="I28" s="3">
        <f>'orig. data'!D27</f>
        <v>0.5330026235</v>
      </c>
      <c r="J28" s="3">
        <f>'orig. data'!R27</f>
        <v>0.5525227452</v>
      </c>
      <c r="K28" s="18">
        <f t="shared" si="4"/>
        <v>0.489979778</v>
      </c>
      <c r="L28" s="5">
        <f>'orig. data'!B27</f>
        <v>0</v>
      </c>
      <c r="M28" s="5">
        <f>'orig. data'!C27</f>
        <v>605</v>
      </c>
      <c r="N28" s="11">
        <f>'orig. data'!G27</f>
        <v>0.0074155935</v>
      </c>
      <c r="P28" s="5">
        <f>'orig. data'!P27</f>
        <v>0</v>
      </c>
      <c r="Q28" s="5">
        <f>'orig. data'!Q27</f>
        <v>650</v>
      </c>
      <c r="R28" s="11">
        <f>'orig. data'!U27</f>
        <v>0.0019540064</v>
      </c>
      <c r="T28" s="11">
        <f>'orig. data'!AD27</f>
        <v>0.4894492199</v>
      </c>
      <c r="U28" s="1"/>
      <c r="V28" s="1"/>
      <c r="W28" s="1"/>
    </row>
    <row r="29" spans="1:23" ht="12.75">
      <c r="A29" s="2" t="str">
        <f ca="1" t="shared" si="2"/>
        <v>St. James - Assiniboia (1,2,t)</v>
      </c>
      <c r="B29" t="s">
        <v>148</v>
      </c>
      <c r="C29">
        <f>'orig. data'!AH28</f>
        <v>1</v>
      </c>
      <c r="D29">
        <f>'orig. data'!AI28</f>
        <v>2</v>
      </c>
      <c r="E29" t="str">
        <f ca="1">IF(CELL("contents",F29)="s","s",IF(CELL("contents",G29)="s","s",IF(CELL("contents",'orig. data'!AJ28)="t","t","")))</f>
        <v>t</v>
      </c>
      <c r="F29" t="str">
        <f>'orig. data'!AK28</f>
        <v> </v>
      </c>
      <c r="G29" t="str">
        <f>'orig. data'!AL28</f>
        <v> </v>
      </c>
      <c r="H29" s="18">
        <f t="shared" si="3"/>
        <v>0.477012897</v>
      </c>
      <c r="I29" s="3">
        <f>'orig. data'!D28</f>
        <v>0.5592756106</v>
      </c>
      <c r="J29" s="3">
        <f>'orig. data'!R28</f>
        <v>0.6337507319</v>
      </c>
      <c r="K29" s="18">
        <f t="shared" si="4"/>
        <v>0.489979778</v>
      </c>
      <c r="L29" s="5">
        <f>'orig. data'!B28</f>
        <v>0</v>
      </c>
      <c r="M29" s="5">
        <f>'orig. data'!C28</f>
        <v>479</v>
      </c>
      <c r="N29" s="11">
        <f>'orig. data'!G28</f>
        <v>0.000445607</v>
      </c>
      <c r="O29" s="8"/>
      <c r="P29" s="5">
        <f>'orig. data'!P28</f>
        <v>0</v>
      </c>
      <c r="Q29" s="5">
        <f>'orig. data'!Q28</f>
        <v>508</v>
      </c>
      <c r="R29" s="11">
        <f>'orig. data'!U28</f>
        <v>3.867171E-10</v>
      </c>
      <c r="T29" s="11">
        <f>'orig. data'!AD28</f>
        <v>0.0175735666</v>
      </c>
      <c r="U29" s="1"/>
      <c r="V29" s="1"/>
      <c r="W29" s="1"/>
    </row>
    <row r="30" spans="1:23" ht="12.75">
      <c r="A30" s="2" t="str">
        <f ca="1" t="shared" si="2"/>
        <v>Inkster</v>
      </c>
      <c r="B30" t="s">
        <v>149</v>
      </c>
      <c r="C30" t="str">
        <f>'orig. data'!AH29</f>
        <v> </v>
      </c>
      <c r="D30" t="str">
        <f>'orig. data'!AI29</f>
        <v> </v>
      </c>
      <c r="E30">
        <f ca="1">IF(CELL("contents",F30)="s","s",IF(CELL("contents",G30)="s","s",IF(CELL("contents",'orig. data'!AJ29)="t","t","")))</f>
      </c>
      <c r="F30" t="str">
        <f>'orig. data'!AK29</f>
        <v> </v>
      </c>
      <c r="G30" t="str">
        <f>'orig. data'!AL29</f>
        <v> </v>
      </c>
      <c r="H30" s="18">
        <f t="shared" si="3"/>
        <v>0.477012897</v>
      </c>
      <c r="I30" s="3">
        <f>'orig. data'!D29</f>
        <v>0.4774746458</v>
      </c>
      <c r="J30" s="3">
        <f>'orig. data'!R29</f>
        <v>0.456565885</v>
      </c>
      <c r="K30" s="18">
        <f t="shared" si="4"/>
        <v>0.489979778</v>
      </c>
      <c r="L30" s="5">
        <f>'orig. data'!B29</f>
        <v>0</v>
      </c>
      <c r="M30" s="5">
        <f>'orig. data'!C29</f>
        <v>381</v>
      </c>
      <c r="N30" s="11">
        <f>'orig. data'!G29</f>
        <v>0.9858641657</v>
      </c>
      <c r="O30" s="8"/>
      <c r="P30" s="5">
        <f>'orig. data'!P29</f>
        <v>0</v>
      </c>
      <c r="Q30" s="5">
        <f>'orig. data'!Q29</f>
        <v>412</v>
      </c>
      <c r="R30" s="11">
        <f>'orig. data'!U29</f>
        <v>0.1834333763</v>
      </c>
      <c r="T30" s="11">
        <f>'orig. data'!AD29</f>
        <v>0.5568695519</v>
      </c>
      <c r="U30" s="1"/>
      <c r="V30" s="1"/>
      <c r="W30" s="1"/>
    </row>
    <row r="31" spans="1:23" ht="12.75">
      <c r="A31" s="2" t="str">
        <f ca="1" t="shared" si="2"/>
        <v>Downtown (1,2)</v>
      </c>
      <c r="B31" t="s">
        <v>150</v>
      </c>
      <c r="C31">
        <f>'orig. data'!AH30</f>
        <v>1</v>
      </c>
      <c r="D31">
        <f>'orig. data'!AI30</f>
        <v>2</v>
      </c>
      <c r="E31">
        <f ca="1">IF(CELL("contents",F31)="s","s",IF(CELL("contents",G31)="s","s",IF(CELL("contents",'orig. data'!AJ30)="t","t","")))</f>
      </c>
      <c r="F31" t="str">
        <f>'orig. data'!AK30</f>
        <v> </v>
      </c>
      <c r="G31" t="str">
        <f>'orig. data'!AL30</f>
        <v> </v>
      </c>
      <c r="H31" s="18">
        <f t="shared" si="3"/>
        <v>0.477012897</v>
      </c>
      <c r="I31" s="3">
        <f>'orig. data'!D30</f>
        <v>0.2918567211</v>
      </c>
      <c r="J31" s="3">
        <f>'orig. data'!R30</f>
        <v>0.2949166102</v>
      </c>
      <c r="K31" s="18">
        <f t="shared" si="4"/>
        <v>0.489979778</v>
      </c>
      <c r="L31" s="5">
        <f>'orig. data'!B30</f>
        <v>0</v>
      </c>
      <c r="M31" s="5">
        <f>'orig. data'!C30</f>
        <v>487</v>
      </c>
      <c r="N31" s="11">
        <f>'orig. data'!G30</f>
        <v>5.33494E-15</v>
      </c>
      <c r="O31" s="8"/>
      <c r="P31" s="5">
        <f>'orig. data'!P30</f>
        <v>0</v>
      </c>
      <c r="Q31" s="5">
        <f>'orig. data'!Q30</f>
        <v>570</v>
      </c>
      <c r="R31" s="11">
        <f>'orig. data'!U30</f>
        <v>6.450511E-19</v>
      </c>
      <c r="T31" s="11">
        <f>'orig. data'!AD30</f>
        <v>0.9134888171</v>
      </c>
      <c r="U31" s="1"/>
      <c r="V31" s="1"/>
      <c r="W31" s="1"/>
    </row>
    <row r="32" spans="1:23" ht="12.75">
      <c r="A32" s="2" t="str">
        <f ca="1" t="shared" si="2"/>
        <v>Point Douglas (1,2,t)</v>
      </c>
      <c r="B32" t="s">
        <v>151</v>
      </c>
      <c r="C32">
        <f>'orig. data'!AH31</f>
        <v>1</v>
      </c>
      <c r="D32">
        <f>'orig. data'!AI31</f>
        <v>2</v>
      </c>
      <c r="E32" t="str">
        <f ca="1">IF(CELL("contents",F32)="s","s",IF(CELL("contents",G32)="s","s",IF(CELL("contents",'orig. data'!AJ31)="t","t","")))</f>
        <v>t</v>
      </c>
      <c r="F32" t="str">
        <f>'orig. data'!AK31</f>
        <v> </v>
      </c>
      <c r="G32" t="str">
        <f>'orig. data'!AL31</f>
        <v> </v>
      </c>
      <c r="H32" s="18">
        <f t="shared" si="3"/>
        <v>0.477012897</v>
      </c>
      <c r="I32" s="3">
        <f>'orig. data'!D31</f>
        <v>0.2175804664</v>
      </c>
      <c r="J32" s="3">
        <f>'orig. data'!R31</f>
        <v>0.2764076005</v>
      </c>
      <c r="K32" s="18">
        <f t="shared" si="4"/>
        <v>0.489979778</v>
      </c>
      <c r="L32" s="5">
        <f>'orig. data'!B31</f>
        <v>0</v>
      </c>
      <c r="M32" s="5">
        <f>'orig. data'!C31</f>
        <v>400</v>
      </c>
      <c r="N32" s="11">
        <f>'orig. data'!G31</f>
        <v>3.979591E-22</v>
      </c>
      <c r="O32" s="8"/>
      <c r="P32" s="5">
        <f>'orig. data'!P31</f>
        <v>0</v>
      </c>
      <c r="Q32" s="5">
        <f>'orig. data'!Q31</f>
        <v>462</v>
      </c>
      <c r="R32" s="11">
        <f>'orig. data'!U31</f>
        <v>2.186701E-18</v>
      </c>
      <c r="T32" s="11">
        <f>'orig. data'!AD31</f>
        <v>0.0471265787</v>
      </c>
      <c r="U32" s="1"/>
      <c r="V32" s="1"/>
      <c r="W32" s="1"/>
    </row>
    <row r="33" spans="1:23" ht="12.75">
      <c r="B33"/>
      <c r="C33"/>
      <c r="D33"/>
      <c r="E33"/>
      <c r="F33"/>
      <c r="G33"/>
      <c r="H33" s="18"/>
      <c r="I33" s="3"/>
      <c r="J33" s="3"/>
      <c r="K33" s="18"/>
      <c r="L33" s="5"/>
      <c r="M33" s="5"/>
      <c r="N33" s="11"/>
      <c r="O33" s="8"/>
      <c r="P33" s="5"/>
      <c r="Q33" s="5"/>
      <c r="R33" s="11"/>
      <c r="T33" s="11"/>
      <c r="U33" s="1"/>
      <c r="V33" s="1"/>
      <c r="W33" s="1"/>
    </row>
    <row r="34" spans="2:8" ht="12.75">
      <c r="B34"/>
      <c r="C34"/>
      <c r="D34"/>
      <c r="E34"/>
      <c r="F34"/>
      <c r="G34"/>
      <c r="H34" s="19"/>
    </row>
    <row r="35" spans="2:8" ht="12.75">
      <c r="B35"/>
      <c r="C35"/>
      <c r="D35"/>
      <c r="E35"/>
      <c r="F35"/>
      <c r="G35"/>
      <c r="H35" s="19"/>
    </row>
    <row r="36" spans="2:8" ht="12.75">
      <c r="B36"/>
      <c r="C36"/>
      <c r="D36"/>
      <c r="E36"/>
      <c r="F36"/>
      <c r="G36"/>
      <c r="H36" s="19"/>
    </row>
    <row r="37" spans="2:8" ht="12.75">
      <c r="B37"/>
      <c r="C37"/>
      <c r="D37"/>
      <c r="E37"/>
      <c r="F37"/>
      <c r="G37"/>
      <c r="H37" s="19"/>
    </row>
    <row r="38" spans="2:8" ht="12.75">
      <c r="B38"/>
      <c r="C38"/>
      <c r="D38"/>
      <c r="E38"/>
      <c r="F38"/>
      <c r="G38"/>
      <c r="H38" s="19"/>
    </row>
    <row r="39" spans="2:8" ht="12.75">
      <c r="B39"/>
      <c r="C39"/>
      <c r="D39"/>
      <c r="E39"/>
      <c r="F39"/>
      <c r="G39"/>
      <c r="H39" s="19"/>
    </row>
    <row r="40" spans="2:8" ht="12.75">
      <c r="B40"/>
      <c r="C40"/>
      <c r="D40"/>
      <c r="E40"/>
      <c r="F40"/>
      <c r="G40"/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  <row r="46" ht="12.75">
      <c r="H46" s="19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88" activePane="bottomLeft" state="frozen"/>
      <selection pane="topLeft" activeCell="A1" sqref="A1"/>
      <selection pane="bottomLeft" activeCell="A103" sqref="A103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6" t="s">
        <v>242</v>
      </c>
      <c r="B1" s="4" t="s">
        <v>192</v>
      </c>
      <c r="C1" s="61" t="s">
        <v>118</v>
      </c>
      <c r="D1" s="61"/>
      <c r="E1" s="61"/>
      <c r="F1" s="61" t="s">
        <v>121</v>
      </c>
      <c r="G1" s="61"/>
      <c r="H1" s="5" t="s">
        <v>108</v>
      </c>
      <c r="I1" s="3" t="s">
        <v>110</v>
      </c>
      <c r="J1" s="3" t="s">
        <v>111</v>
      </c>
      <c r="K1" s="5" t="s">
        <v>109</v>
      </c>
      <c r="L1" s="5" t="s">
        <v>112</v>
      </c>
      <c r="M1" s="5" t="s">
        <v>113</v>
      </c>
      <c r="N1" s="5" t="s">
        <v>114</v>
      </c>
      <c r="O1" s="6"/>
      <c r="P1" s="5" t="s">
        <v>115</v>
      </c>
      <c r="Q1" s="5" t="s">
        <v>116</v>
      </c>
      <c r="R1" s="5" t="s">
        <v>117</v>
      </c>
      <c r="S1" s="6"/>
      <c r="T1" s="5" t="s">
        <v>122</v>
      </c>
    </row>
    <row r="2" spans="1:20" ht="12.75">
      <c r="A2" s="40"/>
      <c r="B2" s="2"/>
      <c r="C2" s="12"/>
      <c r="D2" s="12"/>
      <c r="E2" s="12"/>
      <c r="F2" s="13"/>
      <c r="G2" s="13"/>
      <c r="H2" s="5"/>
      <c r="I2" s="62" t="s">
        <v>245</v>
      </c>
      <c r="J2" s="62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0" ht="12.75">
      <c r="A3" s="38" t="s">
        <v>0</v>
      </c>
      <c r="B3" s="4"/>
      <c r="C3" s="12">
        <v>1</v>
      </c>
      <c r="D3" s="12">
        <v>2</v>
      </c>
      <c r="E3" s="12" t="s">
        <v>120</v>
      </c>
      <c r="F3" s="12" t="s">
        <v>217</v>
      </c>
      <c r="G3" s="12" t="s">
        <v>218</v>
      </c>
      <c r="H3" s="2" t="s">
        <v>189</v>
      </c>
      <c r="I3" s="4" t="s">
        <v>243</v>
      </c>
      <c r="J3" s="4" t="s">
        <v>244</v>
      </c>
      <c r="K3" s="2" t="s">
        <v>190</v>
      </c>
      <c r="L3" s="2"/>
      <c r="M3" s="2"/>
      <c r="N3" s="2"/>
      <c r="O3" s="9"/>
      <c r="P3" s="2"/>
      <c r="Q3" s="2"/>
      <c r="R3" s="2"/>
      <c r="S3" s="9"/>
      <c r="T3" s="2"/>
    </row>
    <row r="4" spans="1:20" ht="12.75">
      <c r="A4" s="37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200</v>
      </c>
      <c r="C4" t="str">
        <f>'orig. data'!AH32</f>
        <v> </v>
      </c>
      <c r="D4" t="str">
        <f>'orig. data'!AI32</f>
        <v> 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18">
        <f>'orig. data'!D$18</f>
        <v>0.477012897</v>
      </c>
      <c r="I4" s="3">
        <f>'orig. data'!D32</f>
        <v>0.4827341015</v>
      </c>
      <c r="J4" s="3">
        <f>'orig. data'!R32</f>
        <v>0.4772802737</v>
      </c>
      <c r="K4" s="18">
        <f>'orig. data'!R$18</f>
        <v>0.489979778</v>
      </c>
      <c r="L4" s="5">
        <f>'orig. data'!B32</f>
        <v>0</v>
      </c>
      <c r="M4" s="5">
        <f>'orig. data'!C32</f>
        <v>225</v>
      </c>
      <c r="N4" s="11">
        <f>'orig. data'!G32</f>
        <v>0.8664710106</v>
      </c>
      <c r="O4" s="8"/>
      <c r="P4" s="5">
        <f>'orig. data'!P32</f>
        <v>0</v>
      </c>
      <c r="Q4" s="5">
        <f>'orig. data'!Q32</f>
        <v>203</v>
      </c>
      <c r="R4" s="11">
        <f>'orig. data'!U32</f>
        <v>0.7195715138</v>
      </c>
      <c r="S4" s="9"/>
      <c r="T4" s="11">
        <f>'orig. data'!AD32</f>
        <v>0.9105318577</v>
      </c>
    </row>
    <row r="5" spans="1:20" ht="12.75">
      <c r="A5" s="37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(1)</v>
      </c>
      <c r="B5" s="2" t="s">
        <v>195</v>
      </c>
      <c r="C5">
        <f>'orig. data'!AH33</f>
        <v>1</v>
      </c>
      <c r="D5" t="str">
        <f>'orig. data'!AI33</f>
        <v> </v>
      </c>
      <c r="E5">
        <f ca="1">IF(CELL("contents",F5)="s","s",IF(CELL("contents",G5)="s","s",IF(CELL("contents",'orig. data'!AJ33)="t","t","")))</f>
      </c>
      <c r="F5" t="str">
        <f>'orig. data'!AK33</f>
        <v> </v>
      </c>
      <c r="G5" t="str">
        <f>'orig. data'!AL33</f>
        <v> </v>
      </c>
      <c r="H5" s="18">
        <f>'orig. data'!D$18</f>
        <v>0.477012897</v>
      </c>
      <c r="I5" s="3">
        <f>'orig. data'!D33</f>
        <v>0.6298973227</v>
      </c>
      <c r="J5" s="3">
        <f>'orig. data'!R33</f>
        <v>0.5708776487</v>
      </c>
      <c r="K5" s="18">
        <f>'orig. data'!R$18</f>
        <v>0.489979778</v>
      </c>
      <c r="L5" s="5">
        <f>'orig. data'!B33</f>
        <v>0</v>
      </c>
      <c r="M5" s="5">
        <f>'orig. data'!C33</f>
        <v>256</v>
      </c>
      <c r="N5" s="11">
        <f>'orig. data'!G33</f>
        <v>1.8589658E-06</v>
      </c>
      <c r="O5" s="8"/>
      <c r="P5" s="5">
        <f>'orig. data'!P33</f>
        <v>0</v>
      </c>
      <c r="Q5" s="5">
        <f>'orig. data'!Q33</f>
        <v>303</v>
      </c>
      <c r="R5" s="11">
        <f>'orig. data'!U33</f>
        <v>0.005732951</v>
      </c>
      <c r="S5" s="9"/>
      <c r="T5" s="11">
        <f>'orig. data'!AD33</f>
        <v>0.1573407334</v>
      </c>
    </row>
    <row r="6" spans="1:20" ht="12.75">
      <c r="A6" s="37" t="str">
        <f ca="1" t="shared" si="0"/>
        <v>SE Western (2)</v>
      </c>
      <c r="B6" s="2" t="s">
        <v>196</v>
      </c>
      <c r="C6" t="str">
        <f>'orig. data'!AH34</f>
        <v> </v>
      </c>
      <c r="D6">
        <f>'orig. data'!AI34</f>
        <v>2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18">
        <f>'orig. data'!D$18</f>
        <v>0.477012897</v>
      </c>
      <c r="I6" s="3">
        <f>'orig. data'!D34</f>
        <v>0.5326738798</v>
      </c>
      <c r="J6" s="3">
        <f>'orig. data'!R34</f>
        <v>0.6287890653</v>
      </c>
      <c r="K6" s="18">
        <f>'orig. data'!R$18</f>
        <v>0.489979778</v>
      </c>
      <c r="L6" s="5">
        <f>'orig. data'!B34</f>
        <v>0</v>
      </c>
      <c r="M6" s="5">
        <f>'orig. data'!C34</f>
        <v>153</v>
      </c>
      <c r="N6" s="11">
        <f>'orig. data'!G34</f>
        <v>0.1737003453</v>
      </c>
      <c r="O6" s="8"/>
      <c r="P6" s="5">
        <f>'orig. data'!P34</f>
        <v>0</v>
      </c>
      <c r="Q6" s="5">
        <f>'orig. data'!Q34</f>
        <v>194</v>
      </c>
      <c r="R6" s="11">
        <f>'orig. data'!U34</f>
        <v>0.0001589935</v>
      </c>
      <c r="S6" s="9"/>
      <c r="T6" s="11">
        <f>'orig. data'!AD34</f>
        <v>0.0726610452</v>
      </c>
    </row>
    <row r="7" spans="1:20" ht="12.75">
      <c r="A7" s="37" t="str">
        <f ca="1" t="shared" si="0"/>
        <v>SE Southern (2,t)</v>
      </c>
      <c r="B7" s="2" t="s">
        <v>160</v>
      </c>
      <c r="C7" t="str">
        <f>'orig. data'!AH35</f>
        <v> </v>
      </c>
      <c r="D7">
        <f>'orig. data'!AI35</f>
        <v>2</v>
      </c>
      <c r="E7" t="str">
        <f ca="1">IF(CELL("contents",F7)="s","s",IF(CELL("contents",G7)="s","s",IF(CELL("contents",'orig. data'!AJ35)="t","t","")))</f>
        <v>t</v>
      </c>
      <c r="F7" t="str">
        <f>'orig. data'!AK35</f>
        <v> </v>
      </c>
      <c r="G7" t="str">
        <f>'orig. data'!AL35</f>
        <v> </v>
      </c>
      <c r="H7" s="18">
        <f>'orig. data'!D$18</f>
        <v>0.477012897</v>
      </c>
      <c r="I7" s="3">
        <f>'orig. data'!D35</f>
        <v>0.4975279635</v>
      </c>
      <c r="J7" s="3">
        <f>'orig. data'!R35</f>
        <v>0.301747715</v>
      </c>
      <c r="K7" s="18">
        <f>'orig. data'!R$18</f>
        <v>0.489979778</v>
      </c>
      <c r="L7" s="5">
        <f>'orig. data'!B35</f>
        <v>0</v>
      </c>
      <c r="M7" s="5">
        <f>'orig. data'!C35</f>
        <v>81</v>
      </c>
      <c r="N7" s="11">
        <f>'orig. data'!G35</f>
        <v>0.7143043301</v>
      </c>
      <c r="O7" s="8"/>
      <c r="P7" s="5">
        <f>'orig. data'!P35</f>
        <v>0</v>
      </c>
      <c r="Q7" s="5">
        <f>'orig. data'!Q35</f>
        <v>69</v>
      </c>
      <c r="R7" s="11">
        <f>'orig. data'!U35</f>
        <v>0.0023807349</v>
      </c>
      <c r="S7" s="9"/>
      <c r="T7" s="11">
        <f>'orig. data'!AD35</f>
        <v>0.0160736902</v>
      </c>
    </row>
    <row r="8" spans="1:20" ht="12.75">
      <c r="A8" s="37"/>
      <c r="B8" s="2"/>
      <c r="H8" s="18"/>
      <c r="I8" s="3"/>
      <c r="J8" s="3"/>
      <c r="K8" s="18"/>
      <c r="L8" s="5"/>
      <c r="M8" s="5"/>
      <c r="N8" s="11"/>
      <c r="O8" s="8"/>
      <c r="P8" s="5"/>
      <c r="Q8" s="5"/>
      <c r="R8" s="11"/>
      <c r="S8" s="9"/>
      <c r="T8" s="11"/>
    </row>
    <row r="9" spans="1:20" ht="12.75">
      <c r="A9" s="37" t="str">
        <f ca="1" t="shared" si="0"/>
        <v>CE Altona</v>
      </c>
      <c r="B9" s="2" t="s">
        <v>197</v>
      </c>
      <c r="C9" t="str">
        <f>'orig. data'!AH36</f>
        <v> </v>
      </c>
      <c r="D9" t="str">
        <f>'orig. data'!AI36</f>
        <v> 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18">
        <f>'orig. data'!D$18</f>
        <v>0.477012897</v>
      </c>
      <c r="I9" s="3">
        <f>'orig. data'!D36</f>
        <v>0.5396335495</v>
      </c>
      <c r="J9" s="3">
        <f>'orig. data'!R36</f>
        <v>0.5888097464</v>
      </c>
      <c r="K9" s="18">
        <f>'orig. data'!R$18</f>
        <v>0.489979778</v>
      </c>
      <c r="L9" s="5">
        <f>'orig. data'!B36</f>
        <v>0</v>
      </c>
      <c r="M9" s="5">
        <f>'orig. data'!C36</f>
        <v>118</v>
      </c>
      <c r="N9" s="11">
        <f>'orig. data'!G36</f>
        <v>0.1779147248</v>
      </c>
      <c r="O9" s="8"/>
      <c r="P9" s="5">
        <f>'orig. data'!P36</f>
        <v>0</v>
      </c>
      <c r="Q9" s="5">
        <f>'orig. data'!Q36</f>
        <v>107</v>
      </c>
      <c r="R9" s="11">
        <f>'orig. data'!U36</f>
        <v>0.0438217942</v>
      </c>
      <c r="S9" s="9"/>
      <c r="T9" s="11">
        <f>'orig. data'!AD36</f>
        <v>0.4592816791</v>
      </c>
    </row>
    <row r="10" spans="1:20" ht="12.75">
      <c r="A10" s="37" t="str">
        <f ca="1" t="shared" si="0"/>
        <v>CE Cartier/SFX</v>
      </c>
      <c r="B10" s="2" t="s">
        <v>219</v>
      </c>
      <c r="C10" t="str">
        <f>'orig. data'!AH37</f>
        <v> </v>
      </c>
      <c r="D10" t="str">
        <f>'orig. data'!AI37</f>
        <v> 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18">
        <f>'orig. data'!D$18</f>
        <v>0.477012897</v>
      </c>
      <c r="I10" s="3">
        <f>'orig. data'!D37</f>
        <v>0.5678111219</v>
      </c>
      <c r="J10" s="3">
        <f>'orig. data'!R37</f>
        <v>0.5886826327</v>
      </c>
      <c r="K10" s="18">
        <f>'orig. data'!R$18</f>
        <v>0.489979778</v>
      </c>
      <c r="L10" s="5">
        <f>'orig. data'!B37</f>
        <v>0</v>
      </c>
      <c r="M10" s="5">
        <f>'orig. data'!C37</f>
        <v>100</v>
      </c>
      <c r="N10" s="11">
        <f>'orig. data'!G37</f>
        <v>0.0731008625</v>
      </c>
      <c r="O10" s="8"/>
      <c r="P10" s="5">
        <f>'orig. data'!P37</f>
        <v>0</v>
      </c>
      <c r="Q10" s="5">
        <f>'orig. data'!Q37</f>
        <v>102</v>
      </c>
      <c r="R10" s="11">
        <f>'orig. data'!U37</f>
        <v>0.0492654509</v>
      </c>
      <c r="S10" s="9"/>
      <c r="T10" s="11">
        <f>'orig. data'!AD37</f>
        <v>0.7648045731</v>
      </c>
    </row>
    <row r="11" spans="1:20" ht="12.75">
      <c r="A11" s="37" t="str">
        <f ca="1" t="shared" si="0"/>
        <v>CE Louise/Pembina</v>
      </c>
      <c r="B11" s="2" t="s">
        <v>198</v>
      </c>
      <c r="C11" t="str">
        <f>'orig. data'!AH38</f>
        <v> </v>
      </c>
      <c r="D11" t="str">
        <f>'orig. data'!AI38</f>
        <v> 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18">
        <f>'orig. data'!D$18</f>
        <v>0.477012897</v>
      </c>
      <c r="I11" s="3">
        <f>'orig. data'!D38</f>
        <v>0.5921267847</v>
      </c>
      <c r="J11" s="3">
        <f>'orig. data'!R38</f>
        <v>0.6697087274</v>
      </c>
      <c r="K11" s="18">
        <f>'orig. data'!R$18</f>
        <v>0.489979778</v>
      </c>
      <c r="L11" s="5">
        <f>'orig. data'!B38</f>
        <v>0</v>
      </c>
      <c r="M11" s="5">
        <f>'orig. data'!C38</f>
        <v>64</v>
      </c>
      <c r="N11" s="11">
        <f>'orig. data'!G38</f>
        <v>0.0696150325</v>
      </c>
      <c r="O11" s="9"/>
      <c r="P11" s="5">
        <f>'orig. data'!P38</f>
        <v>0</v>
      </c>
      <c r="Q11" s="5">
        <f>'orig. data'!Q38</f>
        <v>64</v>
      </c>
      <c r="R11" s="11">
        <f>'orig. data'!U38</f>
        <v>0.0052666439</v>
      </c>
      <c r="S11" s="9"/>
      <c r="T11" s="11">
        <f>'orig. data'!AD38</f>
        <v>0.3659534679</v>
      </c>
    </row>
    <row r="12" spans="1:20" ht="12.75">
      <c r="A12" s="37" t="str">
        <f ca="1" t="shared" si="0"/>
        <v>CE Morden/Winkler  (2)</v>
      </c>
      <c r="B12" s="2" t="s">
        <v>199</v>
      </c>
      <c r="C12" t="str">
        <f>'orig. data'!AH39</f>
        <v> </v>
      </c>
      <c r="D12">
        <f>'orig. data'!AI39</f>
        <v>2</v>
      </c>
      <c r="E12">
        <f ca="1">IF(CELL("contents",F12)="s","s",IF(CELL("contents",G12)="s","s",IF(CELL("contents",'orig. data'!AJ39)="t","t","")))</f>
      </c>
      <c r="F12" t="str">
        <f>'orig. data'!AK39</f>
        <v> </v>
      </c>
      <c r="G12" t="str">
        <f>'orig. data'!AL39</f>
        <v> </v>
      </c>
      <c r="H12" s="18">
        <f>'orig. data'!D$18</f>
        <v>0.477012897</v>
      </c>
      <c r="I12" s="3">
        <f>'orig. data'!D39</f>
        <v>0.5512468528</v>
      </c>
      <c r="J12" s="3">
        <f>'orig. data'!R39</f>
        <v>0.5826267306</v>
      </c>
      <c r="K12" s="18">
        <f>'orig. data'!R$18</f>
        <v>0.489979778</v>
      </c>
      <c r="L12" s="5">
        <f>'orig. data'!B39</f>
        <v>0</v>
      </c>
      <c r="M12" s="5">
        <f>'orig. data'!C39</f>
        <v>261</v>
      </c>
      <c r="N12" s="11">
        <f>'orig. data'!G39</f>
        <v>0.0184025564</v>
      </c>
      <c r="O12" s="9"/>
      <c r="P12" s="5">
        <f>'orig. data'!P39</f>
        <v>0</v>
      </c>
      <c r="Q12" s="5">
        <f>'orig. data'!Q39</f>
        <v>276</v>
      </c>
      <c r="R12" s="11">
        <f>'orig. data'!U39</f>
        <v>0.0025429061</v>
      </c>
      <c r="S12" s="9"/>
      <c r="T12" s="11">
        <f>'orig. data'!AD39</f>
        <v>0.464958721</v>
      </c>
    </row>
    <row r="13" spans="1:20" ht="12.75">
      <c r="A13" s="37" t="str">
        <f ca="1" t="shared" si="0"/>
        <v>CE Carman (1,2)</v>
      </c>
      <c r="B13" s="2" t="s">
        <v>220</v>
      </c>
      <c r="C13">
        <f>'orig. data'!AH40</f>
        <v>1</v>
      </c>
      <c r="D13">
        <f>'orig. data'!AI40</f>
        <v>2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18">
        <f>'orig. data'!D$18</f>
        <v>0.477012897</v>
      </c>
      <c r="I13" s="3">
        <f>'orig. data'!D40</f>
        <v>0.6761480691</v>
      </c>
      <c r="J13" s="3">
        <f>'orig. data'!R40</f>
        <v>0.6152218025</v>
      </c>
      <c r="K13" s="18">
        <f>'orig. data'!R$18</f>
        <v>0.489979778</v>
      </c>
      <c r="L13" s="5">
        <f>'orig. data'!B40</f>
        <v>0</v>
      </c>
      <c r="M13" s="5">
        <f>'orig. data'!C40</f>
        <v>164</v>
      </c>
      <c r="N13" s="11">
        <f>'orig. data'!G40</f>
        <v>8.8935774E-07</v>
      </c>
      <c r="O13" s="9"/>
      <c r="P13" s="5">
        <f>'orig. data'!P40</f>
        <v>0</v>
      </c>
      <c r="Q13" s="5">
        <f>'orig. data'!Q40</f>
        <v>133</v>
      </c>
      <c r="R13" s="11">
        <f>'orig. data'!U40</f>
        <v>0.0044734325</v>
      </c>
      <c r="S13" s="9"/>
      <c r="T13" s="11">
        <f>'orig. data'!AD40</f>
        <v>0.2754279198</v>
      </c>
    </row>
    <row r="14" spans="1:20" ht="12.75">
      <c r="A14" s="37" t="str">
        <f ca="1" t="shared" si="0"/>
        <v>CE Red River (2)</v>
      </c>
      <c r="B14" s="2" t="s">
        <v>161</v>
      </c>
      <c r="C14" t="str">
        <f>'orig. data'!AH41</f>
        <v> </v>
      </c>
      <c r="D14">
        <f>'orig. data'!AI41</f>
        <v>2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18">
        <f>'orig. data'!D$18</f>
        <v>0.477012897</v>
      </c>
      <c r="I14" s="3">
        <f>'orig. data'!D41</f>
        <v>0.580490745</v>
      </c>
      <c r="J14" s="3">
        <f>'orig. data'!R41</f>
        <v>0.5915279936</v>
      </c>
      <c r="K14" s="18">
        <f>'orig. data'!R$18</f>
        <v>0.489979778</v>
      </c>
      <c r="L14" s="5">
        <f>'orig. data'!B41</f>
        <v>0</v>
      </c>
      <c r="M14" s="5">
        <f>'orig. data'!C41</f>
        <v>172</v>
      </c>
      <c r="N14" s="11">
        <f>'orig. data'!G41</f>
        <v>0.0076327196</v>
      </c>
      <c r="O14" s="9"/>
      <c r="P14" s="5">
        <f>'orig. data'!P41</f>
        <v>0</v>
      </c>
      <c r="Q14" s="5">
        <f>'orig. data'!Q41</f>
        <v>204</v>
      </c>
      <c r="R14" s="11">
        <f>'orig. data'!U41</f>
        <v>0.0043379512</v>
      </c>
      <c r="S14" s="9"/>
      <c r="T14" s="11">
        <f>'orig. data'!AD41</f>
        <v>0.8291247371</v>
      </c>
    </row>
    <row r="15" spans="1:20" ht="12.75">
      <c r="A15" s="37" t="str">
        <f ca="1" t="shared" si="0"/>
        <v>CE Swan Lake (t)</v>
      </c>
      <c r="B15" s="2" t="s">
        <v>162</v>
      </c>
      <c r="C15" t="str">
        <f>'orig. data'!AH42</f>
        <v> </v>
      </c>
      <c r="D15" t="str">
        <f>'orig. data'!AI42</f>
        <v> </v>
      </c>
      <c r="E15" t="str">
        <f ca="1">IF(CELL("contents",F15)="s","s",IF(CELL("contents",G15)="s","s",IF(CELL("contents",'orig. data'!AJ42)="t","t","")))</f>
        <v>t</v>
      </c>
      <c r="F15" t="str">
        <f>'orig. data'!AK42</f>
        <v> </v>
      </c>
      <c r="G15" t="str">
        <f>'orig. data'!AL42</f>
        <v> </v>
      </c>
      <c r="H15" s="18">
        <f>'orig. data'!D$18</f>
        <v>0.477012897</v>
      </c>
      <c r="I15" s="3">
        <f>'orig. data'!D42</f>
        <v>0.4036990202</v>
      </c>
      <c r="J15" s="3">
        <f>'orig. data'!R42</f>
        <v>0.6581492342</v>
      </c>
      <c r="K15" s="18">
        <f>'orig. data'!R$18</f>
        <v>0.489979778</v>
      </c>
      <c r="L15" s="5">
        <f>'orig. data'!B42</f>
        <v>0</v>
      </c>
      <c r="M15" s="5">
        <f>'orig. data'!C42</f>
        <v>66</v>
      </c>
      <c r="N15" s="11">
        <f>'orig. data'!G42</f>
        <v>0.2363332133</v>
      </c>
      <c r="O15" s="9"/>
      <c r="P15" s="5">
        <f>'orig. data'!P42</f>
        <v>0</v>
      </c>
      <c r="Q15" s="5">
        <f>'orig. data'!Q42</f>
        <v>55</v>
      </c>
      <c r="R15" s="11">
        <f>'orig. data'!U42</f>
        <v>0.0147515258</v>
      </c>
      <c r="S15" s="9"/>
      <c r="T15" s="11">
        <f>'orig. data'!AD42</f>
        <v>0.0058931909</v>
      </c>
    </row>
    <row r="16" spans="1:20" ht="12.75">
      <c r="A16" s="37" t="str">
        <f ca="1" t="shared" si="0"/>
        <v>CE Portage</v>
      </c>
      <c r="B16" s="2" t="s">
        <v>163</v>
      </c>
      <c r="C16" t="str">
        <f>'orig. data'!AH43</f>
        <v> </v>
      </c>
      <c r="D16" t="str">
        <f>'orig. data'!AI43</f>
        <v> 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18">
        <f>'orig. data'!D$18</f>
        <v>0.477012897</v>
      </c>
      <c r="I16" s="3">
        <f>'orig. data'!D43</f>
        <v>0.4948553466</v>
      </c>
      <c r="J16" s="3">
        <f>'orig. data'!R43</f>
        <v>0.4937368883</v>
      </c>
      <c r="K16" s="18">
        <f>'orig. data'!R$18</f>
        <v>0.489979778</v>
      </c>
      <c r="L16" s="5">
        <f>'orig. data'!B43</f>
        <v>0</v>
      </c>
      <c r="M16" s="5">
        <f>'orig. data'!C43</f>
        <v>364</v>
      </c>
      <c r="N16" s="11">
        <f>'orig. data'!G43</f>
        <v>0.5046102316</v>
      </c>
      <c r="O16" s="9"/>
      <c r="P16" s="5">
        <f>'orig. data'!P43</f>
        <v>0</v>
      </c>
      <c r="Q16" s="5">
        <f>'orig. data'!Q43</f>
        <v>337</v>
      </c>
      <c r="R16" s="11">
        <f>'orig. data'!U43</f>
        <v>0.893141211</v>
      </c>
      <c r="S16" s="9"/>
      <c r="T16" s="11">
        <f>'orig. data'!AD43</f>
        <v>0.9764792425</v>
      </c>
    </row>
    <row r="17" spans="1:20" ht="12.75">
      <c r="A17" s="37" t="str">
        <f ca="1" t="shared" si="0"/>
        <v>CE Seven Regions (1,2)</v>
      </c>
      <c r="B17" s="2" t="s">
        <v>164</v>
      </c>
      <c r="C17">
        <f>'orig. data'!AH44</f>
        <v>1</v>
      </c>
      <c r="D17">
        <f>'orig. data'!AI44</f>
        <v>2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18">
        <f>'orig. data'!D$18</f>
        <v>0.477012897</v>
      </c>
      <c r="I17" s="3">
        <f>'orig. data'!D44</f>
        <v>0.285265664</v>
      </c>
      <c r="J17" s="3">
        <f>'orig. data'!R44</f>
        <v>0.2054834896</v>
      </c>
      <c r="K17" s="18">
        <f>'orig. data'!R$18</f>
        <v>0.489979778</v>
      </c>
      <c r="L17" s="5">
        <f>'orig. data'!B44</f>
        <v>0</v>
      </c>
      <c r="M17" s="5">
        <f>'orig. data'!C44</f>
        <v>63</v>
      </c>
      <c r="N17" s="11">
        <f>'orig. data'!G44</f>
        <v>0.0031848984</v>
      </c>
      <c r="O17" s="9"/>
      <c r="P17" s="5">
        <f>'orig. data'!P44</f>
        <v>0</v>
      </c>
      <c r="Q17" s="5">
        <f>'orig. data'!Q44</f>
        <v>72</v>
      </c>
      <c r="R17" s="11">
        <f>'orig. data'!U44</f>
        <v>6.6714626E-06</v>
      </c>
      <c r="S17" s="9"/>
      <c r="T17" s="11">
        <f>'orig. data'!AD44</f>
        <v>0.2823108226</v>
      </c>
    </row>
    <row r="18" spans="1:20" ht="12.75">
      <c r="A18" s="37"/>
      <c r="B18" s="2"/>
      <c r="H18" s="18"/>
      <c r="I18" s="3"/>
      <c r="J18" s="3"/>
      <c r="K18" s="18"/>
      <c r="L18" s="5"/>
      <c r="M18" s="5"/>
      <c r="N18" s="11"/>
      <c r="O18" s="9"/>
      <c r="P18" s="5"/>
      <c r="Q18" s="5"/>
      <c r="R18" s="11"/>
      <c r="S18" s="9"/>
      <c r="T18" s="11"/>
    </row>
    <row r="19" spans="1:20" ht="12.75">
      <c r="A19" s="37" t="str">
        <f ca="1" t="shared" si="0"/>
        <v>AS East 2</v>
      </c>
      <c r="B19" s="2" t="s">
        <v>221</v>
      </c>
      <c r="C19" t="str">
        <f>'orig. data'!AH45</f>
        <v> </v>
      </c>
      <c r="D19" t="str">
        <f>'orig. data'!AI45</f>
        <v> </v>
      </c>
      <c r="E19">
        <f ca="1">IF(CELL("contents",F19)="s","s",IF(CELL("contents",G19)="s","s",IF(CELL("contents",'orig. data'!AJ45)="t","t","")))</f>
      </c>
      <c r="F19" t="str">
        <f>'orig. data'!AK45</f>
        <v> </v>
      </c>
      <c r="G19" t="str">
        <f>'orig. data'!AL45</f>
        <v> </v>
      </c>
      <c r="H19" s="18">
        <f>'orig. data'!D$18</f>
        <v>0.477012897</v>
      </c>
      <c r="I19" s="3">
        <f>'orig. data'!D45</f>
        <v>0.4634351933</v>
      </c>
      <c r="J19" s="3">
        <f>'orig. data'!R45</f>
        <v>0.4786443236</v>
      </c>
      <c r="K19" s="18">
        <f>'orig. data'!R$18</f>
        <v>0.489979778</v>
      </c>
      <c r="L19" s="5">
        <f>'orig. data'!B45</f>
        <v>0</v>
      </c>
      <c r="M19" s="5">
        <f>'orig. data'!C45</f>
        <v>183</v>
      </c>
      <c r="N19" s="11">
        <f>'orig. data'!G45</f>
        <v>0.7149966112</v>
      </c>
      <c r="O19" s="9"/>
      <c r="P19" s="5">
        <f>'orig. data'!P45</f>
        <v>0</v>
      </c>
      <c r="Q19" s="5">
        <f>'orig. data'!Q45</f>
        <v>156</v>
      </c>
      <c r="R19" s="11">
        <f>'orig. data'!U45</f>
        <v>0.7783955089</v>
      </c>
      <c r="S19" s="9"/>
      <c r="T19" s="11">
        <f>'orig. data'!AD45</f>
        <v>0.7805773923</v>
      </c>
    </row>
    <row r="20" spans="1:20" ht="12.75">
      <c r="A20" s="37" t="str">
        <f ca="1" t="shared" si="0"/>
        <v>AS West 1</v>
      </c>
      <c r="B20" s="2" t="s">
        <v>222</v>
      </c>
      <c r="C20" t="str">
        <f>'orig. data'!AH46</f>
        <v> </v>
      </c>
      <c r="D20" t="str">
        <f>'orig. data'!AI46</f>
        <v> </v>
      </c>
      <c r="E20">
        <f ca="1">IF(CELL("contents",F20)="s","s",IF(CELL("contents",G20)="s","s",IF(CELL("contents",'orig. data'!AJ46)="t","t","")))</f>
      </c>
      <c r="F20" t="str">
        <f>'orig. data'!AK46</f>
        <v> </v>
      </c>
      <c r="G20" t="str">
        <f>'orig. data'!AL46</f>
        <v> </v>
      </c>
      <c r="H20" s="18">
        <f>'orig. data'!D$18</f>
        <v>0.477012897</v>
      </c>
      <c r="I20" s="3">
        <f>'orig. data'!D46</f>
        <v>0.5749491787</v>
      </c>
      <c r="J20" s="3">
        <f>'orig. data'!R46</f>
        <v>0.5913278565</v>
      </c>
      <c r="K20" s="18">
        <f>'orig. data'!R$18</f>
        <v>0.489979778</v>
      </c>
      <c r="L20" s="5">
        <f>'orig. data'!B46</f>
        <v>0</v>
      </c>
      <c r="M20" s="5">
        <f>'orig. data'!C46</f>
        <v>121</v>
      </c>
      <c r="N20" s="11">
        <f>'orig. data'!G46</f>
        <v>0.0334036196</v>
      </c>
      <c r="O20" s="9"/>
      <c r="P20" s="5">
        <f>'orig. data'!P46</f>
        <v>0</v>
      </c>
      <c r="Q20" s="5">
        <f>'orig. data'!Q46</f>
        <v>125</v>
      </c>
      <c r="R20" s="11">
        <f>'orig. data'!U46</f>
        <v>0.0256469019</v>
      </c>
      <c r="S20" s="9"/>
      <c r="T20" s="11">
        <f>'orig. data'!AD46</f>
        <v>0.7950837879</v>
      </c>
    </row>
    <row r="21" spans="1:20" ht="12.75">
      <c r="A21" s="37" t="str">
        <f ca="1" t="shared" si="0"/>
        <v>AS North 1</v>
      </c>
      <c r="B21" t="s">
        <v>223</v>
      </c>
      <c r="C21" t="str">
        <f>'orig. data'!AH47</f>
        <v> </v>
      </c>
      <c r="D21" t="str">
        <f>'orig. data'!AI47</f>
        <v> 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18">
        <f>'orig. data'!D$18</f>
        <v>0.477012897</v>
      </c>
      <c r="I21" s="3">
        <f>'orig. data'!D47</f>
        <v>0.4810237509</v>
      </c>
      <c r="J21" s="3">
        <f>'orig. data'!R47</f>
        <v>0.4871611335</v>
      </c>
      <c r="K21" s="18">
        <f>'orig. data'!R$18</f>
        <v>0.489979778</v>
      </c>
      <c r="L21" s="5">
        <f>'orig. data'!B47</f>
        <v>0</v>
      </c>
      <c r="M21" s="5">
        <f>'orig. data'!C47</f>
        <v>154</v>
      </c>
      <c r="N21" s="11">
        <f>'orig. data'!G47</f>
        <v>0.9224082016</v>
      </c>
      <c r="O21" s="9"/>
      <c r="P21" s="5">
        <f>'orig. data'!P47</f>
        <v>0</v>
      </c>
      <c r="Q21" s="5">
        <f>'orig. data'!Q47</f>
        <v>156</v>
      </c>
      <c r="R21" s="11">
        <f>'orig. data'!U47</f>
        <v>0.943606227</v>
      </c>
      <c r="S21" s="9"/>
      <c r="T21" s="11">
        <f>'orig. data'!AD47</f>
        <v>0.9142206839</v>
      </c>
    </row>
    <row r="22" spans="1:20" ht="12.75">
      <c r="A22" s="37" t="str">
        <f ca="1" t="shared" si="0"/>
        <v>AS West 2 (1)</v>
      </c>
      <c r="B22" t="s">
        <v>165</v>
      </c>
      <c r="C22">
        <f>'orig. data'!AH48</f>
        <v>1</v>
      </c>
      <c r="D22" t="str">
        <f>'orig. data'!AI48</f>
        <v> 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18">
        <f>'orig. data'!D$18</f>
        <v>0.477012897</v>
      </c>
      <c r="I22" s="3">
        <f>'orig. data'!D48</f>
        <v>0.6334786417</v>
      </c>
      <c r="J22" s="3">
        <f>'orig. data'!R48</f>
        <v>0.5491289091</v>
      </c>
      <c r="K22" s="18">
        <f>'orig. data'!R$18</f>
        <v>0.489979778</v>
      </c>
      <c r="L22" s="5">
        <f>'orig. data'!B48</f>
        <v>0</v>
      </c>
      <c r="M22" s="5">
        <f>'orig. data'!C48</f>
        <v>209</v>
      </c>
      <c r="N22" s="11">
        <f>'orig. data'!G48</f>
        <v>1.10959E-05</v>
      </c>
      <c r="O22" s="9"/>
      <c r="P22" s="5">
        <f>'orig. data'!P48</f>
        <v>0</v>
      </c>
      <c r="Q22" s="5">
        <f>'orig. data'!Q48</f>
        <v>174</v>
      </c>
      <c r="R22" s="11">
        <f>'orig. data'!U48</f>
        <v>0.1236083692</v>
      </c>
      <c r="S22" s="9"/>
      <c r="T22" s="11">
        <f>'orig. data'!AD48</f>
        <v>0.0960233946</v>
      </c>
    </row>
    <row r="23" spans="1:20" ht="12.75">
      <c r="A23" s="37" t="str">
        <f ca="1" t="shared" si="0"/>
        <v>AS East 1</v>
      </c>
      <c r="B23" t="s">
        <v>166</v>
      </c>
      <c r="C23" t="str">
        <f>'orig. data'!AH49</f>
        <v> </v>
      </c>
      <c r="D23" t="str">
        <f>'orig. data'!AI49</f>
        <v> </v>
      </c>
      <c r="E23">
        <f ca="1">IF(CELL("contents",F23)="s","s",IF(CELL("contents",G23)="s","s",IF(CELL("contents",'orig. data'!AJ49)="t","t","")))</f>
      </c>
      <c r="F23" t="str">
        <f>'orig. data'!AK49</f>
        <v> </v>
      </c>
      <c r="G23" t="str">
        <f>'orig. data'!AL49</f>
        <v> </v>
      </c>
      <c r="H23" s="18">
        <f>'orig. data'!D$18</f>
        <v>0.477012897</v>
      </c>
      <c r="I23" s="3">
        <f>'orig. data'!D49</f>
        <v>0.4932514354</v>
      </c>
      <c r="J23" s="3">
        <f>'orig. data'!R49</f>
        <v>0.5118722129</v>
      </c>
      <c r="K23" s="18">
        <f>'orig. data'!R$18</f>
        <v>0.489979778</v>
      </c>
      <c r="L23" s="5">
        <f>'orig. data'!B49</f>
        <v>0</v>
      </c>
      <c r="M23" s="5">
        <f>'orig. data'!C49</f>
        <v>146</v>
      </c>
      <c r="N23" s="11">
        <f>'orig. data'!G49</f>
        <v>0.6981503616</v>
      </c>
      <c r="O23" s="9"/>
      <c r="P23" s="5">
        <f>'orig. data'!P49</f>
        <v>0</v>
      </c>
      <c r="Q23" s="5">
        <f>'orig. data'!Q49</f>
        <v>138</v>
      </c>
      <c r="R23" s="11">
        <f>'orig. data'!U49</f>
        <v>0.610752355</v>
      </c>
      <c r="S23" s="9"/>
      <c r="T23" s="11">
        <f>'orig. data'!AD49</f>
        <v>0.7546167609</v>
      </c>
    </row>
    <row r="24" spans="1:20" ht="12.75">
      <c r="A24" s="37" t="str">
        <f ca="1" t="shared" si="0"/>
        <v>AS North 2</v>
      </c>
      <c r="B24" t="s">
        <v>167</v>
      </c>
      <c r="C24" t="str">
        <f>'orig. data'!AH50</f>
        <v> </v>
      </c>
      <c r="D24" t="str">
        <f>'orig. data'!AI50</f>
        <v> </v>
      </c>
      <c r="E24">
        <f ca="1">IF(CELL("contents",F24)="s","s",IF(CELL("contents",G24)="s","s",IF(CELL("contents",'orig. data'!AJ50)="t","t","")))</f>
      </c>
      <c r="F24" t="str">
        <f>'orig. data'!AK50</f>
        <v> </v>
      </c>
      <c r="G24" t="str">
        <f>'orig. data'!AL50</f>
        <v> </v>
      </c>
      <c r="H24" s="18">
        <f>'orig. data'!D$18</f>
        <v>0.477012897</v>
      </c>
      <c r="I24" s="3">
        <f>'orig. data'!D50</f>
        <v>0.5600206174</v>
      </c>
      <c r="J24" s="3">
        <f>'orig. data'!R50</f>
        <v>0.5829293081</v>
      </c>
      <c r="K24" s="18">
        <f>'orig. data'!R$18</f>
        <v>0.489979778</v>
      </c>
      <c r="L24" s="5">
        <f>'orig. data'!B50</f>
        <v>0</v>
      </c>
      <c r="M24" s="5">
        <f>'orig. data'!C50</f>
        <v>128</v>
      </c>
      <c r="N24" s="11">
        <f>'orig. data'!G50</f>
        <v>0.0633545413</v>
      </c>
      <c r="O24" s="9"/>
      <c r="P24" s="5">
        <f>'orig. data'!P50</f>
        <v>0</v>
      </c>
      <c r="Q24" s="5">
        <f>'orig. data'!Q50</f>
        <v>120</v>
      </c>
      <c r="R24" s="11">
        <f>'orig. data'!U50</f>
        <v>0.0446499792</v>
      </c>
      <c r="S24" s="9"/>
      <c r="T24" s="11">
        <f>'orig. data'!AD50</f>
        <v>0.7164940246</v>
      </c>
    </row>
    <row r="25" spans="1:20" ht="12.75">
      <c r="A25" s="37"/>
      <c r="H25" s="18"/>
      <c r="I25" s="3"/>
      <c r="J25" s="3"/>
      <c r="K25" s="18"/>
      <c r="L25" s="5"/>
      <c r="M25" s="5"/>
      <c r="N25" s="11"/>
      <c r="O25" s="9"/>
      <c r="P25" s="5"/>
      <c r="Q25" s="5"/>
      <c r="R25" s="11"/>
      <c r="S25" s="9"/>
      <c r="T25" s="11"/>
    </row>
    <row r="26" spans="1:20" ht="12.75">
      <c r="A26" s="37" t="str">
        <f ca="1" t="shared" si="0"/>
        <v>BDN Rural</v>
      </c>
      <c r="B26" t="s">
        <v>224</v>
      </c>
      <c r="C26" t="str">
        <f>'orig. data'!AH51</f>
        <v> </v>
      </c>
      <c r="D26" t="str">
        <f>'orig. data'!AI51</f>
        <v> 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18">
        <f>'orig. data'!D$18</f>
        <v>0.477012897</v>
      </c>
      <c r="I26" s="3">
        <f>'orig. data'!D51</f>
        <v>0.5096921092</v>
      </c>
      <c r="J26" s="3">
        <f>'orig. data'!R51</f>
        <v>0.5546929961</v>
      </c>
      <c r="K26" s="18">
        <f>'orig. data'!R$18</f>
        <v>0.489979778</v>
      </c>
      <c r="L26" s="5">
        <f>'orig. data'!B51</f>
        <v>0</v>
      </c>
      <c r="M26" s="5">
        <f>'orig. data'!C51</f>
        <v>51</v>
      </c>
      <c r="N26" s="11">
        <f>'orig. data'!G51</f>
        <v>0.6429883102</v>
      </c>
      <c r="O26" s="9"/>
      <c r="P26" s="5">
        <f>'orig. data'!P51</f>
        <v>0</v>
      </c>
      <c r="Q26" s="5">
        <f>'orig. data'!Q51</f>
        <v>61</v>
      </c>
      <c r="R26" s="11">
        <f>'orig. data'!U51</f>
        <v>0.3167636823</v>
      </c>
      <c r="S26" s="9"/>
      <c r="T26" s="11">
        <f>'orig. data'!AD51</f>
        <v>0.6359023251</v>
      </c>
    </row>
    <row r="27" spans="1:20" ht="12.75">
      <c r="A27" s="37" t="str">
        <f ca="1" t="shared" si="0"/>
        <v>BDN Southeast</v>
      </c>
      <c r="B27" t="s">
        <v>119</v>
      </c>
      <c r="C27" t="str">
        <f>'orig. data'!AH52</f>
        <v> </v>
      </c>
      <c r="D27" t="str">
        <f>'orig. data'!AI52</f>
        <v> 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18">
        <f>'orig. data'!D$18</f>
        <v>0.477012897</v>
      </c>
      <c r="I27" s="3">
        <f>'orig. data'!D52</f>
        <v>0.4468868313</v>
      </c>
      <c r="J27" s="3">
        <f>'orig. data'!R52</f>
        <v>0.4247601127</v>
      </c>
      <c r="K27" s="18">
        <f>'orig. data'!R$18</f>
        <v>0.489979778</v>
      </c>
      <c r="L27" s="5">
        <f>'orig. data'!B52</f>
        <v>0</v>
      </c>
      <c r="M27" s="5">
        <f>'orig. data'!C52</f>
        <v>58</v>
      </c>
      <c r="N27" s="11">
        <f>'orig. data'!G52</f>
        <v>0.6474673971</v>
      </c>
      <c r="O27" s="9"/>
      <c r="P27" s="5">
        <f>'orig. data'!P52</f>
        <v>0</v>
      </c>
      <c r="Q27" s="5">
        <f>'orig. data'!Q52</f>
        <v>65</v>
      </c>
      <c r="R27" s="11">
        <f>'orig. data'!U52</f>
        <v>0.2982263873</v>
      </c>
      <c r="S27" s="9"/>
      <c r="T27" s="11">
        <f>'orig. data'!AD52</f>
        <v>0.8057784442</v>
      </c>
    </row>
    <row r="28" spans="1:20" ht="12.75">
      <c r="A28" s="37" t="str">
        <f ca="1" t="shared" si="0"/>
        <v>BDN West (1)</v>
      </c>
      <c r="B28" t="s">
        <v>201</v>
      </c>
      <c r="C28">
        <f>'orig. data'!AH53</f>
        <v>1</v>
      </c>
      <c r="D28" t="str">
        <f>'orig. data'!AI53</f>
        <v> </v>
      </c>
      <c r="E28">
        <f ca="1">IF(CELL("contents",F28)="s","s",IF(CELL("contents",G28)="s","s",IF(CELL("contents",'orig. data'!AJ53)="t","t","")))</f>
      </c>
      <c r="F28" t="str">
        <f>'orig. data'!AK53</f>
        <v> </v>
      </c>
      <c r="G28" t="str">
        <f>'orig. data'!AL53</f>
        <v> </v>
      </c>
      <c r="H28" s="18">
        <f>'orig. data'!D$18</f>
        <v>0.477012897</v>
      </c>
      <c r="I28" s="3">
        <f>'orig. data'!D53</f>
        <v>0.6206023348</v>
      </c>
      <c r="J28" s="3">
        <f>'orig. data'!R53</f>
        <v>0.5528851386</v>
      </c>
      <c r="K28" s="18">
        <f>'orig. data'!R$18</f>
        <v>0.489979778</v>
      </c>
      <c r="L28" s="5">
        <f>'orig. data'!B53</f>
        <v>0</v>
      </c>
      <c r="M28" s="5">
        <f>'orig. data'!C53</f>
        <v>135</v>
      </c>
      <c r="N28" s="11">
        <f>'orig. data'!G53</f>
        <v>0.0011084911</v>
      </c>
      <c r="O28" s="9"/>
      <c r="P28" s="5">
        <f>'orig. data'!P53</f>
        <v>0</v>
      </c>
      <c r="Q28" s="5">
        <f>'orig. data'!Q53</f>
        <v>120</v>
      </c>
      <c r="R28" s="11">
        <f>'orig. data'!U53</f>
        <v>0.1726221788</v>
      </c>
      <c r="S28" s="9"/>
      <c r="T28" s="11">
        <f>'orig. data'!AD53</f>
        <v>0.2748458435</v>
      </c>
    </row>
    <row r="29" spans="1:20" ht="12.75">
      <c r="A29" s="37" t="str">
        <f ca="1" t="shared" si="0"/>
        <v>BDN Southwest</v>
      </c>
      <c r="B29" t="s">
        <v>168</v>
      </c>
      <c r="C29" t="str">
        <f>'orig. data'!AH54</f>
        <v> </v>
      </c>
      <c r="D29" t="str">
        <f>'orig. data'!AI54</f>
        <v> 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18">
        <f>'orig. data'!D$18</f>
        <v>0.477012897</v>
      </c>
      <c r="I29" s="3">
        <f>'orig. data'!D54</f>
        <v>0.6089895863</v>
      </c>
      <c r="J29" s="3">
        <f>'orig. data'!R54</f>
        <v>0.5054489661</v>
      </c>
      <c r="K29" s="18">
        <f>'orig. data'!R$18</f>
        <v>0.489979778</v>
      </c>
      <c r="L29" s="5">
        <f>'orig. data'!B54</f>
        <v>0</v>
      </c>
      <c r="M29" s="5">
        <f>'orig. data'!C54</f>
        <v>74</v>
      </c>
      <c r="N29" s="11">
        <f>'orig. data'!G54</f>
        <v>0.0256108536</v>
      </c>
      <c r="O29" s="9"/>
      <c r="P29" s="5">
        <f>'orig. data'!P54</f>
        <v>0</v>
      </c>
      <c r="Q29" s="5">
        <f>'orig. data'!Q54</f>
        <v>76</v>
      </c>
      <c r="R29" s="11">
        <f>'orig. data'!U54</f>
        <v>0.7892814505</v>
      </c>
      <c r="S29" s="9"/>
      <c r="T29" s="11">
        <f>'orig. data'!AD54</f>
        <v>0.2043246641</v>
      </c>
    </row>
    <row r="30" spans="1:20" ht="12.75">
      <c r="A30" s="37" t="str">
        <f ca="1" t="shared" si="0"/>
        <v>BDN North End</v>
      </c>
      <c r="B30" t="s">
        <v>169</v>
      </c>
      <c r="C30" t="str">
        <f>'orig. data'!AH55</f>
        <v> </v>
      </c>
      <c r="D30" t="str">
        <f>'orig. data'!AI55</f>
        <v> </v>
      </c>
      <c r="E30">
        <f ca="1">IF(CELL("contents",F30)="s","s",IF(CELL("contents",G30)="s","s",IF(CELL("contents",'orig. data'!AJ55)="t","t","")))</f>
      </c>
      <c r="F30" t="str">
        <f>'orig. data'!AK55</f>
        <v> </v>
      </c>
      <c r="G30" t="str">
        <f>'orig. data'!AL55</f>
        <v> </v>
      </c>
      <c r="H30" s="18">
        <f>'orig. data'!D$18</f>
        <v>0.477012897</v>
      </c>
      <c r="I30" s="3">
        <f>'orig. data'!D55</f>
        <v>0.4305136901</v>
      </c>
      <c r="J30" s="3">
        <f>'orig. data'!R55</f>
        <v>0.4923249626</v>
      </c>
      <c r="K30" s="18">
        <f>'orig. data'!R$18</f>
        <v>0.489979778</v>
      </c>
      <c r="L30" s="5">
        <f>'orig. data'!B55</f>
        <v>0</v>
      </c>
      <c r="M30" s="5">
        <f>'orig. data'!C55</f>
        <v>76</v>
      </c>
      <c r="N30" s="11">
        <f>'orig. data'!G55</f>
        <v>0.4197707745</v>
      </c>
      <c r="O30" s="9"/>
      <c r="P30" s="5">
        <f>'orig. data'!P55</f>
        <v>0</v>
      </c>
      <c r="Q30" s="5">
        <f>'orig. data'!Q55</f>
        <v>74</v>
      </c>
      <c r="R30" s="11">
        <f>'orig. data'!U55</f>
        <v>0.9685570414</v>
      </c>
      <c r="S30" s="9"/>
      <c r="T30" s="11">
        <f>'orig. data'!AD55</f>
        <v>0.4494371509</v>
      </c>
    </row>
    <row r="31" spans="1:20" ht="12.75">
      <c r="A31" s="37" t="str">
        <f ca="1" t="shared" si="0"/>
        <v>BDN East</v>
      </c>
      <c r="B31" t="s">
        <v>152</v>
      </c>
      <c r="C31" t="str">
        <f>'orig. data'!AH56</f>
        <v> </v>
      </c>
      <c r="D31" t="str">
        <f>'orig. data'!AI56</f>
        <v> </v>
      </c>
      <c r="E31">
        <f ca="1">IF(CELL("contents",F31)="s","s",IF(CELL("contents",G31)="s","s",IF(CELL("contents",'orig. data'!AJ56)="t","t","")))</f>
      </c>
      <c r="F31" t="str">
        <f>'orig. data'!AK56</f>
        <v> </v>
      </c>
      <c r="G31" t="str">
        <f>'orig. data'!AL56</f>
        <v> </v>
      </c>
      <c r="H31" s="18">
        <f>'orig. data'!D$18</f>
        <v>0.477012897</v>
      </c>
      <c r="I31" s="3">
        <f>'orig. data'!D56</f>
        <v>0.4042200887</v>
      </c>
      <c r="J31" s="3">
        <f>'orig. data'!R56</f>
        <v>0.3676407639</v>
      </c>
      <c r="K31" s="18">
        <f>'orig. data'!R$18</f>
        <v>0.489979778</v>
      </c>
      <c r="L31" s="5">
        <f>'orig. data'!B56</f>
        <v>0</v>
      </c>
      <c r="M31" s="5">
        <f>'orig. data'!C56</f>
        <v>70</v>
      </c>
      <c r="N31" s="11">
        <f>'orig. data'!G56</f>
        <v>0.2277317049</v>
      </c>
      <c r="O31" s="9"/>
      <c r="P31" s="5">
        <f>'orig. data'!P56</f>
        <v>0</v>
      </c>
      <c r="Q31" s="5">
        <f>'orig. data'!Q56</f>
        <v>72</v>
      </c>
      <c r="R31" s="11">
        <f>'orig. data'!U56</f>
        <v>0.0401817423</v>
      </c>
      <c r="S31" s="9"/>
      <c r="T31" s="11">
        <f>'orig. data'!AD56</f>
        <v>0.6551793139</v>
      </c>
    </row>
    <row r="32" spans="1:20" ht="12.75">
      <c r="A32" s="37" t="str">
        <f ca="1" t="shared" si="0"/>
        <v>BDN Central (1,2)</v>
      </c>
      <c r="B32" t="s">
        <v>186</v>
      </c>
      <c r="C32">
        <f>'orig. data'!AH57</f>
        <v>1</v>
      </c>
      <c r="D32">
        <f>'orig. data'!AI57</f>
        <v>2</v>
      </c>
      <c r="E32">
        <f ca="1">IF(CELL("contents",F32)="s","s",IF(CELL("contents",G32)="s","s",IF(CELL("contents",'orig. data'!AJ57)="t","t","")))</f>
      </c>
      <c r="F32" t="str">
        <f>'orig. data'!AK57</f>
        <v> </v>
      </c>
      <c r="G32" t="str">
        <f>'orig. data'!AL57</f>
        <v> </v>
      </c>
      <c r="H32" s="18">
        <f>'orig. data'!D$18</f>
        <v>0.477012897</v>
      </c>
      <c r="I32" s="3">
        <f>'orig. data'!D57</f>
        <v>0.3164038634</v>
      </c>
      <c r="J32" s="3">
        <f>'orig. data'!R57</f>
        <v>0.3097375992</v>
      </c>
      <c r="K32" s="18">
        <f>'orig. data'!R$18</f>
        <v>0.489979778</v>
      </c>
      <c r="L32" s="5">
        <f>'orig. data'!B57</f>
        <v>0</v>
      </c>
      <c r="M32" s="5">
        <f>'orig. data'!C57</f>
        <v>97</v>
      </c>
      <c r="N32" s="11">
        <f>'orig. data'!G57</f>
        <v>0.001961462</v>
      </c>
      <c r="O32" s="9"/>
      <c r="P32" s="5">
        <f>'orig. data'!P57</f>
        <v>0</v>
      </c>
      <c r="Q32" s="5">
        <f>'orig. data'!Q57</f>
        <v>67</v>
      </c>
      <c r="R32" s="11">
        <f>'orig. data'!U57</f>
        <v>0.0040276298</v>
      </c>
      <c r="S32" s="9"/>
      <c r="T32" s="11">
        <f>'orig. data'!AD57</f>
        <v>0.9279440369</v>
      </c>
    </row>
    <row r="33" spans="1:20" ht="12.75">
      <c r="A33" s="37"/>
      <c r="H33" s="18"/>
      <c r="I33" s="3"/>
      <c r="J33" s="3"/>
      <c r="K33" s="18"/>
      <c r="L33" s="5"/>
      <c r="M33" s="5"/>
      <c r="N33" s="11"/>
      <c r="O33" s="9"/>
      <c r="P33" s="5"/>
      <c r="Q33" s="5"/>
      <c r="R33" s="11"/>
      <c r="S33" s="9"/>
      <c r="T33" s="11"/>
    </row>
    <row r="34" spans="1:20" ht="12.75">
      <c r="A34" s="37" t="str">
        <f ca="1" t="shared" si="0"/>
        <v>IL Southwest (2,t)</v>
      </c>
      <c r="B34" t="s">
        <v>187</v>
      </c>
      <c r="C34" t="str">
        <f>'orig. data'!AH58</f>
        <v> </v>
      </c>
      <c r="D34">
        <f>'orig. data'!AI58</f>
        <v>2</v>
      </c>
      <c r="E34" t="str">
        <f ca="1">IF(CELL("contents",F34)="s","s",IF(CELL("contents",G34)="s","s",IF(CELL("contents",'orig. data'!AJ58)="t","t","")))</f>
        <v>t</v>
      </c>
      <c r="F34" t="str">
        <f>'orig. data'!AK58</f>
        <v> </v>
      </c>
      <c r="G34" t="str">
        <f>'orig. data'!AL58</f>
        <v> </v>
      </c>
      <c r="H34" s="18">
        <f>'orig. data'!D$18</f>
        <v>0.477012897</v>
      </c>
      <c r="I34" s="3">
        <f>'orig. data'!D58</f>
        <v>0.4903434428</v>
      </c>
      <c r="J34" s="3">
        <f>'orig. data'!R58</f>
        <v>0.5747525413</v>
      </c>
      <c r="K34" s="18">
        <f>'orig. data'!R$18</f>
        <v>0.489979778</v>
      </c>
      <c r="L34" s="5">
        <f>'orig. data'!B58</f>
        <v>0</v>
      </c>
      <c r="M34" s="5">
        <f>'orig. data'!C58</f>
        <v>247</v>
      </c>
      <c r="N34" s="11">
        <f>'orig. data'!G58</f>
        <v>0.680210052</v>
      </c>
      <c r="O34" s="9"/>
      <c r="P34" s="5">
        <f>'orig. data'!P58</f>
        <v>0</v>
      </c>
      <c r="Q34" s="5">
        <f>'orig. data'!Q58</f>
        <v>308</v>
      </c>
      <c r="R34" s="11">
        <f>'orig. data'!U58</f>
        <v>0.0035637664</v>
      </c>
      <c r="S34" s="9"/>
      <c r="T34" s="11">
        <f>'orig. data'!AD58</f>
        <v>0.0486710797</v>
      </c>
    </row>
    <row r="35" spans="1:20" ht="12.75">
      <c r="A35" s="37" t="str">
        <f ca="1" t="shared" si="0"/>
        <v>IL Northeast (1)</v>
      </c>
      <c r="B35" t="s">
        <v>170</v>
      </c>
      <c r="C35">
        <f>'orig. data'!AH59</f>
        <v>1</v>
      </c>
      <c r="D35" t="str">
        <f>'orig. data'!AI59</f>
        <v> </v>
      </c>
      <c r="E35">
        <f ca="1">IF(CELL("contents",F35)="s","s",IF(CELL("contents",G35)="s","s",IF(CELL("contents",'orig. data'!AJ59)="t","t","")))</f>
      </c>
      <c r="F35" t="str">
        <f>'orig. data'!AK59</f>
        <v> </v>
      </c>
      <c r="G35" t="str">
        <f>'orig. data'!AL59</f>
        <v> </v>
      </c>
      <c r="H35" s="18">
        <f>'orig. data'!D$18</f>
        <v>0.477012897</v>
      </c>
      <c r="I35" s="3">
        <f>'orig. data'!D59</f>
        <v>0.3610055717</v>
      </c>
      <c r="J35" s="3">
        <f>'orig. data'!R59</f>
        <v>0.4405539539</v>
      </c>
      <c r="K35" s="18">
        <f>'orig. data'!R$18</f>
        <v>0.489979778</v>
      </c>
      <c r="L35" s="5">
        <f>'orig. data'!B59</f>
        <v>0</v>
      </c>
      <c r="M35" s="5">
        <f>'orig. data'!C59</f>
        <v>176</v>
      </c>
      <c r="N35" s="11">
        <f>'orig. data'!G59</f>
        <v>0.0025450426</v>
      </c>
      <c r="O35" s="9"/>
      <c r="P35" s="5">
        <f>'orig. data'!P59</f>
        <v>0</v>
      </c>
      <c r="Q35" s="5">
        <f>'orig. data'!Q59</f>
        <v>183</v>
      </c>
      <c r="R35" s="11">
        <f>'orig. data'!U59</f>
        <v>0.1862914118</v>
      </c>
      <c r="S35" s="9"/>
      <c r="T35" s="11">
        <f>'orig. data'!AD59</f>
        <v>0.1265966099</v>
      </c>
    </row>
    <row r="36" spans="1:20" ht="12.75">
      <c r="A36" s="37" t="str">
        <f ca="1" t="shared" si="0"/>
        <v>IL Southeast</v>
      </c>
      <c r="B36" t="s">
        <v>171</v>
      </c>
      <c r="C36" t="str">
        <f>'orig. data'!AH60</f>
        <v> </v>
      </c>
      <c r="D36" t="str">
        <f>'orig. data'!AI60</f>
        <v> 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18">
        <f>'orig. data'!D$18</f>
        <v>0.477012897</v>
      </c>
      <c r="I36" s="3">
        <f>'orig. data'!D60</f>
        <v>0.485370841</v>
      </c>
      <c r="J36" s="3">
        <f>'orig. data'!R60</f>
        <v>0.5576692222</v>
      </c>
      <c r="K36" s="18">
        <f>'orig. data'!R$18</f>
        <v>0.489979778</v>
      </c>
      <c r="L36" s="5">
        <f>'orig. data'!B60</f>
        <v>0</v>
      </c>
      <c r="M36" s="5">
        <f>'orig. data'!C60</f>
        <v>341</v>
      </c>
      <c r="N36" s="11">
        <f>'orig. data'!G60</f>
        <v>0.7627847019</v>
      </c>
      <c r="O36" s="9"/>
      <c r="P36" s="5">
        <f>'orig. data'!P60</f>
        <v>0</v>
      </c>
      <c r="Q36" s="5">
        <f>'orig. data'!Q60</f>
        <v>372</v>
      </c>
      <c r="R36" s="11">
        <f>'orig. data'!U60</f>
        <v>0.0105078032</v>
      </c>
      <c r="S36" s="9"/>
      <c r="T36" s="11">
        <f>'orig. data'!AD60</f>
        <v>0.054573865</v>
      </c>
    </row>
    <row r="37" spans="1:20" ht="12.75">
      <c r="A37" s="37" t="str">
        <f ca="1" t="shared" si="0"/>
        <v>IL Northwest (1,2)</v>
      </c>
      <c r="B37" t="s">
        <v>172</v>
      </c>
      <c r="C37">
        <f>'orig. data'!AH61</f>
        <v>1</v>
      </c>
      <c r="D37">
        <f>'orig. data'!AI61</f>
        <v>2</v>
      </c>
      <c r="E37">
        <f ca="1">IF(CELL("contents",F37)="s","s",IF(CELL("contents",G37)="s","s",IF(CELL("contents",'orig. data'!AJ61)="t","t","")))</f>
      </c>
      <c r="F37" t="str">
        <f>'orig. data'!AK61</f>
        <v> </v>
      </c>
      <c r="G37" t="str">
        <f>'orig. data'!AL61</f>
        <v> </v>
      </c>
      <c r="H37" s="18">
        <f>'orig. data'!D$18</f>
        <v>0.477012897</v>
      </c>
      <c r="I37" s="3">
        <f>'orig. data'!D61</f>
        <v>0.3355427775</v>
      </c>
      <c r="J37" s="3">
        <f>'orig. data'!R61</f>
        <v>0.2512554964</v>
      </c>
      <c r="K37" s="18">
        <f>'orig. data'!R$18</f>
        <v>0.489979778</v>
      </c>
      <c r="L37" s="5">
        <f>'orig. data'!B61</f>
        <v>0</v>
      </c>
      <c r="M37" s="5">
        <f>'orig. data'!C61</f>
        <v>116</v>
      </c>
      <c r="N37" s="11">
        <f>'orig. data'!G61</f>
        <v>0.0028179856</v>
      </c>
      <c r="O37" s="9"/>
      <c r="P37" s="5">
        <f>'orig. data'!P61</f>
        <v>0</v>
      </c>
      <c r="Q37" s="5">
        <f>'orig. data'!Q61</f>
        <v>152</v>
      </c>
      <c r="R37" s="11">
        <f>'orig. data'!U61</f>
        <v>2.446338E-08</v>
      </c>
      <c r="S37" s="9"/>
      <c r="T37" s="11">
        <f>'orig. data'!AD61</f>
        <v>0.1334078896</v>
      </c>
    </row>
    <row r="38" spans="1:20" ht="12.75">
      <c r="A38" s="37"/>
      <c r="H38" s="18"/>
      <c r="I38" s="3"/>
      <c r="J38" s="3"/>
      <c r="K38" s="18"/>
      <c r="L38" s="5"/>
      <c r="M38" s="5"/>
      <c r="N38" s="11"/>
      <c r="O38" s="9"/>
      <c r="P38" s="5"/>
      <c r="Q38" s="5"/>
      <c r="R38" s="11"/>
      <c r="S38" s="9"/>
      <c r="T38" s="11"/>
    </row>
    <row r="39" spans="1:20" ht="12.75">
      <c r="A39" s="37" t="str">
        <f ca="1" t="shared" si="0"/>
        <v>NE Iron Rose</v>
      </c>
      <c r="B39" t="s">
        <v>154</v>
      </c>
      <c r="C39" t="str">
        <f>'orig. data'!AH62</f>
        <v> </v>
      </c>
      <c r="D39" t="str">
        <f>'orig. data'!AI62</f>
        <v> 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18">
        <f>'orig. data'!D$18</f>
        <v>0.477012897</v>
      </c>
      <c r="I39" s="3">
        <f>'orig. data'!D62</f>
        <v>0.3811758989</v>
      </c>
      <c r="J39" s="3">
        <f>'orig. data'!R62</f>
        <v>0.570458206</v>
      </c>
      <c r="K39" s="18">
        <f>'orig. data'!R$18</f>
        <v>0.489979778</v>
      </c>
      <c r="L39" s="5">
        <f>'orig. data'!B62</f>
        <v>0</v>
      </c>
      <c r="M39" s="5">
        <f>'orig. data'!C62</f>
        <v>33</v>
      </c>
      <c r="N39" s="11">
        <f>'orig. data'!G62</f>
        <v>0.2724107732</v>
      </c>
      <c r="O39" s="9"/>
      <c r="P39" s="5">
        <f>'orig. data'!P62</f>
        <v>0</v>
      </c>
      <c r="Q39" s="5">
        <f>'orig. data'!Q62</f>
        <v>37</v>
      </c>
      <c r="R39" s="11">
        <f>'orig. data'!U62</f>
        <v>0.3317749176</v>
      </c>
      <c r="S39" s="9"/>
      <c r="T39" s="11">
        <f>'orig. data'!AD62</f>
        <v>0.115788351</v>
      </c>
    </row>
    <row r="40" spans="1:20" ht="12.75">
      <c r="A40" s="37" t="str">
        <f ca="1" t="shared" si="0"/>
        <v>NE Springfield (2,t)</v>
      </c>
      <c r="B40" t="s">
        <v>202</v>
      </c>
      <c r="C40" t="str">
        <f>'orig. data'!AH63</f>
        <v> </v>
      </c>
      <c r="D40">
        <f>'orig. data'!AI63</f>
        <v>2</v>
      </c>
      <c r="E40" t="str">
        <f ca="1">IF(CELL("contents",F40)="s","s",IF(CELL("contents",G40)="s","s",IF(CELL("contents",'orig. data'!AJ63)="t","t","")))</f>
        <v>t</v>
      </c>
      <c r="F40" t="str">
        <f>'orig. data'!AK63</f>
        <v> </v>
      </c>
      <c r="G40" t="str">
        <f>'orig. data'!AL63</f>
        <v> </v>
      </c>
      <c r="H40" s="18">
        <f>'orig. data'!D$18</f>
        <v>0.477012897</v>
      </c>
      <c r="I40" s="3">
        <f>'orig. data'!D63</f>
        <v>0.5163924253</v>
      </c>
      <c r="J40" s="3">
        <f>'orig. data'!R63</f>
        <v>0.6409752442</v>
      </c>
      <c r="K40" s="18">
        <f>'orig. data'!R$18</f>
        <v>0.489979778</v>
      </c>
      <c r="L40" s="5">
        <f>'orig. data'!B63</f>
        <v>0</v>
      </c>
      <c r="M40" s="5">
        <f>'orig. data'!C63</f>
        <v>160</v>
      </c>
      <c r="N40" s="11">
        <f>'orig. data'!G63</f>
        <v>0.3244918828</v>
      </c>
      <c r="O40" s="9"/>
      <c r="P40" s="5">
        <f>'orig. data'!P63</f>
        <v>0</v>
      </c>
      <c r="Q40" s="5">
        <f>'orig. data'!Q63</f>
        <v>161</v>
      </c>
      <c r="R40" s="11">
        <f>'orig. data'!U63</f>
        <v>0.0001836374</v>
      </c>
      <c r="S40" s="9"/>
      <c r="T40" s="11">
        <f>'orig. data'!AD63</f>
        <v>0.0246396895</v>
      </c>
    </row>
    <row r="41" spans="1:20" ht="12.75">
      <c r="A41" s="37" t="str">
        <f ca="1" t="shared" si="0"/>
        <v>NE Winnipeg River</v>
      </c>
      <c r="B41" t="s">
        <v>155</v>
      </c>
      <c r="C41" t="str">
        <f>'orig. data'!AH64</f>
        <v> </v>
      </c>
      <c r="D41" t="str">
        <f>'orig. data'!AI64</f>
        <v> 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18">
        <f>'orig. data'!D$18</f>
        <v>0.477012897</v>
      </c>
      <c r="I41" s="3">
        <f>'orig. data'!D64</f>
        <v>0.5672105923</v>
      </c>
      <c r="J41" s="3">
        <f>'orig. data'!R64</f>
        <v>0.6340498278</v>
      </c>
      <c r="K41" s="18">
        <f>'orig. data'!R$18</f>
        <v>0.489979778</v>
      </c>
      <c r="L41" s="5">
        <f>'orig. data'!B64</f>
        <v>0</v>
      </c>
      <c r="M41" s="5">
        <f>'orig. data'!C64</f>
        <v>48</v>
      </c>
      <c r="N41" s="11">
        <f>'orig. data'!G64</f>
        <v>0.2155598352</v>
      </c>
      <c r="O41" s="9"/>
      <c r="P41" s="5">
        <f>'orig. data'!P64</f>
        <v>0</v>
      </c>
      <c r="Q41" s="5">
        <f>'orig. data'!Q64</f>
        <v>47</v>
      </c>
      <c r="R41" s="11">
        <f>'orig. data'!U64</f>
        <v>0.0533080705</v>
      </c>
      <c r="S41" s="9"/>
      <c r="T41" s="11">
        <f>'orig. data'!AD64</f>
        <v>0.5082364605</v>
      </c>
    </row>
    <row r="42" spans="1:20" ht="12.75">
      <c r="A42" s="37" t="str">
        <f ca="1" t="shared" si="0"/>
        <v>NE Brokenhead</v>
      </c>
      <c r="B42" t="s">
        <v>156</v>
      </c>
      <c r="C42" t="str">
        <f>'orig. data'!AH65</f>
        <v> </v>
      </c>
      <c r="D42" t="str">
        <f>'orig. data'!AI65</f>
        <v> </v>
      </c>
      <c r="E42">
        <f ca="1">IF(CELL("contents",F42)="s","s",IF(CELL("contents",G42)="s","s",IF(CELL("contents",'orig. data'!AJ65)="t","t","")))</f>
      </c>
      <c r="F42" t="str">
        <f>'orig. data'!AK65</f>
        <v> </v>
      </c>
      <c r="G42" t="str">
        <f>'orig. data'!AL65</f>
        <v> </v>
      </c>
      <c r="H42" s="18">
        <f>'orig. data'!D$18</f>
        <v>0.477012897</v>
      </c>
      <c r="I42" s="3">
        <f>'orig. data'!D65</f>
        <v>0.4431429521</v>
      </c>
      <c r="J42" s="3">
        <f>'orig. data'!R65</f>
        <v>0.4440701729</v>
      </c>
      <c r="K42" s="18">
        <f>'orig. data'!R$18</f>
        <v>0.489979778</v>
      </c>
      <c r="L42" s="5">
        <f>'orig. data'!B65</f>
        <v>0</v>
      </c>
      <c r="M42" s="5">
        <f>'orig. data'!C65</f>
        <v>73</v>
      </c>
      <c r="N42" s="11">
        <f>'orig. data'!G65</f>
        <v>0.5638046468</v>
      </c>
      <c r="O42" s="9"/>
      <c r="P42" s="5">
        <f>'orig. data'!P65</f>
        <v>0</v>
      </c>
      <c r="Q42" s="5">
        <f>'orig. data'!Q65</f>
        <v>78</v>
      </c>
      <c r="R42" s="11">
        <f>'orig. data'!U65</f>
        <v>0.4201135269</v>
      </c>
      <c r="S42" s="9"/>
      <c r="T42" s="11">
        <f>'orig. data'!AD65</f>
        <v>0.9908747483</v>
      </c>
    </row>
    <row r="43" spans="1:20" ht="12.75">
      <c r="A43" s="37" t="str">
        <f ca="1" t="shared" si="0"/>
        <v>NE Blue Water (1,2)</v>
      </c>
      <c r="B43" t="s">
        <v>203</v>
      </c>
      <c r="C43">
        <f>'orig. data'!AH66</f>
        <v>1</v>
      </c>
      <c r="D43">
        <f>'orig. data'!AI66</f>
        <v>2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18">
        <f>'orig. data'!D$18</f>
        <v>0.477012897</v>
      </c>
      <c r="I43" s="3">
        <f>'orig. data'!D66</f>
        <v>0.1800401015</v>
      </c>
      <c r="J43" s="3">
        <f>'orig. data'!R66</f>
        <v>0.1535164268</v>
      </c>
      <c r="K43" s="18">
        <f>'orig. data'!R$18</f>
        <v>0.489979778</v>
      </c>
      <c r="L43" s="5">
        <f>'orig. data'!B66</f>
        <v>0</v>
      </c>
      <c r="M43" s="5">
        <f>'orig. data'!C66</f>
        <v>100</v>
      </c>
      <c r="N43" s="11">
        <f>'orig. data'!G66</f>
        <v>5.1198081E-08</v>
      </c>
      <c r="O43" s="9"/>
      <c r="P43" s="5">
        <f>'orig. data'!P66</f>
        <v>0</v>
      </c>
      <c r="Q43" s="5">
        <f>'orig. data'!Q66</f>
        <v>121</v>
      </c>
      <c r="R43" s="11">
        <f>'orig. data'!U66</f>
        <v>3.046805E-11</v>
      </c>
      <c r="S43" s="9"/>
      <c r="T43" s="11">
        <f>'orig. data'!AD66</f>
        <v>0.596903007</v>
      </c>
    </row>
    <row r="44" spans="1:20" ht="12.75">
      <c r="A44" s="37" t="str">
        <f ca="1" t="shared" si="0"/>
        <v>NE Northern Remote (s)</v>
      </c>
      <c r="B44" t="s">
        <v>204</v>
      </c>
      <c r="C44" t="str">
        <f>'orig. data'!AH67</f>
        <v> </v>
      </c>
      <c r="D44" t="str">
        <f>'orig. data'!AI67</f>
        <v> </v>
      </c>
      <c r="E44" t="str">
        <f ca="1">IF(CELL("contents",F44)="s","s",IF(CELL("contents",G44)="s","s",IF(CELL("contents",'orig. data'!AJ67)="t","t","")))</f>
        <v>s</v>
      </c>
      <c r="F44" t="str">
        <f>'orig. data'!AK67</f>
        <v> </v>
      </c>
      <c r="G44" t="str">
        <f>'orig. data'!AL67</f>
        <v>s</v>
      </c>
      <c r="H44" s="18">
        <f>'orig. data'!D$18</f>
        <v>0.477012897</v>
      </c>
      <c r="I44" s="3">
        <f>'orig. data'!D67</f>
        <v>1.1143946E-09</v>
      </c>
      <c r="J44" s="3" t="str">
        <f>'orig. data'!R67</f>
        <v> </v>
      </c>
      <c r="K44" s="18">
        <f>'orig. data'!R$18</f>
        <v>0.489979778</v>
      </c>
      <c r="L44" s="5">
        <f>'orig. data'!B67</f>
        <v>0</v>
      </c>
      <c r="M44" s="5">
        <f>'orig. data'!C67</f>
        <v>55</v>
      </c>
      <c r="N44" s="11">
        <f>'orig. data'!G67</f>
        <v>0.9959523649</v>
      </c>
      <c r="O44" s="9"/>
      <c r="P44" s="5">
        <f>'orig. data'!P67</f>
        <v>0</v>
      </c>
      <c r="Q44" s="5" t="str">
        <f>'orig. data'!Q67</f>
        <v> </v>
      </c>
      <c r="R44" s="11" t="str">
        <f>'orig. data'!U67</f>
        <v> </v>
      </c>
      <c r="S44" s="9"/>
      <c r="T44" s="11" t="str">
        <f>'orig. data'!AD67</f>
        <v> </v>
      </c>
    </row>
    <row r="45" spans="1:20" ht="12.75">
      <c r="A45" s="37"/>
      <c r="H45" s="18"/>
      <c r="I45" s="3"/>
      <c r="J45" s="3"/>
      <c r="K45" s="18"/>
      <c r="L45" s="5"/>
      <c r="M45" s="5"/>
      <c r="N45" s="11"/>
      <c r="O45" s="9"/>
      <c r="P45" s="5"/>
      <c r="Q45" s="5"/>
      <c r="R45" s="11"/>
      <c r="S45" s="9"/>
      <c r="T45" s="11"/>
    </row>
    <row r="46" spans="1:20" ht="12.75">
      <c r="A46" s="37" t="str">
        <f ca="1" t="shared" si="0"/>
        <v>PL West</v>
      </c>
      <c r="B46" t="s">
        <v>173</v>
      </c>
      <c r="C46" t="str">
        <f>'orig. data'!AH68</f>
        <v> </v>
      </c>
      <c r="D46" t="str">
        <f>'orig. data'!AI68</f>
        <v> </v>
      </c>
      <c r="E46">
        <f ca="1">IF(CELL("contents",F46)="s","s",IF(CELL("contents",G46)="s","s",IF(CELL("contents",'orig. data'!AJ68)="t","t","")))</f>
      </c>
      <c r="F46" t="str">
        <f>'orig. data'!AK68</f>
        <v> </v>
      </c>
      <c r="G46" t="str">
        <f>'orig. data'!AL68</f>
        <v> </v>
      </c>
      <c r="H46" s="18">
        <f>'orig. data'!D$18</f>
        <v>0.477012897</v>
      </c>
      <c r="I46" s="3">
        <f>'orig. data'!D68</f>
        <v>0.5396669632</v>
      </c>
      <c r="J46" s="3">
        <f>'orig. data'!R68</f>
        <v>0.5988016216</v>
      </c>
      <c r="K46" s="18">
        <f>'orig. data'!R$18</f>
        <v>0.489979778</v>
      </c>
      <c r="L46" s="5">
        <f>'orig. data'!B68</f>
        <v>0</v>
      </c>
      <c r="M46" s="5">
        <f>'orig. data'!C68</f>
        <v>60</v>
      </c>
      <c r="N46" s="11">
        <f>'orig. data'!G68</f>
        <v>0.335303701</v>
      </c>
      <c r="O46" s="9"/>
      <c r="P46" s="5">
        <f>'orig. data'!P68</f>
        <v>0</v>
      </c>
      <c r="Q46" s="5">
        <f>'orig. data'!Q68</f>
        <v>45</v>
      </c>
      <c r="R46" s="11">
        <f>'orig. data'!U68</f>
        <v>0.1498869815</v>
      </c>
      <c r="S46" s="9"/>
      <c r="T46" s="11">
        <f>'orig. data'!AD68</f>
        <v>0.5469100155</v>
      </c>
    </row>
    <row r="47" spans="1:20" ht="12.75">
      <c r="A47" s="37" t="str">
        <f ca="1" t="shared" si="0"/>
        <v>PL East (2)</v>
      </c>
      <c r="B47" t="s">
        <v>174</v>
      </c>
      <c r="C47" t="str">
        <f>'orig. data'!AH69</f>
        <v> </v>
      </c>
      <c r="D47">
        <f>'orig. data'!AI69</f>
        <v>2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18">
        <f>'orig. data'!D$18</f>
        <v>0.477012897</v>
      </c>
      <c r="I47" s="3">
        <f>'orig. data'!D69</f>
        <v>0.3892422172</v>
      </c>
      <c r="J47" s="3">
        <f>'orig. data'!R69</f>
        <v>0.3149396087</v>
      </c>
      <c r="K47" s="18">
        <f>'orig. data'!R$18</f>
        <v>0.489979778</v>
      </c>
      <c r="L47" s="5">
        <f>'orig. data'!B69</f>
        <v>0</v>
      </c>
      <c r="M47" s="5">
        <f>'orig. data'!C69</f>
        <v>89</v>
      </c>
      <c r="N47" s="11">
        <f>'orig. data'!G69</f>
        <v>0.1006659497</v>
      </c>
      <c r="O47" s="9"/>
      <c r="P47" s="5">
        <f>'orig. data'!P69</f>
        <v>0</v>
      </c>
      <c r="Q47" s="5">
        <f>'orig. data'!Q69</f>
        <v>93</v>
      </c>
      <c r="R47" s="11">
        <f>'orig. data'!U69</f>
        <v>0.0010630133</v>
      </c>
      <c r="S47" s="9"/>
      <c r="T47" s="11">
        <f>'orig. data'!AD69</f>
        <v>0.2963807547</v>
      </c>
    </row>
    <row r="48" spans="1:20" ht="12.75">
      <c r="A48" s="37" t="str">
        <f ca="1" t="shared" si="0"/>
        <v>PL Central</v>
      </c>
      <c r="B48" t="s">
        <v>153</v>
      </c>
      <c r="C48" t="str">
        <f>'orig. data'!AH70</f>
        <v> </v>
      </c>
      <c r="D48" t="str">
        <f>'orig. data'!AI70</f>
        <v> </v>
      </c>
      <c r="E48">
        <f ca="1">IF(CELL("contents",F48)="s","s",IF(CELL("contents",G48)="s","s",IF(CELL("contents",'orig. data'!AJ70)="t","t","")))</f>
      </c>
      <c r="F48" t="str">
        <f>'orig. data'!AK70</f>
        <v> </v>
      </c>
      <c r="G48" t="str">
        <f>'orig. data'!AL70</f>
        <v> </v>
      </c>
      <c r="H48" s="18">
        <f>'orig. data'!D$18</f>
        <v>0.477012897</v>
      </c>
      <c r="I48" s="3">
        <f>'orig. data'!D70</f>
        <v>0.5188774512</v>
      </c>
      <c r="J48" s="3">
        <f>'orig. data'!R70</f>
        <v>0.5025008323</v>
      </c>
      <c r="K48" s="18">
        <f>'orig. data'!R$18</f>
        <v>0.489979778</v>
      </c>
      <c r="L48" s="5">
        <f>'orig. data'!B70</f>
        <v>0</v>
      </c>
      <c r="M48" s="5">
        <f>'orig. data'!C70</f>
        <v>133</v>
      </c>
      <c r="N48" s="11">
        <f>'orig. data'!G70</f>
        <v>0.3392132413</v>
      </c>
      <c r="O48" s="9"/>
      <c r="P48" s="5">
        <f>'orig. data'!P70</f>
        <v>0</v>
      </c>
      <c r="Q48" s="5">
        <f>'orig. data'!Q70</f>
        <v>155</v>
      </c>
      <c r="R48" s="11">
        <f>'orig. data'!U70</f>
        <v>0.7581502002</v>
      </c>
      <c r="S48" s="9"/>
      <c r="T48" s="11">
        <f>'orig. data'!AD70</f>
        <v>0.7824377981</v>
      </c>
    </row>
    <row r="49" spans="1:20" ht="12.75">
      <c r="A49" s="37" t="str">
        <f ca="1" t="shared" si="0"/>
        <v>PL North (1,2)</v>
      </c>
      <c r="B49" t="s">
        <v>212</v>
      </c>
      <c r="C49">
        <f>'orig. data'!AH71</f>
        <v>1</v>
      </c>
      <c r="D49">
        <f>'orig. data'!AI71</f>
        <v>2</v>
      </c>
      <c r="E49">
        <f ca="1">IF(CELL("contents",F49)="s","s",IF(CELL("contents",G49)="s","s",IF(CELL("contents",'orig. data'!AJ71)="t","t","")))</f>
      </c>
      <c r="F49" t="str">
        <f>'orig. data'!AK71</f>
        <v> </v>
      </c>
      <c r="G49" t="str">
        <f>'orig. data'!AL71</f>
        <v> </v>
      </c>
      <c r="H49" s="18">
        <f>'orig. data'!D$18</f>
        <v>0.477012897</v>
      </c>
      <c r="I49" s="3">
        <f>'orig. data'!D71</f>
        <v>0.3232244446</v>
      </c>
      <c r="J49" s="3">
        <f>'orig. data'!R71</f>
        <v>0.3295059257</v>
      </c>
      <c r="K49" s="18">
        <f>'orig. data'!R$18</f>
        <v>0.489979778</v>
      </c>
      <c r="L49" s="5">
        <f>'orig. data'!B71</f>
        <v>0</v>
      </c>
      <c r="M49" s="5">
        <f>'orig. data'!C71</f>
        <v>196</v>
      </c>
      <c r="N49" s="11">
        <f>'orig. data'!G71</f>
        <v>2.79714E-05</v>
      </c>
      <c r="O49" s="9"/>
      <c r="P49" s="5">
        <f>'orig. data'!P71</f>
        <v>0</v>
      </c>
      <c r="Q49" s="5">
        <f>'orig. data'!Q71</f>
        <v>193</v>
      </c>
      <c r="R49" s="11">
        <f>'orig. data'!U71</f>
        <v>1.29969E-05</v>
      </c>
      <c r="S49" s="9"/>
      <c r="T49" s="11">
        <f>'orig. data'!AD71</f>
        <v>0.8950241555</v>
      </c>
    </row>
    <row r="50" spans="1:20" ht="12.75">
      <c r="A50" s="37"/>
      <c r="H50" s="18"/>
      <c r="I50" s="3"/>
      <c r="J50" s="3"/>
      <c r="K50" s="18"/>
      <c r="L50" s="5"/>
      <c r="M50" s="5"/>
      <c r="N50" s="11"/>
      <c r="O50" s="9"/>
      <c r="P50" s="5"/>
      <c r="Q50" s="5"/>
      <c r="R50" s="11"/>
      <c r="S50" s="9"/>
      <c r="T50" s="11"/>
    </row>
    <row r="51" spans="1:20" ht="12.75">
      <c r="A51" s="37" t="str">
        <f ca="1" t="shared" si="0"/>
        <v>NM F Flon/Snow L/Cran</v>
      </c>
      <c r="B51" t="s">
        <v>175</v>
      </c>
      <c r="C51" t="str">
        <f>'orig. data'!AH72</f>
        <v> </v>
      </c>
      <c r="D51" t="str">
        <f>'orig. data'!AI72</f>
        <v> </v>
      </c>
      <c r="E51">
        <f ca="1">IF(CELL("contents",F51)="s","s",IF(CELL("contents",G51)="s","s",IF(CELL("contents",'orig. data'!AJ72)="t","t","")))</f>
      </c>
      <c r="F51" t="str">
        <f>'orig. data'!AK72</f>
        <v> </v>
      </c>
      <c r="G51" t="str">
        <f>'orig. data'!AL72</f>
        <v> </v>
      </c>
      <c r="H51" s="18">
        <f>'orig. data'!D$18</f>
        <v>0.477012897</v>
      </c>
      <c r="I51" s="3">
        <f>'orig. data'!D72</f>
        <v>0.5317678766</v>
      </c>
      <c r="J51" s="3">
        <f>'orig. data'!R72</f>
        <v>0.5038424039</v>
      </c>
      <c r="K51" s="18">
        <f>'orig. data'!R$18</f>
        <v>0.489979778</v>
      </c>
      <c r="L51" s="5">
        <f>'orig. data'!B72</f>
        <v>0</v>
      </c>
      <c r="M51" s="5">
        <f>'orig. data'!C72</f>
        <v>101</v>
      </c>
      <c r="N51" s="11">
        <f>'orig. data'!G72</f>
        <v>0.2758512954</v>
      </c>
      <c r="O51" s="9"/>
      <c r="P51" s="5">
        <f>'orig. data'!P72</f>
        <v>0</v>
      </c>
      <c r="Q51" s="5">
        <f>'orig. data'!Q72</f>
        <v>77</v>
      </c>
      <c r="R51" s="11">
        <f>'orig. data'!U72</f>
        <v>0.8095342584</v>
      </c>
      <c r="S51" s="9"/>
      <c r="T51" s="11">
        <f>'orig. data'!AD72</f>
        <v>0.7128789454</v>
      </c>
    </row>
    <row r="52" spans="1:20" ht="12.75">
      <c r="A52" s="37" t="str">
        <f ca="1" t="shared" si="0"/>
        <v>NM The Pas/OCN/Kelsey (1,2)</v>
      </c>
      <c r="B52" t="s">
        <v>211</v>
      </c>
      <c r="C52">
        <f>'orig. data'!AH73</f>
        <v>1</v>
      </c>
      <c r="D52">
        <f>'orig. data'!AI73</f>
        <v>2</v>
      </c>
      <c r="E52">
        <f ca="1">IF(CELL("contents",F52)="s","s",IF(CELL("contents",G52)="s","s",IF(CELL("contents",'orig. data'!AJ73)="t","t","")))</f>
      </c>
      <c r="F52" t="str">
        <f>'orig. data'!AK73</f>
        <v> </v>
      </c>
      <c r="G52" t="str">
        <f>'orig. data'!AL73</f>
        <v> </v>
      </c>
      <c r="H52" s="18">
        <f>'orig. data'!D$18</f>
        <v>0.477012897</v>
      </c>
      <c r="I52" s="3">
        <f>'orig. data'!D73</f>
        <v>0.2743339998</v>
      </c>
      <c r="J52" s="3">
        <f>'orig. data'!R73</f>
        <v>0.293761508</v>
      </c>
      <c r="K52" s="18">
        <f>'orig. data'!R$18</f>
        <v>0.489979778</v>
      </c>
      <c r="L52" s="5">
        <f>'orig. data'!B73</f>
        <v>0</v>
      </c>
      <c r="M52" s="5">
        <f>'orig. data'!C73</f>
        <v>125</v>
      </c>
      <c r="N52" s="11">
        <f>'orig. data'!G73</f>
        <v>1.12467E-05</v>
      </c>
      <c r="O52" s="9"/>
      <c r="P52" s="5">
        <f>'orig. data'!P73</f>
        <v>0</v>
      </c>
      <c r="Q52" s="5">
        <f>'orig. data'!Q73</f>
        <v>123</v>
      </c>
      <c r="R52" s="11">
        <f>'orig. data'!U73</f>
        <v>2.71422E-05</v>
      </c>
      <c r="S52" s="9"/>
      <c r="T52" s="11">
        <f>'orig. data'!AD73</f>
        <v>0.7345529094</v>
      </c>
    </row>
    <row r="53" spans="1:20" ht="12.75">
      <c r="A53" s="37" t="str">
        <f ca="1" t="shared" si="0"/>
        <v>NM Nor-Man Other (1,2)</v>
      </c>
      <c r="B53" t="s">
        <v>210</v>
      </c>
      <c r="C53">
        <f>'orig. data'!AH74</f>
        <v>1</v>
      </c>
      <c r="D53">
        <f>'orig. data'!AI74</f>
        <v>2</v>
      </c>
      <c r="E53">
        <f ca="1">IF(CELL("contents",F53)="s","s",IF(CELL("contents",G53)="s","s",IF(CELL("contents",'orig. data'!AJ74)="t","t","")))</f>
      </c>
      <c r="F53" t="str">
        <f>'orig. data'!AK74</f>
        <v> </v>
      </c>
      <c r="G53" t="str">
        <f>'orig. data'!AL74</f>
        <v> </v>
      </c>
      <c r="H53" s="18">
        <f>'orig. data'!D$18</f>
        <v>0.477012897</v>
      </c>
      <c r="I53" s="3">
        <f>'orig. data'!D74</f>
        <v>0.1256442725</v>
      </c>
      <c r="J53" s="3">
        <f>'orig. data'!R74</f>
        <v>0.087373688</v>
      </c>
      <c r="K53" s="18">
        <f>'orig. data'!R$18</f>
        <v>0.489979778</v>
      </c>
      <c r="L53" s="5">
        <f>'orig. data'!B74</f>
        <v>0</v>
      </c>
      <c r="M53" s="5">
        <f>'orig. data'!C74</f>
        <v>79</v>
      </c>
      <c r="N53" s="11">
        <f>'orig. data'!G74</f>
        <v>5.1601985E-08</v>
      </c>
      <c r="O53" s="9"/>
      <c r="P53" s="5">
        <f>'orig. data'!P74</f>
        <v>0</v>
      </c>
      <c r="Q53" s="5">
        <f>'orig. data'!Q74</f>
        <v>91</v>
      </c>
      <c r="R53" s="11">
        <f>'orig. data'!U74</f>
        <v>5.115759E-10</v>
      </c>
      <c r="S53" s="9"/>
      <c r="T53" s="11">
        <f>'orig. data'!AD74</f>
        <v>0.4187460039</v>
      </c>
    </row>
    <row r="54" spans="1:20" ht="12.75">
      <c r="A54" s="37"/>
      <c r="H54" s="18"/>
      <c r="I54" s="3"/>
      <c r="J54" s="3"/>
      <c r="K54" s="18"/>
      <c r="L54" s="5"/>
      <c r="M54" s="5"/>
      <c r="N54" s="11"/>
      <c r="O54" s="9"/>
      <c r="P54" s="5"/>
      <c r="Q54" s="5"/>
      <c r="R54" s="11"/>
      <c r="S54" s="9"/>
      <c r="T54" s="11"/>
    </row>
    <row r="55" spans="1:20" ht="12.75">
      <c r="A55" s="37" t="str">
        <f ca="1" t="shared" si="0"/>
        <v>BW Thompson (1,2)</v>
      </c>
      <c r="B55" t="s">
        <v>176</v>
      </c>
      <c r="C55">
        <f>'orig. data'!AH75</f>
        <v>1</v>
      </c>
      <c r="D55">
        <f>'orig. data'!AI75</f>
        <v>2</v>
      </c>
      <c r="E55">
        <f ca="1">IF(CELL("contents",F55)="s","s",IF(CELL("contents",G55)="s","s",IF(CELL("contents",'orig. data'!AJ75)="t","t","")))</f>
      </c>
      <c r="F55" t="str">
        <f>'orig. data'!AK75</f>
        <v> </v>
      </c>
      <c r="G55" t="str">
        <f>'orig. data'!AL75</f>
        <v> </v>
      </c>
      <c r="H55" s="18">
        <f>'orig. data'!D$18</f>
        <v>0.477012897</v>
      </c>
      <c r="I55" s="3">
        <f>'orig. data'!D75</f>
        <v>0.3182685808</v>
      </c>
      <c r="J55" s="3">
        <f>'orig. data'!R75</f>
        <v>0.3388328209</v>
      </c>
      <c r="K55" s="18">
        <f>'orig. data'!R$18</f>
        <v>0.489979778</v>
      </c>
      <c r="L55" s="5">
        <f>'orig. data'!B75</f>
        <v>0</v>
      </c>
      <c r="M55" s="5">
        <f>'orig. data'!C75</f>
        <v>199</v>
      </c>
      <c r="N55" s="11">
        <f>'orig. data'!G75</f>
        <v>1.24327E-05</v>
      </c>
      <c r="O55" s="9"/>
      <c r="P55" s="5">
        <f>'orig. data'!P75</f>
        <v>0</v>
      </c>
      <c r="Q55" s="5">
        <f>'orig. data'!Q75</f>
        <v>216</v>
      </c>
      <c r="R55" s="11">
        <f>'orig. data'!U75</f>
        <v>1.52943E-05</v>
      </c>
      <c r="S55" s="9"/>
      <c r="T55" s="11">
        <f>'orig. data'!AD75</f>
        <v>0.656702035</v>
      </c>
    </row>
    <row r="56" spans="1:20" ht="12.75">
      <c r="A56" s="37" t="str">
        <f ca="1" t="shared" si="0"/>
        <v>BW Gillam/Fox Lake (s)</v>
      </c>
      <c r="B56" t="s">
        <v>157</v>
      </c>
      <c r="C56" t="str">
        <f>'orig. data'!AH76</f>
        <v> </v>
      </c>
      <c r="D56" t="str">
        <f>'orig. data'!AI76</f>
        <v> </v>
      </c>
      <c r="E56" t="str">
        <f ca="1">IF(CELL("contents",F56)="s","s",IF(CELL("contents",G56)="s","s",IF(CELL("contents",'orig. data'!AJ76)="t","t","")))</f>
        <v>s</v>
      </c>
      <c r="F56" t="str">
        <f>'orig. data'!AK76</f>
        <v> </v>
      </c>
      <c r="G56" t="str">
        <f>'orig. data'!AL76</f>
        <v>s</v>
      </c>
      <c r="H56" s="18">
        <f>'orig. data'!D$18</f>
        <v>0.477012897</v>
      </c>
      <c r="I56" s="3">
        <f>'orig. data'!D76</f>
        <v>0.4042529977</v>
      </c>
      <c r="J56" s="3" t="str">
        <f>'orig. data'!R76</f>
        <v> </v>
      </c>
      <c r="K56" s="18">
        <f>'orig. data'!R$18</f>
        <v>0.489979778</v>
      </c>
      <c r="L56" s="5">
        <f>'orig. data'!B76</f>
        <v>0</v>
      </c>
      <c r="M56" s="5">
        <f>'orig. data'!C76</f>
        <v>19</v>
      </c>
      <c r="N56" s="11">
        <f>'orig. data'!G76</f>
        <v>0.5257192008</v>
      </c>
      <c r="O56" s="9"/>
      <c r="P56" s="5">
        <f>'orig. data'!P76</f>
        <v>0</v>
      </c>
      <c r="Q56" s="5" t="str">
        <f>'orig. data'!Q76</f>
        <v> </v>
      </c>
      <c r="R56" s="11" t="str">
        <f>'orig. data'!U76</f>
        <v> </v>
      </c>
      <c r="S56" s="9"/>
      <c r="T56" s="11" t="str">
        <f>'orig. data'!AD76</f>
        <v> </v>
      </c>
    </row>
    <row r="57" spans="1:20" ht="12.75">
      <c r="A57" s="37" t="str">
        <f ca="1" t="shared" si="0"/>
        <v>BW Lynn/Leaf/SIL (1,2)</v>
      </c>
      <c r="B57" t="s">
        <v>225</v>
      </c>
      <c r="C57">
        <f>'orig. data'!AH77</f>
        <v>1</v>
      </c>
      <c r="D57">
        <f>'orig. data'!AI77</f>
        <v>2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18">
        <f>'orig. data'!D$18</f>
        <v>0.477012897</v>
      </c>
      <c r="I57" s="3">
        <f>'orig. data'!D77</f>
        <v>0.1355479028</v>
      </c>
      <c r="J57" s="3">
        <f>'orig. data'!R77</f>
        <v>0.1328548263</v>
      </c>
      <c r="K57" s="18">
        <f>'orig. data'!R$18</f>
        <v>0.489979778</v>
      </c>
      <c r="L57" s="5">
        <f>'orig. data'!B77</f>
        <v>0</v>
      </c>
      <c r="M57" s="5">
        <f>'orig. data'!C77</f>
        <v>44</v>
      </c>
      <c r="N57" s="11">
        <f>'orig. data'!G77</f>
        <v>6.37825E-05</v>
      </c>
      <c r="O57" s="9"/>
      <c r="P57" s="5">
        <f>'orig. data'!P77</f>
        <v>0</v>
      </c>
      <c r="Q57" s="5">
        <f>'orig. data'!Q77</f>
        <v>44</v>
      </c>
      <c r="R57" s="11">
        <f>'orig. data'!U77</f>
        <v>3.05573E-05</v>
      </c>
      <c r="S57" s="9"/>
      <c r="T57" s="11">
        <f>'orig. data'!AD77</f>
        <v>0.970288747</v>
      </c>
    </row>
    <row r="58" spans="1:20" ht="12.75">
      <c r="A58" s="37" t="str">
        <f ca="1" t="shared" si="0"/>
        <v>BW Thick Por/Pik/Wab (s)</v>
      </c>
      <c r="B58" t="s">
        <v>188</v>
      </c>
      <c r="C58" t="str">
        <f>'orig. data'!AH78</f>
        <v> </v>
      </c>
      <c r="D58" t="str">
        <f>'orig. data'!AI78</f>
        <v> </v>
      </c>
      <c r="E58" t="str">
        <f ca="1">IF(CELL("contents",F58)="s","s",IF(CELL("contents",G58)="s","s",IF(CELL("contents",'orig. data'!AJ78)="t","t","")))</f>
        <v>s</v>
      </c>
      <c r="F58" t="str">
        <f>'orig. data'!AK78</f>
        <v>s</v>
      </c>
      <c r="G58" t="str">
        <f>'orig. data'!AL78</f>
        <v>s</v>
      </c>
      <c r="H58" s="18">
        <f>'orig. data'!D$18</f>
        <v>0.477012897</v>
      </c>
      <c r="I58" s="3" t="str">
        <f>'orig. data'!D78</f>
        <v> </v>
      </c>
      <c r="J58" s="3" t="str">
        <f>'orig. data'!R78</f>
        <v> </v>
      </c>
      <c r="K58" s="18">
        <f>'orig. data'!R$18</f>
        <v>0.489979778</v>
      </c>
      <c r="L58" s="5">
        <f>'orig. data'!B78</f>
        <v>0</v>
      </c>
      <c r="M58" s="5" t="str">
        <f>'orig. data'!C78</f>
        <v> </v>
      </c>
      <c r="N58" s="11" t="str">
        <f>'orig. data'!G78</f>
        <v> </v>
      </c>
      <c r="O58" s="9"/>
      <c r="P58" s="5">
        <f>'orig. data'!P78</f>
        <v>0</v>
      </c>
      <c r="Q58" s="5" t="str">
        <f>'orig. data'!Q78</f>
        <v> </v>
      </c>
      <c r="R58" s="11" t="str">
        <f>'orig. data'!U78</f>
        <v> </v>
      </c>
      <c r="S58" s="9"/>
      <c r="T58" s="11" t="str">
        <f>'orig. data'!AD78</f>
        <v> </v>
      </c>
    </row>
    <row r="59" spans="1:20" ht="12.75">
      <c r="A59" s="37" t="str">
        <f ca="1" t="shared" si="0"/>
        <v>BW Oxford H &amp; Gods (s)</v>
      </c>
      <c r="B59" t="s">
        <v>226</v>
      </c>
      <c r="C59" t="str">
        <f>'orig. data'!AH79</f>
        <v> </v>
      </c>
      <c r="D59" t="str">
        <f>'orig. data'!AI79</f>
        <v> </v>
      </c>
      <c r="E59" t="str">
        <f ca="1">IF(CELL("contents",F59)="s","s",IF(CELL("contents",G59)="s","s",IF(CELL("contents",'orig. data'!AJ79)="t","t","")))</f>
        <v>s</v>
      </c>
      <c r="F59" t="str">
        <f>'orig. data'!AK79</f>
        <v>s</v>
      </c>
      <c r="G59" t="str">
        <f>'orig. data'!AL79</f>
        <v>s</v>
      </c>
      <c r="H59" s="18">
        <f>'orig. data'!D$18</f>
        <v>0.477012897</v>
      </c>
      <c r="I59" s="3" t="str">
        <f>'orig. data'!D79</f>
        <v> </v>
      </c>
      <c r="J59" s="3" t="str">
        <f>'orig. data'!R79</f>
        <v> </v>
      </c>
      <c r="K59" s="18">
        <f>'orig. data'!R$18</f>
        <v>0.489979778</v>
      </c>
      <c r="L59" s="5">
        <f>'orig. data'!B79</f>
        <v>0</v>
      </c>
      <c r="M59" s="5" t="str">
        <f>'orig. data'!C79</f>
        <v> </v>
      </c>
      <c r="N59" s="11" t="str">
        <f>'orig. data'!G79</f>
        <v> </v>
      </c>
      <c r="O59" s="9"/>
      <c r="P59" s="5">
        <f>'orig. data'!P79</f>
        <v>0</v>
      </c>
      <c r="Q59" s="5" t="str">
        <f>'orig. data'!Q79</f>
        <v> </v>
      </c>
      <c r="R59" s="11" t="str">
        <f>'orig. data'!U79</f>
        <v> </v>
      </c>
      <c r="S59" s="9"/>
      <c r="T59" s="11" t="str">
        <f>'orig. data'!AD79</f>
        <v> </v>
      </c>
    </row>
    <row r="60" spans="1:20" ht="12.75">
      <c r="A60" s="37" t="str">
        <f ca="1" t="shared" si="0"/>
        <v>BW Cross Lake (s)</v>
      </c>
      <c r="B60" t="s">
        <v>227</v>
      </c>
      <c r="C60" t="str">
        <f>'orig. data'!AH80</f>
        <v> </v>
      </c>
      <c r="D60" t="str">
        <f>'orig. data'!AI80</f>
        <v> </v>
      </c>
      <c r="E60" t="str">
        <f ca="1">IF(CELL("contents",F60)="s","s",IF(CELL("contents",G60)="s","s",IF(CELL("contents",'orig. data'!AJ80)="t","t","")))</f>
        <v>s</v>
      </c>
      <c r="F60" t="str">
        <f>'orig. data'!AK80</f>
        <v>s</v>
      </c>
      <c r="G60" t="str">
        <f>'orig. data'!AL80</f>
        <v>s</v>
      </c>
      <c r="H60" s="18">
        <f>'orig. data'!D$18</f>
        <v>0.477012897</v>
      </c>
      <c r="I60" s="3" t="str">
        <f>'orig. data'!D80</f>
        <v> </v>
      </c>
      <c r="J60" s="3" t="str">
        <f>'orig. data'!R80</f>
        <v> </v>
      </c>
      <c r="K60" s="18">
        <f>'orig. data'!R$18</f>
        <v>0.489979778</v>
      </c>
      <c r="L60" s="5">
        <f>'orig. data'!B80</f>
        <v>0</v>
      </c>
      <c r="M60" s="5" t="str">
        <f>'orig. data'!C80</f>
        <v> </v>
      </c>
      <c r="N60" s="11" t="str">
        <f>'orig. data'!G80</f>
        <v> </v>
      </c>
      <c r="O60" s="9"/>
      <c r="P60" s="5">
        <f>'orig. data'!P80</f>
        <v>0</v>
      </c>
      <c r="Q60" s="5" t="str">
        <f>'orig. data'!Q80</f>
        <v> </v>
      </c>
      <c r="R60" s="11" t="str">
        <f>'orig. data'!U80</f>
        <v> </v>
      </c>
      <c r="S60" s="9"/>
      <c r="T60" s="11" t="str">
        <f>'orig. data'!AD80</f>
        <v> </v>
      </c>
    </row>
    <row r="61" spans="1:20" ht="12.75">
      <c r="A61" s="37" t="str">
        <f ca="1" t="shared" si="0"/>
        <v>BW Tad/Broch/Lac Br (s)</v>
      </c>
      <c r="B61" t="s">
        <v>209</v>
      </c>
      <c r="C61" t="str">
        <f>'orig. data'!AH81</f>
        <v> </v>
      </c>
      <c r="D61" t="str">
        <f>'orig. data'!AI81</f>
        <v> </v>
      </c>
      <c r="E61" t="str">
        <f ca="1">IF(CELL("contents",F61)="s","s",IF(CELL("contents",G61)="s","s",IF(CELL("contents",'orig. data'!AJ81)="t","t","")))</f>
        <v>s</v>
      </c>
      <c r="F61" t="str">
        <f>'orig. data'!AK81</f>
        <v>s</v>
      </c>
      <c r="G61" t="str">
        <f>'orig. data'!AL81</f>
        <v>s</v>
      </c>
      <c r="H61" s="18">
        <f>'orig. data'!D$18</f>
        <v>0.477012897</v>
      </c>
      <c r="I61" s="3" t="str">
        <f>'orig. data'!D81</f>
        <v> </v>
      </c>
      <c r="J61" s="3" t="str">
        <f>'orig. data'!R81</f>
        <v> </v>
      </c>
      <c r="K61" s="18">
        <f>'orig. data'!R$18</f>
        <v>0.489979778</v>
      </c>
      <c r="L61" s="5">
        <f>'orig. data'!B81</f>
        <v>0</v>
      </c>
      <c r="M61" s="5" t="str">
        <f>'orig. data'!C81</f>
        <v> </v>
      </c>
      <c r="N61" s="11" t="str">
        <f>'orig. data'!G81</f>
        <v> </v>
      </c>
      <c r="O61" s="9"/>
      <c r="P61" s="5">
        <f>'orig. data'!P81</f>
        <v>0</v>
      </c>
      <c r="Q61" s="5" t="str">
        <f>'orig. data'!Q81</f>
        <v> </v>
      </c>
      <c r="R61" s="11" t="str">
        <f>'orig. data'!U81</f>
        <v> </v>
      </c>
      <c r="S61" s="9"/>
      <c r="T61" s="11" t="str">
        <f>'orig. data'!AD81</f>
        <v> </v>
      </c>
    </row>
    <row r="62" spans="1:20" ht="12.75">
      <c r="A62" s="37" t="str">
        <f ca="1" t="shared" si="0"/>
        <v>BW Norway House (2,s)</v>
      </c>
      <c r="B62" t="s">
        <v>208</v>
      </c>
      <c r="C62" t="str">
        <f>'orig. data'!AH82</f>
        <v> </v>
      </c>
      <c r="D62">
        <f>'orig. data'!AI82</f>
        <v>2</v>
      </c>
      <c r="E62" t="str">
        <f ca="1">IF(CELL("contents",F62)="s","s",IF(CELL("contents",G62)="s","s",IF(CELL("contents",'orig. data'!AJ82)="t","t","")))</f>
        <v>s</v>
      </c>
      <c r="F62" t="str">
        <f>'orig. data'!AK82</f>
        <v>s</v>
      </c>
      <c r="G62" t="str">
        <f>'orig. data'!AL82</f>
        <v> </v>
      </c>
      <c r="H62" s="18">
        <f>'orig. data'!D$18</f>
        <v>0.477012897</v>
      </c>
      <c r="I62" s="3" t="str">
        <f>'orig. data'!D82</f>
        <v> </v>
      </c>
      <c r="J62" s="3">
        <f>'orig. data'!R82</f>
        <v>0.0510307597</v>
      </c>
      <c r="K62" s="18">
        <f>'orig. data'!R$18</f>
        <v>0.489979778</v>
      </c>
      <c r="L62" s="5">
        <f>'orig. data'!B82</f>
        <v>0</v>
      </c>
      <c r="M62" s="5" t="str">
        <f>'orig. data'!C82</f>
        <v> </v>
      </c>
      <c r="N62" s="11" t="str">
        <f>'orig. data'!G82</f>
        <v> </v>
      </c>
      <c r="O62" s="9"/>
      <c r="P62" s="5">
        <f>'orig. data'!P82</f>
        <v>0</v>
      </c>
      <c r="Q62" s="5">
        <f>'orig. data'!Q82</f>
        <v>116</v>
      </c>
      <c r="R62" s="11">
        <f>'orig. data'!U82</f>
        <v>6.59825E-12</v>
      </c>
      <c r="S62" s="9"/>
      <c r="T62" s="11" t="str">
        <f>'orig. data'!AD82</f>
        <v> </v>
      </c>
    </row>
    <row r="63" spans="1:20" ht="12.75">
      <c r="A63" s="37" t="str">
        <f ca="1" t="shared" si="0"/>
        <v>BW Island Lake (s)</v>
      </c>
      <c r="B63" t="s">
        <v>228</v>
      </c>
      <c r="C63" t="str">
        <f>'orig. data'!AH83</f>
        <v> </v>
      </c>
      <c r="D63" t="str">
        <f>'orig. data'!AI83</f>
        <v> </v>
      </c>
      <c r="E63" t="str">
        <f ca="1">IF(CELL("contents",F63)="s","s",IF(CELL("contents",G63)="s","s",IF(CELL("contents",'orig. data'!AJ83)="t","t","")))</f>
        <v>s</v>
      </c>
      <c r="F63" t="str">
        <f>'orig. data'!AK83</f>
        <v>s</v>
      </c>
      <c r="G63" t="str">
        <f>'orig. data'!AL83</f>
        <v>s</v>
      </c>
      <c r="H63" s="18">
        <f>'orig. data'!D$18</f>
        <v>0.477012897</v>
      </c>
      <c r="I63" s="3" t="str">
        <f>'orig. data'!D83</f>
        <v> </v>
      </c>
      <c r="J63" s="3" t="str">
        <f>'orig. data'!R83</f>
        <v> </v>
      </c>
      <c r="K63" s="18">
        <f>'orig. data'!R$18</f>
        <v>0.489979778</v>
      </c>
      <c r="L63" s="5">
        <f>'orig. data'!B83</f>
        <v>0</v>
      </c>
      <c r="M63" s="5" t="str">
        <f>'orig. data'!C83</f>
        <v> </v>
      </c>
      <c r="N63" s="11" t="str">
        <f>'orig. data'!G83</f>
        <v> </v>
      </c>
      <c r="O63" s="9"/>
      <c r="P63" s="5">
        <f>'orig. data'!P83</f>
        <v>0</v>
      </c>
      <c r="Q63" s="5" t="str">
        <f>'orig. data'!Q83</f>
        <v> </v>
      </c>
      <c r="R63" s="11" t="str">
        <f>'orig. data'!U83</f>
        <v> </v>
      </c>
      <c r="S63" s="9"/>
      <c r="T63" s="11" t="str">
        <f>'orig. data'!AD83</f>
        <v> </v>
      </c>
    </row>
    <row r="64" spans="1:20" ht="12.75">
      <c r="A64" s="37" t="str">
        <f ca="1" t="shared" si="0"/>
        <v>BW Sha/York/Split/War (s)</v>
      </c>
      <c r="B64" t="s">
        <v>207</v>
      </c>
      <c r="C64" t="str">
        <f>'orig. data'!AH84</f>
        <v> </v>
      </c>
      <c r="D64" t="str">
        <f>'orig. data'!AI84</f>
        <v> </v>
      </c>
      <c r="E64" t="str">
        <f ca="1">IF(CELL("contents",F64)="s","s",IF(CELL("contents",G64)="s","s",IF(CELL("contents",'orig. data'!AJ84)="t","t","")))</f>
        <v>s</v>
      </c>
      <c r="F64" t="str">
        <f>'orig. data'!AK84</f>
        <v>s</v>
      </c>
      <c r="G64" t="str">
        <f>'orig. data'!AL84</f>
        <v>s</v>
      </c>
      <c r="H64" s="18">
        <f>'orig. data'!D$18</f>
        <v>0.477012897</v>
      </c>
      <c r="I64" s="3" t="str">
        <f>'orig. data'!D84</f>
        <v> </v>
      </c>
      <c r="J64" s="3" t="str">
        <f>'orig. data'!R84</f>
        <v> </v>
      </c>
      <c r="K64" s="18">
        <f>'orig. data'!R$18</f>
        <v>0.489979778</v>
      </c>
      <c r="L64" s="5">
        <f>'orig. data'!B84</f>
        <v>0</v>
      </c>
      <c r="M64" s="5" t="str">
        <f>'orig. data'!C84</f>
        <v> </v>
      </c>
      <c r="N64" s="11" t="str">
        <f>'orig. data'!G84</f>
        <v> </v>
      </c>
      <c r="O64" s="9"/>
      <c r="P64" s="5">
        <f>'orig. data'!P84</f>
        <v>0</v>
      </c>
      <c r="Q64" s="5" t="str">
        <f>'orig. data'!Q84</f>
        <v> </v>
      </c>
      <c r="R64" s="11" t="str">
        <f>'orig. data'!U84</f>
        <v> </v>
      </c>
      <c r="S64" s="9"/>
      <c r="T64" s="11" t="str">
        <f>'orig. data'!AD84</f>
        <v> </v>
      </c>
    </row>
    <row r="65" spans="1:20" ht="12.75">
      <c r="A65" s="37" t="str">
        <f ca="1" t="shared" si="0"/>
        <v>BW Nelson House  (s)</v>
      </c>
      <c r="B65" t="s">
        <v>206</v>
      </c>
      <c r="C65" t="str">
        <f>'orig. data'!AH85</f>
        <v> </v>
      </c>
      <c r="D65" t="str">
        <f>'orig. data'!AI85</f>
        <v> </v>
      </c>
      <c r="E65" t="str">
        <f ca="1">IF(CELL("contents",F65)="s","s",IF(CELL("contents",G65)="s","s",IF(CELL("contents",'orig. data'!AJ85)="t","t","")))</f>
        <v>s</v>
      </c>
      <c r="F65" t="str">
        <f>'orig. data'!AK85</f>
        <v>s</v>
      </c>
      <c r="G65" t="str">
        <f>'orig. data'!AL85</f>
        <v>s</v>
      </c>
      <c r="H65" s="18">
        <f>'orig. data'!D$18</f>
        <v>0.477012897</v>
      </c>
      <c r="I65" s="3" t="str">
        <f>'orig. data'!D85</f>
        <v> </v>
      </c>
      <c r="J65" s="3" t="str">
        <f>'orig. data'!R85</f>
        <v> </v>
      </c>
      <c r="K65" s="18">
        <f>'orig. data'!R$18</f>
        <v>0.489979778</v>
      </c>
      <c r="L65" s="5">
        <f>'orig. data'!B85</f>
        <v>0</v>
      </c>
      <c r="M65" s="5" t="str">
        <f>'orig. data'!C85</f>
        <v> </v>
      </c>
      <c r="N65" s="11" t="str">
        <f>'orig. data'!G85</f>
        <v> </v>
      </c>
      <c r="O65" s="9"/>
      <c r="P65" s="5">
        <f>'orig. data'!P85</f>
        <v>0</v>
      </c>
      <c r="Q65" s="5" t="str">
        <f>'orig. data'!Q85</f>
        <v> </v>
      </c>
      <c r="R65" s="11" t="str">
        <f>'orig. data'!U85</f>
        <v> </v>
      </c>
      <c r="S65" s="9"/>
      <c r="T65" s="11" t="str">
        <f>'orig. data'!AD85</f>
        <v> </v>
      </c>
    </row>
    <row r="66" spans="1:20" ht="12.75">
      <c r="A66" s="37"/>
      <c r="H66" s="18"/>
      <c r="I66" s="3"/>
      <c r="J66" s="3"/>
      <c r="K66" s="18"/>
      <c r="L66" s="5"/>
      <c r="M66" s="5"/>
      <c r="N66" s="11"/>
      <c r="O66" s="9"/>
      <c r="P66" s="5"/>
      <c r="Q66" s="5"/>
      <c r="R66" s="11"/>
      <c r="S66" s="9"/>
      <c r="T66" s="11"/>
    </row>
    <row r="67" spans="1:20" ht="12.75">
      <c r="A67" s="37" t="str">
        <f ca="1" t="shared" si="0"/>
        <v>Fort Garry S (1,2)</v>
      </c>
      <c r="B67" t="s">
        <v>229</v>
      </c>
      <c r="C67">
        <f>'orig. data'!AH86</f>
        <v>1</v>
      </c>
      <c r="D67">
        <f>'orig. data'!AI86</f>
        <v>2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18">
        <f>'orig. data'!D$18</f>
        <v>0.477012897</v>
      </c>
      <c r="I67" s="3">
        <f>'orig. data'!D86</f>
        <v>0.5571693829</v>
      </c>
      <c r="J67" s="3">
        <f>'orig. data'!R86</f>
        <v>0.6204309848</v>
      </c>
      <c r="K67" s="18">
        <f>'orig. data'!R$18</f>
        <v>0.489979778</v>
      </c>
      <c r="L67" s="5">
        <f>'orig. data'!B86</f>
        <v>0</v>
      </c>
      <c r="M67" s="5">
        <f>'orig. data'!C86</f>
        <v>332</v>
      </c>
      <c r="N67" s="11">
        <f>'orig. data'!G86</f>
        <v>0.0041874473</v>
      </c>
      <c r="O67" s="9"/>
      <c r="P67" s="5">
        <f>'orig. data'!P86</f>
        <v>0</v>
      </c>
      <c r="Q67" s="5">
        <f>'orig. data'!Q86</f>
        <v>315</v>
      </c>
      <c r="R67" s="11">
        <f>'orig. data'!U86</f>
        <v>6.586222E-06</v>
      </c>
      <c r="S67" s="9"/>
      <c r="T67" s="11">
        <f>'orig. data'!AD86</f>
        <v>0.1037826433</v>
      </c>
    </row>
    <row r="68" spans="1:20" ht="12.75">
      <c r="A68" s="37" t="str">
        <f ca="1" t="shared" si="0"/>
        <v>Fort Garry N (1,2)</v>
      </c>
      <c r="B68" t="s">
        <v>230</v>
      </c>
      <c r="C68">
        <f>'orig. data'!AH87</f>
        <v>1</v>
      </c>
      <c r="D68">
        <f>'orig. data'!AI87</f>
        <v>2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18">
        <f>'orig. data'!D$18</f>
        <v>0.477012897</v>
      </c>
      <c r="I68" s="3">
        <f>'orig. data'!D87</f>
        <v>0.6505073271</v>
      </c>
      <c r="J68" s="3">
        <f>'orig. data'!R87</f>
        <v>0.7000737604</v>
      </c>
      <c r="K68" s="18">
        <f>'orig. data'!R$18</f>
        <v>0.489979778</v>
      </c>
      <c r="L68" s="5">
        <f>'orig. data'!B87</f>
        <v>0</v>
      </c>
      <c r="M68" s="5">
        <f>'orig. data'!C87</f>
        <v>225</v>
      </c>
      <c r="N68" s="11">
        <f>'orig. data'!G87</f>
        <v>4.4845932E-07</v>
      </c>
      <c r="O68" s="9"/>
      <c r="P68" s="5">
        <f>'orig. data'!P87</f>
        <v>0</v>
      </c>
      <c r="Q68" s="5">
        <f>'orig. data'!Q87</f>
        <v>321</v>
      </c>
      <c r="R68" s="11">
        <f>'orig. data'!U87</f>
        <v>6.638097E-13</v>
      </c>
      <c r="S68" s="9"/>
      <c r="T68" s="11">
        <f>'orig. data'!AD87</f>
        <v>0.2235248318</v>
      </c>
    </row>
    <row r="69" spans="1:20" ht="12.75">
      <c r="A69" s="37"/>
      <c r="H69" s="18"/>
      <c r="I69" s="3"/>
      <c r="J69" s="3"/>
      <c r="K69" s="18"/>
      <c r="L69" s="5"/>
      <c r="M69" s="5"/>
      <c r="N69" s="11"/>
      <c r="O69" s="9"/>
      <c r="P69" s="5"/>
      <c r="Q69" s="5"/>
      <c r="R69" s="11"/>
      <c r="S69" s="9"/>
      <c r="T69" s="11"/>
    </row>
    <row r="70" spans="1:20" ht="12.75">
      <c r="A70" s="37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(1,2)</v>
      </c>
      <c r="B70" t="s">
        <v>141</v>
      </c>
      <c r="C70">
        <f>'orig. data'!AH88</f>
        <v>1</v>
      </c>
      <c r="D70">
        <f>'orig. data'!AI88</f>
        <v>2</v>
      </c>
      <c r="E70">
        <f ca="1">IF(CELL("contents",F70)="s","s",IF(CELL("contents",G70)="s","s",IF(CELL("contents",'orig. data'!AJ88)="t","t","")))</f>
      </c>
      <c r="F70" t="str">
        <f>'orig. data'!AK88</f>
        <v> </v>
      </c>
      <c r="G70" t="str">
        <f>'orig. data'!AL88</f>
        <v> </v>
      </c>
      <c r="H70" s="18">
        <f>'orig. data'!D$18</f>
        <v>0.477012897</v>
      </c>
      <c r="I70" s="3">
        <f>'orig. data'!D88</f>
        <v>0.6541219142</v>
      </c>
      <c r="J70" s="3">
        <f>'orig. data'!R88</f>
        <v>0.6511002212</v>
      </c>
      <c r="K70" s="18">
        <f>'orig. data'!R$18</f>
        <v>0.489979778</v>
      </c>
      <c r="L70" s="5">
        <f>'orig. data'!B88</f>
        <v>0</v>
      </c>
      <c r="M70" s="5">
        <f>'orig. data'!C88</f>
        <v>419</v>
      </c>
      <c r="N70" s="11">
        <f>'orig. data'!G88</f>
        <v>3.170016E-12</v>
      </c>
      <c r="O70" s="9"/>
      <c r="P70" s="5">
        <f>'orig. data'!P88</f>
        <v>0</v>
      </c>
      <c r="Q70" s="5">
        <f>'orig. data'!Q88</f>
        <v>463</v>
      </c>
      <c r="R70" s="11">
        <f>'orig. data'!U88</f>
        <v>2.303146E-11</v>
      </c>
      <c r="S70" s="9"/>
      <c r="T70" s="11">
        <f>'orig. data'!AD88</f>
        <v>0.9252366473</v>
      </c>
    </row>
    <row r="71" spans="1:20" ht="12.75">
      <c r="A71" s="37"/>
      <c r="H71" s="18"/>
      <c r="I71" s="3"/>
      <c r="J71" s="3"/>
      <c r="K71" s="18"/>
      <c r="L71" s="5"/>
      <c r="M71" s="5"/>
      <c r="N71" s="11"/>
      <c r="O71" s="9"/>
      <c r="P71" s="5"/>
      <c r="Q71" s="5"/>
      <c r="R71" s="11"/>
      <c r="S71" s="9"/>
      <c r="T71" s="11"/>
    </row>
    <row r="72" spans="1:20" ht="12.75">
      <c r="A72" s="37" t="str">
        <f ca="1" t="shared" si="1"/>
        <v>St. Boniface E (1,2)</v>
      </c>
      <c r="B72" t="s">
        <v>231</v>
      </c>
      <c r="C72">
        <f>'orig. data'!AH89</f>
        <v>1</v>
      </c>
      <c r="D72">
        <f>'orig. data'!AI89</f>
        <v>2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18">
        <f>'orig. data'!D$18</f>
        <v>0.477012897</v>
      </c>
      <c r="I72" s="3">
        <f>'orig. data'!D89</f>
        <v>0.5643550174</v>
      </c>
      <c r="J72" s="3">
        <f>'orig. data'!R89</f>
        <v>0.5909442568</v>
      </c>
      <c r="K72" s="18">
        <f>'orig. data'!R$18</f>
        <v>0.489979778</v>
      </c>
      <c r="L72" s="5">
        <f>'orig. data'!B89</f>
        <v>0</v>
      </c>
      <c r="M72" s="5">
        <f>'orig. data'!C89</f>
        <v>305</v>
      </c>
      <c r="N72" s="11">
        <f>'orig. data'!G89</f>
        <v>0.0027880621</v>
      </c>
      <c r="O72" s="9"/>
      <c r="P72" s="5">
        <f>'orig. data'!P89</f>
        <v>0</v>
      </c>
      <c r="Q72" s="5">
        <f>'orig. data'!Q89</f>
        <v>366</v>
      </c>
      <c r="R72" s="11">
        <f>'orig. data'!U89</f>
        <v>0.0001607545</v>
      </c>
      <c r="S72" s="9"/>
      <c r="T72" s="11">
        <f>'orig. data'!AD89</f>
        <v>0.4888266036</v>
      </c>
    </row>
    <row r="73" spans="1:20" ht="12.75">
      <c r="A73" s="37" t="str">
        <f ca="1" t="shared" si="1"/>
        <v>St. Boniface W</v>
      </c>
      <c r="B73" t="s">
        <v>177</v>
      </c>
      <c r="C73" t="str">
        <f>'orig. data'!AH90</f>
        <v> </v>
      </c>
      <c r="D73" t="str">
        <f>'orig. data'!AI90</f>
        <v> 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18">
        <f>'orig. data'!D$18</f>
        <v>0.477012897</v>
      </c>
      <c r="I73" s="3">
        <f>'orig. data'!D90</f>
        <v>0.4792781491</v>
      </c>
      <c r="J73" s="3">
        <f>'orig. data'!R90</f>
        <v>0.5657473018</v>
      </c>
      <c r="K73" s="18">
        <f>'orig. data'!R$18</f>
        <v>0.489979778</v>
      </c>
      <c r="L73" s="5">
        <f>'orig. data'!B90</f>
        <v>0</v>
      </c>
      <c r="M73" s="5">
        <f>'orig. data'!C90</f>
        <v>136</v>
      </c>
      <c r="N73" s="11">
        <f>'orig. data'!G90</f>
        <v>0.9591607968</v>
      </c>
      <c r="O73" s="9"/>
      <c r="P73" s="5">
        <f>'orig. data'!P90</f>
        <v>0</v>
      </c>
      <c r="Q73" s="5">
        <f>'orig. data'!Q90</f>
        <v>132</v>
      </c>
      <c r="R73" s="11">
        <f>'orig. data'!U90</f>
        <v>0.0857755515</v>
      </c>
      <c r="S73" s="9"/>
      <c r="T73" s="11">
        <f>'orig. data'!AD90</f>
        <v>0.1587431529</v>
      </c>
    </row>
    <row r="74" spans="1:20" ht="12.75">
      <c r="A74" s="37"/>
      <c r="H74" s="18"/>
      <c r="I74" s="3"/>
      <c r="J74" s="3"/>
      <c r="K74" s="18"/>
      <c r="L74" s="5"/>
      <c r="M74" s="5"/>
      <c r="N74" s="11"/>
      <c r="O74" s="9"/>
      <c r="P74" s="5"/>
      <c r="Q74" s="5"/>
      <c r="R74" s="11"/>
      <c r="S74" s="9"/>
      <c r="T74" s="11"/>
    </row>
    <row r="75" spans="1:20" ht="12.75">
      <c r="A75" s="37" t="str">
        <f ca="1" t="shared" si="1"/>
        <v>St. Vital S (1,2)</v>
      </c>
      <c r="B75" t="s">
        <v>239</v>
      </c>
      <c r="C75">
        <f>'orig. data'!AH91</f>
        <v>1</v>
      </c>
      <c r="D75">
        <f>'orig. data'!AI91</f>
        <v>2</v>
      </c>
      <c r="E75">
        <f ca="1">IF(CELL("contents",F75)="s","s",IF(CELL("contents",G75)="s","s",IF(CELL("contents",'orig. data'!AJ91)="t","t","")))</f>
      </c>
      <c r="F75" t="str">
        <f>'orig. data'!AK91</f>
        <v> </v>
      </c>
      <c r="G75" t="str">
        <f>'orig. data'!AL91</f>
        <v> </v>
      </c>
      <c r="H75" s="18">
        <f>'orig. data'!D$18</f>
        <v>0.477012897</v>
      </c>
      <c r="I75" s="3">
        <f>'orig. data'!D91</f>
        <v>0.6410021287</v>
      </c>
      <c r="J75" s="3">
        <f>'orig. data'!R91</f>
        <v>0.671553614</v>
      </c>
      <c r="K75" s="18">
        <f>'orig. data'!R$18</f>
        <v>0.489979778</v>
      </c>
      <c r="L75" s="5">
        <f>'orig. data'!B91</f>
        <v>0</v>
      </c>
      <c r="M75" s="5">
        <f>'orig. data'!C91</f>
        <v>414</v>
      </c>
      <c r="N75" s="11">
        <f>'orig. data'!G91</f>
        <v>1.285746E-10</v>
      </c>
      <c r="O75" s="9"/>
      <c r="P75" s="5">
        <f>'orig. data'!P91</f>
        <v>0</v>
      </c>
      <c r="Q75" s="5">
        <f>'orig. data'!Q91</f>
        <v>483</v>
      </c>
      <c r="R75" s="11">
        <f>'orig. data'!U91</f>
        <v>1.966549E-14</v>
      </c>
      <c r="S75" s="9"/>
      <c r="T75" s="11">
        <f>'orig. data'!AD91</f>
        <v>0.3382656854</v>
      </c>
    </row>
    <row r="76" spans="1:20" ht="12.75">
      <c r="A76" s="37" t="str">
        <f ca="1" t="shared" si="1"/>
        <v>St. Vital N</v>
      </c>
      <c r="B76" t="s">
        <v>238</v>
      </c>
      <c r="C76" t="str">
        <f>'orig. data'!AH92</f>
        <v> </v>
      </c>
      <c r="D76" t="str">
        <f>'orig. data'!AI92</f>
        <v> 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18">
        <f>'orig. data'!D$18</f>
        <v>0.477012897</v>
      </c>
      <c r="I76" s="3">
        <f>'orig. data'!D92</f>
        <v>0.4873330046</v>
      </c>
      <c r="J76" s="3">
        <f>'orig. data'!R92</f>
        <v>0.579931083</v>
      </c>
      <c r="K76" s="18">
        <f>'orig. data'!R$18</f>
        <v>0.489979778</v>
      </c>
      <c r="L76" s="5">
        <f>'orig. data'!B92</f>
        <v>0</v>
      </c>
      <c r="M76" s="5">
        <f>'orig. data'!C92</f>
        <v>206</v>
      </c>
      <c r="N76" s="11">
        <f>'orig. data'!G92</f>
        <v>0.770696642</v>
      </c>
      <c r="O76" s="9"/>
      <c r="P76" s="5">
        <f>'orig. data'!P92</f>
        <v>0</v>
      </c>
      <c r="Q76" s="5">
        <f>'orig. data'!Q92</f>
        <v>224</v>
      </c>
      <c r="R76" s="11">
        <f>'orig. data'!U92</f>
        <v>0.0081475208</v>
      </c>
      <c r="S76" s="9"/>
      <c r="T76" s="11">
        <f>'orig. data'!AD92</f>
        <v>0.0557327914</v>
      </c>
    </row>
    <row r="77" spans="1:20" ht="12.75">
      <c r="A77" s="37"/>
      <c r="H77" s="18"/>
      <c r="I77" s="3"/>
      <c r="J77" s="3"/>
      <c r="K77" s="18"/>
      <c r="L77" s="5"/>
      <c r="M77" s="5"/>
      <c r="N77" s="11"/>
      <c r="O77" s="9"/>
      <c r="P77" s="5"/>
      <c r="Q77" s="5"/>
      <c r="R77" s="11"/>
      <c r="S77" s="9"/>
      <c r="T77" s="11"/>
    </row>
    <row r="78" spans="1:20" ht="12.75">
      <c r="A78" s="37" t="str">
        <f ca="1" t="shared" si="1"/>
        <v>Transcona</v>
      </c>
      <c r="B78" t="s">
        <v>146</v>
      </c>
      <c r="C78" t="str">
        <f>'orig. data'!AH93</f>
        <v> </v>
      </c>
      <c r="D78" t="str">
        <f>'orig. data'!AI93</f>
        <v> </v>
      </c>
      <c r="E78">
        <f ca="1">IF(CELL("contents",F78)="s","s",IF(CELL("contents",G78)="s","s",IF(CELL("contents",'orig. data'!AJ93)="t","t","")))</f>
      </c>
      <c r="F78" t="str">
        <f>'orig. data'!AK93</f>
        <v> </v>
      </c>
      <c r="G78" t="str">
        <f>'orig. data'!AL93</f>
        <v> </v>
      </c>
      <c r="H78" s="18">
        <f>'orig. data'!D$18</f>
        <v>0.477012897</v>
      </c>
      <c r="I78" s="3">
        <f>'orig. data'!D93</f>
        <v>0.4788002114</v>
      </c>
      <c r="J78" s="3">
        <f>'orig. data'!R93</f>
        <v>0.5122928547</v>
      </c>
      <c r="K78" s="18">
        <f>'orig. data'!R$18</f>
        <v>0.489979778</v>
      </c>
      <c r="L78" s="5">
        <f>'orig. data'!B93</f>
        <v>0</v>
      </c>
      <c r="M78" s="5">
        <f>'orig. data'!C93</f>
        <v>401</v>
      </c>
      <c r="N78" s="11">
        <f>'orig. data'!G93</f>
        <v>0.9455979861</v>
      </c>
      <c r="O78" s="9"/>
      <c r="P78" s="5">
        <f>'orig. data'!P93</f>
        <v>0</v>
      </c>
      <c r="Q78" s="5">
        <f>'orig. data'!Q93</f>
        <v>387</v>
      </c>
      <c r="R78" s="11">
        <f>'orig. data'!U93</f>
        <v>0.3894419952</v>
      </c>
      <c r="S78" s="9"/>
      <c r="T78" s="11">
        <f>'orig. data'!AD93</f>
        <v>0.3490504548</v>
      </c>
    </row>
    <row r="79" spans="1:20" ht="12.75">
      <c r="A79" s="37"/>
      <c r="H79" s="18"/>
      <c r="I79" s="3"/>
      <c r="J79" s="3"/>
      <c r="K79" s="18"/>
      <c r="L79" s="5"/>
      <c r="M79" s="5"/>
      <c r="N79" s="11"/>
      <c r="O79" s="9"/>
      <c r="P79" s="5"/>
      <c r="Q79" s="5"/>
      <c r="R79" s="11"/>
      <c r="S79" s="9"/>
      <c r="T79" s="11"/>
    </row>
    <row r="80" spans="1:20" ht="12.75">
      <c r="A80" s="37" t="str">
        <f ca="1" t="shared" si="1"/>
        <v>River Heights W (1,2)</v>
      </c>
      <c r="B80" t="s">
        <v>205</v>
      </c>
      <c r="C80">
        <f>'orig. data'!AH94</f>
        <v>1</v>
      </c>
      <c r="D80">
        <f>'orig. data'!AI94</f>
        <v>2</v>
      </c>
      <c r="E80">
        <f ca="1">IF(CELL("contents",F80)="s","s",IF(CELL("contents",G80)="s","s",IF(CELL("contents",'orig. data'!AJ94)="t","t","")))</f>
      </c>
      <c r="F80" t="str">
        <f>'orig. data'!AK94</f>
        <v> </v>
      </c>
      <c r="G80" t="str">
        <f>'orig. data'!AL94</f>
        <v> </v>
      </c>
      <c r="H80" s="18">
        <f>'orig. data'!D$18</f>
        <v>0.477012897</v>
      </c>
      <c r="I80" s="3">
        <f>'orig. data'!D94</f>
        <v>0.6269012929</v>
      </c>
      <c r="J80" s="3">
        <f>'orig. data'!R94</f>
        <v>0.5935803662</v>
      </c>
      <c r="K80" s="18">
        <f>'orig. data'!R$18</f>
        <v>0.489979778</v>
      </c>
      <c r="L80" s="5">
        <f>'orig. data'!B94</f>
        <v>0</v>
      </c>
      <c r="M80" s="5">
        <f>'orig. data'!C94</f>
        <v>283</v>
      </c>
      <c r="N80" s="11">
        <f>'orig. data'!G94</f>
        <v>9.3903192E-07</v>
      </c>
      <c r="O80" s="9"/>
      <c r="P80" s="5">
        <f>'orig. data'!P94</f>
        <v>0</v>
      </c>
      <c r="Q80" s="5">
        <f>'orig. data'!Q94</f>
        <v>273</v>
      </c>
      <c r="R80" s="11">
        <f>'orig. data'!U94</f>
        <v>0.0008117056</v>
      </c>
      <c r="S80" s="9"/>
      <c r="T80" s="11">
        <f>'orig. data'!AD94</f>
        <v>0.4223924703</v>
      </c>
    </row>
    <row r="81" spans="1:20" ht="12.75">
      <c r="A81" s="37" t="str">
        <f ca="1" t="shared" si="1"/>
        <v>River Heights E</v>
      </c>
      <c r="B81" t="s">
        <v>178</v>
      </c>
      <c r="C81" t="str">
        <f>'orig. data'!AH95</f>
        <v> </v>
      </c>
      <c r="D81" t="str">
        <f>'orig. data'!AI95</f>
        <v> 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18">
        <f>'orig. data'!D$18</f>
        <v>0.477012897</v>
      </c>
      <c r="I81" s="3">
        <f>'orig. data'!D95</f>
        <v>0.3901581474</v>
      </c>
      <c r="J81" s="3">
        <f>'orig. data'!R95</f>
        <v>0.4189076017</v>
      </c>
      <c r="K81" s="18">
        <f>'orig. data'!R$18</f>
        <v>0.489979778</v>
      </c>
      <c r="L81" s="5">
        <f>'orig. data'!B95</f>
        <v>0</v>
      </c>
      <c r="M81" s="5">
        <f>'orig. data'!C95</f>
        <v>89</v>
      </c>
      <c r="N81" s="11">
        <f>'orig. data'!G95</f>
        <v>0.1043770253</v>
      </c>
      <c r="O81" s="9"/>
      <c r="P81" s="5">
        <f>'orig. data'!P95</f>
        <v>0</v>
      </c>
      <c r="Q81" s="5">
        <f>'orig. data'!Q95</f>
        <v>110</v>
      </c>
      <c r="R81" s="11">
        <f>'orig. data'!U95</f>
        <v>0.1389731345</v>
      </c>
      <c r="S81" s="9"/>
      <c r="T81" s="11">
        <f>'orig. data'!AD95</f>
        <v>0.6818649044</v>
      </c>
    </row>
    <row r="82" spans="1:20" ht="12.75">
      <c r="A82" s="37"/>
      <c r="H82" s="18"/>
      <c r="I82" s="3"/>
      <c r="J82" s="3"/>
      <c r="K82" s="18"/>
      <c r="L82" s="5"/>
      <c r="M82" s="5"/>
      <c r="N82" s="11"/>
      <c r="O82" s="9"/>
      <c r="P82" s="5"/>
      <c r="Q82" s="5"/>
      <c r="R82" s="11"/>
      <c r="S82" s="9"/>
      <c r="T82" s="11"/>
    </row>
    <row r="83" spans="1:20" ht="12.75">
      <c r="A83" s="37" t="str">
        <f ca="1" t="shared" si="1"/>
        <v>River East N (1,2)</v>
      </c>
      <c r="B83" t="s">
        <v>214</v>
      </c>
      <c r="C83">
        <f>'orig. data'!AH96</f>
        <v>1</v>
      </c>
      <c r="D83">
        <f>'orig. data'!AI96</f>
        <v>2</v>
      </c>
      <c r="E83">
        <f ca="1">IF(CELL("contents",F83)="s","s",IF(CELL("contents",G83)="s","s",IF(CELL("contents",'orig. data'!AJ96)="t","t","")))</f>
      </c>
      <c r="F83" t="str">
        <f>'orig. data'!AK96</f>
        <v> </v>
      </c>
      <c r="G83" t="str">
        <f>'orig. data'!AL96</f>
        <v> </v>
      </c>
      <c r="H83" s="18">
        <f>'orig. data'!D$18</f>
        <v>0.477012897</v>
      </c>
      <c r="I83" s="3">
        <f>'orig. data'!D96</f>
        <v>0.6388353255</v>
      </c>
      <c r="J83" s="3">
        <f>'orig. data'!R96</f>
        <v>0.6397624027</v>
      </c>
      <c r="K83" s="18">
        <f>'orig. data'!R$18</f>
        <v>0.489979778</v>
      </c>
      <c r="L83" s="5">
        <f>'orig. data'!B96</f>
        <v>0</v>
      </c>
      <c r="M83" s="5">
        <f>'orig. data'!C96</f>
        <v>112</v>
      </c>
      <c r="N83" s="11">
        <f>'orig. data'!G96</f>
        <v>0.0008068515</v>
      </c>
      <c r="O83" s="9"/>
      <c r="P83" s="5">
        <f>'orig. data'!P96</f>
        <v>0</v>
      </c>
      <c r="Q83" s="5">
        <f>'orig. data'!Q96</f>
        <v>164</v>
      </c>
      <c r="R83" s="11">
        <f>'orig. data'!U96</f>
        <v>0.0001828534</v>
      </c>
      <c r="S83" s="9"/>
      <c r="T83" s="11">
        <f>'orig. data'!AD96</f>
        <v>0.9874553518</v>
      </c>
    </row>
    <row r="84" spans="1:20" ht="12.75">
      <c r="A84" s="37" t="str">
        <f ca="1" t="shared" si="1"/>
        <v>River East E</v>
      </c>
      <c r="B84" t="s">
        <v>213</v>
      </c>
      <c r="C84" t="str">
        <f>'orig. data'!AH97</f>
        <v> </v>
      </c>
      <c r="D84" t="str">
        <f>'orig. data'!AI97</f>
        <v> </v>
      </c>
      <c r="E84">
        <f ca="1">IF(CELL("contents",F84)="s","s",IF(CELL("contents",G84)="s","s",IF(CELL("contents",'orig. data'!AJ97)="t","t","")))</f>
      </c>
      <c r="F84" t="str">
        <f>'orig. data'!AK97</f>
        <v> </v>
      </c>
      <c r="G84" t="str">
        <f>'orig. data'!AL97</f>
        <v> </v>
      </c>
      <c r="H84" s="18">
        <f>'orig. data'!D$18</f>
        <v>0.477012897</v>
      </c>
      <c r="I84" s="3">
        <f>'orig. data'!D97</f>
        <v>0.5182802473</v>
      </c>
      <c r="J84" s="3">
        <f>'orig. data'!R97</f>
        <v>0.5373067638</v>
      </c>
      <c r="K84" s="18">
        <f>'orig. data'!R$18</f>
        <v>0.489979778</v>
      </c>
      <c r="L84" s="5">
        <f>'orig. data'!B97</f>
        <v>0</v>
      </c>
      <c r="M84" s="5">
        <f>'orig. data'!C97</f>
        <v>317</v>
      </c>
      <c r="N84" s="11">
        <f>'orig. data'!G97</f>
        <v>0.1486429586</v>
      </c>
      <c r="O84" s="9"/>
      <c r="P84" s="5">
        <f>'orig. data'!P97</f>
        <v>0</v>
      </c>
      <c r="Q84" s="5">
        <f>'orig. data'!Q97</f>
        <v>343</v>
      </c>
      <c r="R84" s="11">
        <f>'orig. data'!U97</f>
        <v>0.0851759712</v>
      </c>
      <c r="S84" s="9"/>
      <c r="T84" s="11">
        <f>'orig. data'!AD97</f>
        <v>0.6259039258</v>
      </c>
    </row>
    <row r="85" spans="1:20" ht="12.75">
      <c r="A85" s="37" t="str">
        <f ca="1" t="shared" si="1"/>
        <v>River East W (1)</v>
      </c>
      <c r="B85" t="s">
        <v>215</v>
      </c>
      <c r="C85">
        <f>'orig. data'!AH98</f>
        <v>1</v>
      </c>
      <c r="D85" t="str">
        <f>'orig. data'!AI98</f>
        <v> </v>
      </c>
      <c r="E85">
        <f ca="1">IF(CELL("contents",F85)="s","s",IF(CELL("contents",G85)="s","s",IF(CELL("contents",'orig. data'!AJ98)="t","t","")))</f>
      </c>
      <c r="F85" t="str">
        <f>'orig. data'!AK98</f>
        <v> </v>
      </c>
      <c r="G85" t="str">
        <f>'orig. data'!AL98</f>
        <v> </v>
      </c>
      <c r="H85" s="18">
        <f>'orig. data'!D$18</f>
        <v>0.477012897</v>
      </c>
      <c r="I85" s="3">
        <f>'orig. data'!D98</f>
        <v>0.5672818476</v>
      </c>
      <c r="J85" s="3">
        <f>'orig. data'!R98</f>
        <v>0.5461432346</v>
      </c>
      <c r="K85" s="18">
        <f>'orig. data'!R$18</f>
        <v>0.489979778</v>
      </c>
      <c r="L85" s="5">
        <f>'orig. data'!B98</f>
        <v>0</v>
      </c>
      <c r="M85" s="5">
        <f>'orig. data'!C98</f>
        <v>335</v>
      </c>
      <c r="N85" s="11">
        <f>'orig. data'!G98</f>
        <v>0.0012106242</v>
      </c>
      <c r="O85" s="9"/>
      <c r="P85" s="5">
        <f>'orig. data'!P98</f>
        <v>0</v>
      </c>
      <c r="Q85" s="5">
        <f>'orig. data'!Q98</f>
        <v>421</v>
      </c>
      <c r="R85" s="11">
        <f>'orig. data'!U98</f>
        <v>0.0241003721</v>
      </c>
      <c r="S85" s="9"/>
      <c r="T85" s="11">
        <f>'orig. data'!AD98</f>
        <v>0.5624773005</v>
      </c>
    </row>
    <row r="86" spans="1:20" ht="12.75">
      <c r="A86" s="37" t="str">
        <f ca="1" t="shared" si="1"/>
        <v>River East S (1,2)</v>
      </c>
      <c r="B86" t="s">
        <v>216</v>
      </c>
      <c r="C86">
        <f>'orig. data'!AH99</f>
        <v>1</v>
      </c>
      <c r="D86">
        <f>'orig. data'!AI99</f>
        <v>2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18">
        <f>'orig. data'!D$18</f>
        <v>0.477012897</v>
      </c>
      <c r="I86" s="3">
        <f>'orig. data'!D99</f>
        <v>0.2945416188</v>
      </c>
      <c r="J86" s="3">
        <f>'orig. data'!R99</f>
        <v>0.234716591</v>
      </c>
      <c r="K86" s="18">
        <f>'orig. data'!R$18</f>
        <v>0.489979778</v>
      </c>
      <c r="L86" s="5">
        <f>'orig. data'!B99</f>
        <v>0</v>
      </c>
      <c r="M86" s="5">
        <f>'orig. data'!C99</f>
        <v>167</v>
      </c>
      <c r="N86" s="11">
        <f>'orig. data'!G99</f>
        <v>4.5121353E-06</v>
      </c>
      <c r="O86" s="9"/>
      <c r="P86" s="5">
        <f>'orig. data'!P99</f>
        <v>0</v>
      </c>
      <c r="Q86" s="5">
        <f>'orig. data'!Q99</f>
        <v>190</v>
      </c>
      <c r="R86" s="11">
        <f>'orig. data'!U99</f>
        <v>3.129126E-11</v>
      </c>
      <c r="S86" s="9"/>
      <c r="T86" s="11">
        <f>'orig. data'!AD99</f>
        <v>0.2002551454</v>
      </c>
    </row>
    <row r="87" spans="1:20" ht="12.75">
      <c r="A87" s="37"/>
      <c r="H87" s="18"/>
      <c r="I87" s="3"/>
      <c r="J87" s="3"/>
      <c r="K87" s="18"/>
      <c r="L87" s="5"/>
      <c r="M87" s="5"/>
      <c r="N87" s="11"/>
      <c r="O87" s="9"/>
      <c r="P87" s="5"/>
      <c r="Q87" s="5"/>
      <c r="R87" s="11"/>
      <c r="S87" s="9"/>
      <c r="T87" s="11"/>
    </row>
    <row r="88" spans="1:20" ht="12.75">
      <c r="A88" s="37" t="str">
        <f ca="1" t="shared" si="1"/>
        <v>Seven Oaks N (2)</v>
      </c>
      <c r="B88" t="s">
        <v>158</v>
      </c>
      <c r="C88" t="str">
        <f>'orig. data'!AH100</f>
        <v> </v>
      </c>
      <c r="D88">
        <f>'orig. data'!AI100</f>
        <v>2</v>
      </c>
      <c r="E88">
        <f ca="1">IF(CELL("contents",F88)="s","s",IF(CELL("contents",G88)="s","s",IF(CELL("contents",'orig. data'!AJ100)="t","t","")))</f>
      </c>
      <c r="F88" t="str">
        <f>'orig. data'!AK100</f>
        <v> </v>
      </c>
      <c r="G88" t="str">
        <f>'orig. data'!AL100</f>
        <v> </v>
      </c>
      <c r="H88" s="18">
        <f>'orig. data'!D$18</f>
        <v>0.477012897</v>
      </c>
      <c r="I88" s="3">
        <f>'orig. data'!D100</f>
        <v>0.6407735051</v>
      </c>
      <c r="J88" s="3">
        <f>'orig. data'!R100</f>
        <v>0.7413044971</v>
      </c>
      <c r="K88" s="18">
        <f>'orig. data'!R$18</f>
        <v>0.489979778</v>
      </c>
      <c r="L88" s="5">
        <f>'orig. data'!B100</f>
        <v>0</v>
      </c>
      <c r="M88" s="5">
        <f>'orig. data'!C100</f>
        <v>53</v>
      </c>
      <c r="N88" s="11">
        <f>'orig. data'!G100</f>
        <v>0.0198821377</v>
      </c>
      <c r="O88" s="9"/>
      <c r="P88" s="5">
        <f>'orig. data'!P100</f>
        <v>0</v>
      </c>
      <c r="Q88" s="5">
        <f>'orig. data'!Q100</f>
        <v>54</v>
      </c>
      <c r="R88" s="11">
        <f>'orig. data'!U100</f>
        <v>0.0004590987</v>
      </c>
      <c r="S88" s="9"/>
      <c r="T88" s="11">
        <f>'orig. data'!AD100</f>
        <v>0.2632810596</v>
      </c>
    </row>
    <row r="89" spans="1:20" ht="12.75">
      <c r="A89" s="37" t="str">
        <f ca="1" t="shared" si="1"/>
        <v>Seven Oaks W</v>
      </c>
      <c r="B89" t="s">
        <v>179</v>
      </c>
      <c r="C89" t="str">
        <f>'orig. data'!AH101</f>
        <v> </v>
      </c>
      <c r="D89" t="str">
        <f>'orig. data'!AI101</f>
        <v> </v>
      </c>
      <c r="E89">
        <f ca="1">IF(CELL("contents",F89)="s","s",IF(CELL("contents",G89)="s","s",IF(CELL("contents",'orig. data'!AJ101)="t","t","")))</f>
      </c>
      <c r="F89" t="str">
        <f>'orig. data'!AK101</f>
        <v> </v>
      </c>
      <c r="G89" t="str">
        <f>'orig. data'!AL101</f>
        <v> </v>
      </c>
      <c r="H89" s="18">
        <f>'orig. data'!D$18</f>
        <v>0.477012897</v>
      </c>
      <c r="I89" s="3">
        <f>'orig. data'!D101</f>
        <v>0.5415663903</v>
      </c>
      <c r="J89" s="3">
        <f>'orig. data'!R101</f>
        <v>0.5023619782</v>
      </c>
      <c r="K89" s="18">
        <f>'orig. data'!R$18</f>
        <v>0.489979778</v>
      </c>
      <c r="L89" s="5">
        <f>'orig. data'!B101</f>
        <v>0</v>
      </c>
      <c r="M89" s="5">
        <f>'orig. data'!C101</f>
        <v>261</v>
      </c>
      <c r="N89" s="11">
        <f>'orig. data'!G101</f>
        <v>0.0402804238</v>
      </c>
      <c r="O89" s="9"/>
      <c r="P89" s="5">
        <f>'orig. data'!P101</f>
        <v>0</v>
      </c>
      <c r="Q89" s="5">
        <f>'orig. data'!Q101</f>
        <v>272</v>
      </c>
      <c r="R89" s="11">
        <f>'orig. data'!U101</f>
        <v>0.6879625974</v>
      </c>
      <c r="S89" s="9"/>
      <c r="T89" s="11">
        <f>'orig. data'!AD101</f>
        <v>0.3670413748</v>
      </c>
    </row>
    <row r="90" spans="1:20" ht="12.75">
      <c r="A90" s="37" t="str">
        <f ca="1" t="shared" si="1"/>
        <v>Seven Oaks E</v>
      </c>
      <c r="B90" t="s">
        <v>180</v>
      </c>
      <c r="C90" t="str">
        <f>'orig. data'!AH102</f>
        <v> </v>
      </c>
      <c r="D90" t="str">
        <f>'orig. data'!AI102</f>
        <v> 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18">
        <f>'orig. data'!D$18</f>
        <v>0.477012897</v>
      </c>
      <c r="I90" s="3">
        <f>'orig. data'!D102</f>
        <v>0.5057899251</v>
      </c>
      <c r="J90" s="3">
        <f>'orig. data'!R102</f>
        <v>0.5632497292</v>
      </c>
      <c r="K90" s="18">
        <f>'orig. data'!R$18</f>
        <v>0.489979778</v>
      </c>
      <c r="L90" s="5">
        <f>'orig. data'!B102</f>
        <v>0</v>
      </c>
      <c r="M90" s="5">
        <f>'orig. data'!C102</f>
        <v>291</v>
      </c>
      <c r="N90" s="11">
        <f>'orig. data'!G102</f>
        <v>0.3341717105</v>
      </c>
      <c r="O90" s="9"/>
      <c r="P90" s="5">
        <f>'orig. data'!P102</f>
        <v>0</v>
      </c>
      <c r="Q90" s="5">
        <f>'orig. data'!Q102</f>
        <v>324</v>
      </c>
      <c r="R90" s="11">
        <f>'orig. data'!U102</f>
        <v>0.0096447251</v>
      </c>
      <c r="S90" s="9"/>
      <c r="T90" s="11">
        <f>'orig. data'!AD102</f>
        <v>0.1553343472</v>
      </c>
    </row>
    <row r="91" spans="1:20" ht="12.75">
      <c r="A91" s="37"/>
      <c r="H91" s="18"/>
      <c r="I91" s="3"/>
      <c r="J91" s="3"/>
      <c r="K91" s="18"/>
      <c r="L91" s="5"/>
      <c r="M91" s="5"/>
      <c r="N91" s="11"/>
      <c r="O91" s="9"/>
      <c r="P91" s="5"/>
      <c r="Q91" s="5"/>
      <c r="R91" s="11"/>
      <c r="S91" s="9"/>
      <c r="T91" s="11"/>
    </row>
    <row r="92" spans="1:20" ht="12.75">
      <c r="A92" s="37" t="str">
        <f ca="1" t="shared" si="1"/>
        <v>St. James - Assiniboia W (1,2,t)</v>
      </c>
      <c r="B92" t="s">
        <v>232</v>
      </c>
      <c r="C92">
        <f>'orig. data'!AH103</f>
        <v>1</v>
      </c>
      <c r="D92">
        <f>'orig. data'!AI103</f>
        <v>2</v>
      </c>
      <c r="E92" t="str">
        <f ca="1">IF(CELL("contents",F92)="s","s",IF(CELL("contents",G92)="s","s",IF(CELL("contents",'orig. data'!AJ103)="t","t","")))</f>
        <v>t</v>
      </c>
      <c r="F92" t="str">
        <f>'orig. data'!AK103</f>
        <v> </v>
      </c>
      <c r="G92" t="str">
        <f>'orig. data'!AL103</f>
        <v> </v>
      </c>
      <c r="H92" s="18">
        <f>'orig. data'!D$18</f>
        <v>0.477012897</v>
      </c>
      <c r="I92" s="3">
        <f>'orig. data'!D103</f>
        <v>0.5796669715</v>
      </c>
      <c r="J92" s="3">
        <f>'orig. data'!R103</f>
        <v>0.6764184552</v>
      </c>
      <c r="K92" s="18">
        <f>'orig. data'!R$18</f>
        <v>0.489979778</v>
      </c>
      <c r="L92" s="5">
        <f>'orig. data'!B103</f>
        <v>0</v>
      </c>
      <c r="M92" s="5">
        <f>'orig. data'!C103</f>
        <v>258</v>
      </c>
      <c r="N92" s="11">
        <f>'orig. data'!G103</f>
        <v>0.0012194326</v>
      </c>
      <c r="O92" s="9"/>
      <c r="P92" s="5">
        <f>'orig. data'!P103</f>
        <v>0</v>
      </c>
      <c r="Q92" s="5">
        <f>'orig. data'!Q103</f>
        <v>307</v>
      </c>
      <c r="R92" s="11">
        <f>'orig. data'!U103</f>
        <v>3.320206E-10</v>
      </c>
      <c r="S92" s="9"/>
      <c r="T92" s="11">
        <f>'orig. data'!AD103</f>
        <v>0.0181593956</v>
      </c>
    </row>
    <row r="93" spans="1:20" ht="12.75">
      <c r="A93" s="37" t="str">
        <f ca="1" t="shared" si="1"/>
        <v>St. James - Assiniboia E</v>
      </c>
      <c r="B93" t="s">
        <v>181</v>
      </c>
      <c r="C93" t="str">
        <f>'orig. data'!AH104</f>
        <v> </v>
      </c>
      <c r="D93" t="str">
        <f>'orig. data'!AI104</f>
        <v> </v>
      </c>
      <c r="E93">
        <f ca="1">IF(CELL("contents",F93)="s","s",IF(CELL("contents",G93)="s","s",IF(CELL("contents",'orig. data'!AJ104)="t","t","")))</f>
      </c>
      <c r="F93" t="str">
        <f>'orig. data'!AK104</f>
        <v> </v>
      </c>
      <c r="G93" t="str">
        <f>'orig. data'!AL104</f>
        <v> </v>
      </c>
      <c r="H93" s="18">
        <f>'orig. data'!D$18</f>
        <v>0.477012897</v>
      </c>
      <c r="I93" s="3">
        <f>'orig. data'!D104</f>
        <v>0.5356761348</v>
      </c>
      <c r="J93" s="3">
        <f>'orig. data'!R104</f>
        <v>0.5689447878</v>
      </c>
      <c r="K93" s="18">
        <f>'orig. data'!R$18</f>
        <v>0.489979778</v>
      </c>
      <c r="L93" s="5">
        <f>'orig. data'!B104</f>
        <v>0</v>
      </c>
      <c r="M93" s="5">
        <f>'orig. data'!C104</f>
        <v>221</v>
      </c>
      <c r="N93" s="11">
        <f>'orig. data'!G104</f>
        <v>0.085526436</v>
      </c>
      <c r="O93" s="9"/>
      <c r="P93" s="5">
        <f>'orig. data'!P104</f>
        <v>0</v>
      </c>
      <c r="Q93" s="5">
        <f>'orig. data'!Q104</f>
        <v>201</v>
      </c>
      <c r="R93" s="11">
        <f>'orig. data'!U104</f>
        <v>0.0273860812</v>
      </c>
      <c r="S93" s="9"/>
      <c r="T93" s="11">
        <f>'orig. data'!AD104</f>
        <v>0.4939897174</v>
      </c>
    </row>
    <row r="94" spans="1:20" ht="12.75">
      <c r="A94" s="37"/>
      <c r="H94" s="18"/>
      <c r="I94" s="3"/>
      <c r="J94" s="3"/>
      <c r="K94" s="18"/>
      <c r="L94" s="5"/>
      <c r="M94" s="5"/>
      <c r="N94" s="11"/>
      <c r="O94" s="9"/>
      <c r="P94" s="5"/>
      <c r="Q94" s="5"/>
      <c r="R94" s="11"/>
      <c r="S94" s="9"/>
      <c r="T94" s="11"/>
    </row>
    <row r="95" spans="1:20" ht="12.75">
      <c r="A95" s="37" t="str">
        <f ca="1" t="shared" si="1"/>
        <v>Inkster West (2)</v>
      </c>
      <c r="B95" t="s">
        <v>233</v>
      </c>
      <c r="C95" t="str">
        <f>'orig. data'!AH105</f>
        <v> </v>
      </c>
      <c r="D95">
        <f>'orig. data'!AI105</f>
        <v>2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18">
        <f>'orig. data'!D$18</f>
        <v>0.477012897</v>
      </c>
      <c r="I95" s="3">
        <f>'orig. data'!D105</f>
        <v>0.5564970159</v>
      </c>
      <c r="J95" s="3">
        <f>'orig. data'!R105</f>
        <v>0.5936023786</v>
      </c>
      <c r="K95" s="18">
        <f>'orig. data'!R$18</f>
        <v>0.489979778</v>
      </c>
      <c r="L95" s="5">
        <f>'orig. data'!B105</f>
        <v>0</v>
      </c>
      <c r="M95" s="5">
        <f>'orig. data'!C105</f>
        <v>238</v>
      </c>
      <c r="N95" s="11">
        <f>'orig. data'!G105</f>
        <v>0.0158370064</v>
      </c>
      <c r="O95" s="9"/>
      <c r="P95" s="5">
        <f>'orig. data'!P105</f>
        <v>0</v>
      </c>
      <c r="Q95" s="5">
        <f>'orig. data'!Q105</f>
        <v>258</v>
      </c>
      <c r="R95" s="11">
        <f>'orig. data'!U105</f>
        <v>0.0010841469</v>
      </c>
      <c r="S95" s="9"/>
      <c r="T95" s="11">
        <f>'orig. data'!AD105</f>
        <v>0.4048091258</v>
      </c>
    </row>
    <row r="96" spans="1:20" ht="12.75">
      <c r="A96" s="37" t="str">
        <f ca="1" t="shared" si="1"/>
        <v>Inkster East (1,2,t)</v>
      </c>
      <c r="B96" t="s">
        <v>234</v>
      </c>
      <c r="C96">
        <f>'orig. data'!AH106</f>
        <v>1</v>
      </c>
      <c r="D96">
        <f>'orig. data'!AI106</f>
        <v>2</v>
      </c>
      <c r="E96" t="str">
        <f ca="1">IF(CELL("contents",F96)="s","s",IF(CELL("contents",G96)="s","s",IF(CELL("contents",'orig. data'!AJ106)="t","t","")))</f>
        <v>t</v>
      </c>
      <c r="F96" t="str">
        <f>'orig. data'!AK106</f>
        <v> </v>
      </c>
      <c r="G96" t="str">
        <f>'orig. data'!AL106</f>
        <v> </v>
      </c>
      <c r="H96" s="18">
        <f>'orig. data'!D$18</f>
        <v>0.477012897</v>
      </c>
      <c r="I96" s="3">
        <f>'orig. data'!D106</f>
        <v>0.3468585916</v>
      </c>
      <c r="J96" s="3">
        <f>'orig. data'!R106</f>
        <v>0.2271086061</v>
      </c>
      <c r="K96" s="18">
        <f>'orig. data'!R$18</f>
        <v>0.489979778</v>
      </c>
      <c r="L96" s="5">
        <f>'orig. data'!B106</f>
        <v>0</v>
      </c>
      <c r="M96" s="5">
        <f>'orig. data'!C106</f>
        <v>143</v>
      </c>
      <c r="N96" s="11">
        <f>'orig. data'!G106</f>
        <v>0.0021184811</v>
      </c>
      <c r="O96" s="9"/>
      <c r="P96" s="5">
        <f>'orig. data'!P106</f>
        <v>0</v>
      </c>
      <c r="Q96" s="5">
        <f>'orig. data'!Q106</f>
        <v>154</v>
      </c>
      <c r="R96" s="11">
        <f>'orig. data'!U106</f>
        <v>9.301181E-10</v>
      </c>
      <c r="S96" s="9"/>
      <c r="T96" s="11">
        <f>'orig. data'!AD106</f>
        <v>0.0230700556</v>
      </c>
    </row>
    <row r="97" spans="1:20" ht="12.75">
      <c r="A97" s="37"/>
      <c r="H97" s="18"/>
      <c r="I97" s="3"/>
      <c r="J97" s="3"/>
      <c r="K97" s="18"/>
      <c r="L97" s="5"/>
      <c r="M97" s="5"/>
      <c r="N97" s="11"/>
      <c r="O97" s="9"/>
      <c r="P97" s="5"/>
      <c r="Q97" s="5"/>
      <c r="R97" s="11"/>
      <c r="S97" s="9"/>
      <c r="T97" s="11"/>
    </row>
    <row r="98" spans="1:20" ht="12.75">
      <c r="A98" s="37" t="str">
        <f ca="1" t="shared" si="1"/>
        <v>Downtown W (1,2)</v>
      </c>
      <c r="B98" t="s">
        <v>182</v>
      </c>
      <c r="C98">
        <f>'orig. data'!AH107</f>
        <v>1</v>
      </c>
      <c r="D98">
        <f>'orig. data'!AI107</f>
        <v>2</v>
      </c>
      <c r="E98">
        <f ca="1">IF(CELL("contents",F98)="s","s",IF(CELL("contents",G98)="s","s",IF(CELL("contents",'orig. data'!AJ107)="t","t","")))</f>
      </c>
      <c r="F98" t="str">
        <f>'orig. data'!AK107</f>
        <v> </v>
      </c>
      <c r="G98" t="str">
        <f>'orig. data'!AL107</f>
        <v> </v>
      </c>
      <c r="H98" s="18">
        <f>'orig. data'!D$18</f>
        <v>0.477012897</v>
      </c>
      <c r="I98" s="3">
        <f>'orig. data'!D107</f>
        <v>0.356186106</v>
      </c>
      <c r="J98" s="3">
        <f>'orig. data'!R107</f>
        <v>0.3709666653</v>
      </c>
      <c r="K98" s="18">
        <f>'orig. data'!R$18</f>
        <v>0.489979778</v>
      </c>
      <c r="L98" s="5">
        <f>'orig. data'!B107</f>
        <v>0</v>
      </c>
      <c r="M98" s="5">
        <f>'orig. data'!C107</f>
        <v>324</v>
      </c>
      <c r="N98" s="11">
        <f>'orig. data'!G107</f>
        <v>2.20484E-05</v>
      </c>
      <c r="O98" s="9"/>
      <c r="P98" s="5">
        <f>'orig. data'!P107</f>
        <v>0</v>
      </c>
      <c r="Q98" s="5">
        <f>'orig. data'!Q107</f>
        <v>350</v>
      </c>
      <c r="R98" s="11">
        <f>'orig. data'!U107</f>
        <v>1.39328E-05</v>
      </c>
      <c r="S98" s="9"/>
      <c r="T98" s="11">
        <f>'orig. data'!AD107</f>
        <v>0.6913554519</v>
      </c>
    </row>
    <row r="99" spans="1:20" ht="12.75">
      <c r="A99" s="37" t="str">
        <f ca="1" t="shared" si="1"/>
        <v>Downtown E (1,2)</v>
      </c>
      <c r="B99" t="s">
        <v>235</v>
      </c>
      <c r="C99">
        <f>'orig. data'!AH108</f>
        <v>1</v>
      </c>
      <c r="D99">
        <f>'orig. data'!AI108</f>
        <v>2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18">
        <f>'orig. data'!D$18</f>
        <v>0.477012897</v>
      </c>
      <c r="I99" s="3">
        <f>'orig. data'!D108</f>
        <v>0.1647452432</v>
      </c>
      <c r="J99" s="3">
        <f>'orig. data'!R108</f>
        <v>0.1748604024</v>
      </c>
      <c r="K99" s="18">
        <f>'orig. data'!R$18</f>
        <v>0.489979778</v>
      </c>
      <c r="L99" s="5">
        <f>'orig. data'!B108</f>
        <v>0</v>
      </c>
      <c r="M99" s="5">
        <f>'orig. data'!C108</f>
        <v>163</v>
      </c>
      <c r="N99" s="11">
        <f>'orig. data'!G108</f>
        <v>4.893187E-13</v>
      </c>
      <c r="O99" s="9"/>
      <c r="P99" s="5">
        <f>'orig. data'!P108</f>
        <v>0</v>
      </c>
      <c r="Q99" s="5">
        <f>'orig. data'!Q108</f>
        <v>220</v>
      </c>
      <c r="R99" s="11">
        <f>'orig. data'!U108</f>
        <v>1.836588E-17</v>
      </c>
      <c r="S99" s="9"/>
      <c r="T99" s="11">
        <f>'orig. data'!AD108</f>
        <v>0.7944224817</v>
      </c>
    </row>
    <row r="100" spans="1:20" ht="12.75">
      <c r="A100" s="37"/>
      <c r="H100" s="18"/>
      <c r="I100" s="3"/>
      <c r="J100" s="3"/>
      <c r="K100" s="18"/>
      <c r="L100" s="5"/>
      <c r="M100" s="5"/>
      <c r="N100" s="11"/>
      <c r="O100" s="9"/>
      <c r="P100" s="5"/>
      <c r="Q100" s="5"/>
      <c r="R100" s="11"/>
      <c r="S100" s="9"/>
      <c r="T100" s="11"/>
    </row>
    <row r="101" spans="1:20" ht="12.75">
      <c r="A101" s="37" t="str">
        <f ca="1" t="shared" si="1"/>
        <v>Point Douglas N (1,2)</v>
      </c>
      <c r="B101" t="s">
        <v>236</v>
      </c>
      <c r="C101">
        <f>'orig. data'!AH109</f>
        <v>1</v>
      </c>
      <c r="D101">
        <f>'orig. data'!AI109</f>
        <v>2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18">
        <f>'orig. data'!D$18</f>
        <v>0.477012897</v>
      </c>
      <c r="I101" s="3">
        <f>'orig. data'!D109</f>
        <v>0.2784859381</v>
      </c>
      <c r="J101" s="3">
        <f>'orig. data'!R109</f>
        <v>0.3346661059</v>
      </c>
      <c r="K101" s="18">
        <f>'orig. data'!R$18</f>
        <v>0.489979778</v>
      </c>
      <c r="L101" s="5">
        <f>'orig. data'!B109</f>
        <v>0</v>
      </c>
      <c r="M101" s="5">
        <f>'orig. data'!C109</f>
        <v>247</v>
      </c>
      <c r="N101" s="11">
        <f>'orig. data'!G109</f>
        <v>1.973931E-09</v>
      </c>
      <c r="O101" s="9"/>
      <c r="P101" s="5">
        <f>'orig. data'!P109</f>
        <v>0</v>
      </c>
      <c r="Q101" s="5">
        <f>'orig. data'!Q109</f>
        <v>299</v>
      </c>
      <c r="R101" s="11">
        <f>'orig. data'!U109</f>
        <v>1.7513821E-07</v>
      </c>
      <c r="S101" s="9"/>
      <c r="T101" s="11">
        <f>'orig. data'!AD109</f>
        <v>0.1585475337</v>
      </c>
    </row>
    <row r="102" spans="1:20" ht="12.75">
      <c r="A102" s="37" t="str">
        <f ca="1" t="shared" si="1"/>
        <v>Point Douglas S (1,2)</v>
      </c>
      <c r="B102" t="s">
        <v>237</v>
      </c>
      <c r="C102">
        <f>'orig. data'!AH110</f>
        <v>1</v>
      </c>
      <c r="D102">
        <f>'orig. data'!AI110</f>
        <v>2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18">
        <f>'orig. data'!D$18</f>
        <v>0.477012897</v>
      </c>
      <c r="I102" s="3">
        <f>'orig. data'!D110</f>
        <v>0.1185148499</v>
      </c>
      <c r="J102" s="3">
        <f>'orig. data'!R110</f>
        <v>0.1696929876</v>
      </c>
      <c r="K102" s="18">
        <f>'orig. data'!R$18</f>
        <v>0.489979778</v>
      </c>
      <c r="L102" s="5">
        <f>'orig. data'!B110</f>
        <v>0</v>
      </c>
      <c r="M102" s="5">
        <f>'orig. data'!C110</f>
        <v>153</v>
      </c>
      <c r="N102" s="11">
        <f>'orig. data'!G110</f>
        <v>2.966639E-14</v>
      </c>
      <c r="O102" s="9"/>
      <c r="P102" s="5">
        <f>'orig. data'!P110</f>
        <v>0</v>
      </c>
      <c r="Q102" s="5">
        <f>'orig. data'!Q110</f>
        <v>163</v>
      </c>
      <c r="R102" s="11">
        <f>'orig. data'!U110</f>
        <v>1.236054E-13</v>
      </c>
      <c r="S102" s="9"/>
      <c r="T102" s="11">
        <f>'orig. data'!AD110</f>
        <v>0.1993276995</v>
      </c>
    </row>
    <row r="103" spans="1:20" ht="12.75">
      <c r="A103" s="37"/>
      <c r="H103" s="18"/>
      <c r="I103" s="3"/>
      <c r="J103" s="3"/>
      <c r="K103" s="18"/>
      <c r="L103" s="5"/>
      <c r="M103" s="5"/>
      <c r="N103" s="11"/>
      <c r="O103" s="9"/>
      <c r="P103" s="5"/>
      <c r="Q103" s="5"/>
      <c r="R103" s="11"/>
      <c r="S103" s="9"/>
      <c r="T103" s="11"/>
    </row>
    <row r="104" spans="1:20" s="41" customFormat="1" ht="12.75">
      <c r="A104" s="37" t="str">
        <f ca="1" t="shared" si="1"/>
        <v>Winnipeg (1,2,t)</v>
      </c>
      <c r="B104" s="41" t="s">
        <v>135</v>
      </c>
      <c r="C104" s="41">
        <f>'orig. data'!AH8</f>
        <v>1</v>
      </c>
      <c r="D104" s="41">
        <f>'orig. data'!AI8</f>
        <v>2</v>
      </c>
      <c r="E104" t="str">
        <f ca="1">IF(CELL("contents",F104)="s","s",IF(CELL("contents",G104)="s","s",IF(CELL("contents",'orig. data'!AJ8)="t","t","")))</f>
        <v>t</v>
      </c>
      <c r="F104" s="41" t="str">
        <f>'orig. data'!AK8</f>
        <v> </v>
      </c>
      <c r="G104" s="41" t="str">
        <f>'orig. data'!AL8</f>
        <v> </v>
      </c>
      <c r="H104" s="42">
        <f>'orig. data'!D$18</f>
        <v>0.477012897</v>
      </c>
      <c r="I104" s="43">
        <f>'orig. data'!D8</f>
        <v>0.506986041</v>
      </c>
      <c r="J104" s="43">
        <f>'orig. data'!R8</f>
        <v>0.5300928944</v>
      </c>
      <c r="K104" s="42">
        <f>'orig. data'!R$18</f>
        <v>0.489979778</v>
      </c>
      <c r="L104" s="44">
        <f>'orig. data'!B8</f>
        <v>0</v>
      </c>
      <c r="M104" s="44">
        <f>'orig. data'!C8</f>
        <v>6093</v>
      </c>
      <c r="N104" s="45">
        <f>'orig. data'!G8</f>
        <v>0.0001353802</v>
      </c>
      <c r="O104" s="9"/>
      <c r="P104" s="44">
        <f>'orig. data'!P8</f>
        <v>0</v>
      </c>
      <c r="Q104" s="44">
        <f>'orig. data'!Q8</f>
        <v>6794</v>
      </c>
      <c r="R104" s="45">
        <f>'orig. data'!U8</f>
        <v>8.3410031E-08</v>
      </c>
      <c r="S104" s="9"/>
      <c r="T104" s="45">
        <f>'orig. data'!AD8</f>
        <v>0.0090056329</v>
      </c>
    </row>
    <row r="105" spans="1:20" s="41" customFormat="1" ht="12.75">
      <c r="A105" s="37" t="str">
        <f ca="1" t="shared" si="1"/>
        <v>Manitoba  (t)</v>
      </c>
      <c r="B105" s="41" t="s">
        <v>193</v>
      </c>
      <c r="C105" s="41" t="str">
        <f>'orig. data'!AH18</f>
        <v> </v>
      </c>
      <c r="D105" s="41" t="str">
        <f>'orig. data'!AI18</f>
        <v> </v>
      </c>
      <c r="E105" t="str">
        <f ca="1">IF(CELL("contents",F105)="s","s",IF(CELL("contents",G105)="s","s",IF(CELL("contents",'orig. data'!AJ18)="t","t","")))</f>
        <v>t</v>
      </c>
      <c r="F105" s="41" t="str">
        <f>'orig. data'!AK18</f>
        <v> </v>
      </c>
      <c r="G105" s="41" t="str">
        <f>'orig. data'!AL18</f>
        <v> </v>
      </c>
      <c r="H105" s="42">
        <f>'orig. data'!D$18</f>
        <v>0.477012897</v>
      </c>
      <c r="I105" s="43">
        <f>'orig. data'!D18</f>
        <v>0.477012897</v>
      </c>
      <c r="J105" s="43">
        <f>'orig. data'!R18</f>
        <v>0.489979778</v>
      </c>
      <c r="K105" s="42">
        <f>'orig. data'!R$18</f>
        <v>0.489979778</v>
      </c>
      <c r="L105" s="44">
        <f>'orig. data'!B18</f>
        <v>0</v>
      </c>
      <c r="M105" s="44">
        <f>'orig. data'!C18</f>
        <v>12472</v>
      </c>
      <c r="N105" s="45" t="str">
        <f>'orig. data'!G18</f>
        <v> </v>
      </c>
      <c r="O105" s="9"/>
      <c r="P105" s="44">
        <f>'orig. data'!P18</f>
        <v>0</v>
      </c>
      <c r="Q105" s="44">
        <f>'orig. data'!Q18</f>
        <v>13410</v>
      </c>
      <c r="R105" s="45" t="str">
        <f>'orig. data'!U18</f>
        <v> </v>
      </c>
      <c r="S105" s="9"/>
      <c r="T105" s="45">
        <f>'orig. data'!AD18</f>
        <v>0.0376645738</v>
      </c>
    </row>
    <row r="106" spans="8:20" ht="12.75">
      <c r="H106" s="18"/>
      <c r="I106" s="10"/>
      <c r="J106" s="10"/>
      <c r="K106" s="18"/>
      <c r="L106" s="5"/>
      <c r="M106" s="5"/>
      <c r="N106" s="11"/>
      <c r="O106" s="39"/>
      <c r="P106" s="5"/>
      <c r="Q106" s="5"/>
      <c r="R106" s="11"/>
      <c r="S106" s="39"/>
      <c r="T106" s="11"/>
    </row>
    <row r="108" ht="12.75">
      <c r="U108" t="s">
        <v>194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7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" sqref="P4:P110"/>
    </sheetView>
  </sheetViews>
  <sheetFormatPr defaultColWidth="9.140625" defaultRowHeight="12.75"/>
  <cols>
    <col min="1" max="1" width="41.57421875" style="41" customWidth="1"/>
    <col min="2" max="7" width="9.140625" style="41" customWidth="1"/>
    <col min="8" max="8" width="12.28125" style="41" customWidth="1"/>
    <col min="9" max="16384" width="9.140625" style="41" customWidth="1"/>
  </cols>
  <sheetData>
    <row r="1" spans="1:38" ht="12.75">
      <c r="A1" s="49" t="s">
        <v>246</v>
      </c>
      <c r="B1" s="49"/>
      <c r="C1" s="49"/>
      <c r="D1" s="49"/>
      <c r="G1" s="49"/>
      <c r="H1" s="49"/>
      <c r="I1" s="49"/>
      <c r="P1" s="49"/>
      <c r="Q1" s="49"/>
      <c r="R1" s="49"/>
      <c r="U1" s="49"/>
      <c r="V1" s="49"/>
      <c r="W1" s="49"/>
      <c r="AD1" s="49"/>
      <c r="AH1" s="49"/>
      <c r="AI1" s="49"/>
      <c r="AJ1" s="49"/>
      <c r="AK1" s="49"/>
      <c r="AL1" s="49"/>
    </row>
    <row r="3" spans="1:38" ht="12.75">
      <c r="A3" s="41" t="s">
        <v>0</v>
      </c>
      <c r="B3" s="41" t="s">
        <v>247</v>
      </c>
      <c r="C3" s="41" t="s">
        <v>248</v>
      </c>
      <c r="D3" s="41" t="s">
        <v>249</v>
      </c>
      <c r="G3" s="41" t="s">
        <v>250</v>
      </c>
      <c r="H3" s="41" t="s">
        <v>251</v>
      </c>
      <c r="I3" s="41" t="s">
        <v>252</v>
      </c>
      <c r="P3" s="41" t="s">
        <v>253</v>
      </c>
      <c r="Q3" s="41" t="s">
        <v>254</v>
      </c>
      <c r="R3" s="41" t="s">
        <v>255</v>
      </c>
      <c r="U3" s="41" t="s">
        <v>256</v>
      </c>
      <c r="V3" s="41" t="s">
        <v>257</v>
      </c>
      <c r="W3" s="41" t="s">
        <v>258</v>
      </c>
      <c r="AD3" s="41" t="s">
        <v>259</v>
      </c>
      <c r="AH3" s="41" t="s">
        <v>260</v>
      </c>
      <c r="AI3" s="41" t="s">
        <v>261</v>
      </c>
      <c r="AJ3" s="41" t="s">
        <v>262</v>
      </c>
      <c r="AK3" s="41" t="s">
        <v>263</v>
      </c>
      <c r="AL3" s="41" t="s">
        <v>264</v>
      </c>
    </row>
    <row r="4" spans="1:38" ht="12.75">
      <c r="A4" s="41" t="s">
        <v>3</v>
      </c>
      <c r="C4" s="41">
        <v>715</v>
      </c>
      <c r="D4" s="41">
        <v>0.5478222046</v>
      </c>
      <c r="G4" s="41">
        <v>0.0002493624</v>
      </c>
      <c r="H4" s="41">
        <v>0.5468531469</v>
      </c>
      <c r="I4" s="41">
        <v>0.0186166623</v>
      </c>
      <c r="Q4" s="41">
        <v>769</v>
      </c>
      <c r="R4" s="41">
        <v>0.5365431193</v>
      </c>
      <c r="U4" s="41">
        <v>0.0124263585</v>
      </c>
      <c r="V4" s="41">
        <v>0.5370611183</v>
      </c>
      <c r="W4" s="41">
        <v>0.0179808623</v>
      </c>
      <c r="AD4" s="41">
        <v>0.6640998285</v>
      </c>
      <c r="AH4" s="41">
        <v>1</v>
      </c>
      <c r="AI4" s="41" t="s">
        <v>194</v>
      </c>
      <c r="AJ4" s="41">
        <f>IF(AD4&lt;0.05,"t","")</f>
      </c>
      <c r="AK4" s="41" t="s">
        <v>194</v>
      </c>
      <c r="AL4" s="41" t="s">
        <v>194</v>
      </c>
    </row>
    <row r="5" spans="1:38" ht="12.75">
      <c r="A5" s="41" t="s">
        <v>1</v>
      </c>
      <c r="C5" s="41">
        <v>1372</v>
      </c>
      <c r="D5" s="41">
        <v>0.537604361</v>
      </c>
      <c r="G5" s="41">
        <v>2.2319E-05</v>
      </c>
      <c r="H5" s="41">
        <v>0.5379008746</v>
      </c>
      <c r="I5" s="41">
        <v>0.0134598941</v>
      </c>
      <c r="Q5" s="41">
        <v>1350</v>
      </c>
      <c r="R5" s="41">
        <v>0.5528840534</v>
      </c>
      <c r="U5" s="41">
        <v>1.16746E-05</v>
      </c>
      <c r="V5" s="41">
        <v>0.5511111111</v>
      </c>
      <c r="W5" s="41">
        <v>0.0135369906</v>
      </c>
      <c r="AD5" s="41">
        <v>0.425010546</v>
      </c>
      <c r="AH5" s="41">
        <v>1</v>
      </c>
      <c r="AI5" s="41">
        <v>2</v>
      </c>
      <c r="AJ5" s="41">
        <f aca="true" t="shared" si="0" ref="AJ5:AJ68">IF(AD5&lt;0.05,"t","")</f>
      </c>
      <c r="AK5" s="41" t="s">
        <v>194</v>
      </c>
      <c r="AL5" s="41" t="s">
        <v>194</v>
      </c>
    </row>
    <row r="6" spans="1:38" ht="12.75">
      <c r="A6" s="41" t="s">
        <v>10</v>
      </c>
      <c r="C6" s="41">
        <v>941</v>
      </c>
      <c r="D6" s="41">
        <v>0.5360880661</v>
      </c>
      <c r="G6" s="41">
        <v>0.0005033745</v>
      </c>
      <c r="H6" s="41">
        <v>0.5356004251</v>
      </c>
      <c r="I6" s="41">
        <v>0.0162581659</v>
      </c>
      <c r="Q6" s="41">
        <v>869</v>
      </c>
      <c r="R6" s="41">
        <v>0.5300883303</v>
      </c>
      <c r="U6" s="41">
        <v>0.0224851944</v>
      </c>
      <c r="V6" s="41">
        <v>0.5293440736</v>
      </c>
      <c r="W6" s="41">
        <v>0.0169321031</v>
      </c>
      <c r="AD6" s="41">
        <v>0.7989171842</v>
      </c>
      <c r="AH6" s="41">
        <v>1</v>
      </c>
      <c r="AI6" s="41" t="s">
        <v>194</v>
      </c>
      <c r="AJ6" s="41">
        <f t="shared" si="0"/>
      </c>
      <c r="AK6" s="41" t="s">
        <v>194</v>
      </c>
      <c r="AL6" s="41" t="s">
        <v>194</v>
      </c>
    </row>
    <row r="7" spans="1:38" ht="12.75">
      <c r="A7" s="41" t="s">
        <v>9</v>
      </c>
      <c r="C7" s="41">
        <v>561</v>
      </c>
      <c r="D7" s="41">
        <v>0.4855592806</v>
      </c>
      <c r="G7" s="41">
        <v>0.6927920953</v>
      </c>
      <c r="H7" s="41">
        <v>0.486631016</v>
      </c>
      <c r="I7" s="41">
        <v>0.0211024692</v>
      </c>
      <c r="Q7" s="41">
        <v>535</v>
      </c>
      <c r="R7" s="41">
        <v>0.4668723088</v>
      </c>
      <c r="U7" s="41">
        <v>0.296216335</v>
      </c>
      <c r="V7" s="41">
        <v>0.4672897196</v>
      </c>
      <c r="W7" s="41">
        <v>0.0215705769</v>
      </c>
      <c r="AD7" s="41">
        <v>0.5372294246</v>
      </c>
      <c r="AH7" s="41" t="s">
        <v>194</v>
      </c>
      <c r="AI7" s="41" t="s">
        <v>194</v>
      </c>
      <c r="AJ7" s="41">
        <f t="shared" si="0"/>
      </c>
      <c r="AK7" s="41" t="s">
        <v>194</v>
      </c>
      <c r="AL7" s="41" t="s">
        <v>194</v>
      </c>
    </row>
    <row r="8" spans="1:38" ht="13.5" customHeight="1">
      <c r="A8" s="41" t="s">
        <v>11</v>
      </c>
      <c r="C8" s="41">
        <v>6093</v>
      </c>
      <c r="D8" s="41">
        <v>0.506986041</v>
      </c>
      <c r="G8" s="41">
        <v>0.0001353802</v>
      </c>
      <c r="H8" s="41">
        <v>0.5063187264</v>
      </c>
      <c r="I8" s="41">
        <v>0.0064050088</v>
      </c>
      <c r="Q8" s="41">
        <v>6794</v>
      </c>
      <c r="R8" s="41">
        <v>0.5300928944</v>
      </c>
      <c r="U8" s="50">
        <v>8.3410031E-08</v>
      </c>
      <c r="V8" s="41">
        <v>0.5307624374</v>
      </c>
      <c r="W8" s="41">
        <v>0.0060545756</v>
      </c>
      <c r="AD8" s="41">
        <v>0.0090056329</v>
      </c>
      <c r="AH8" s="41">
        <v>1</v>
      </c>
      <c r="AI8" s="41">
        <v>2</v>
      </c>
      <c r="AJ8" s="41" t="str">
        <f t="shared" si="0"/>
        <v>t</v>
      </c>
      <c r="AK8" s="41" t="s">
        <v>194</v>
      </c>
      <c r="AL8" s="41" t="s">
        <v>194</v>
      </c>
    </row>
    <row r="9" spans="1:38" ht="12.75">
      <c r="A9" s="41" t="s">
        <v>4</v>
      </c>
      <c r="C9" s="41">
        <v>880</v>
      </c>
      <c r="D9" s="41">
        <v>0.4420991429</v>
      </c>
      <c r="G9" s="41">
        <v>0.0459562822</v>
      </c>
      <c r="H9" s="41">
        <v>0.4409090909</v>
      </c>
      <c r="I9" s="41">
        <v>0.0167368763</v>
      </c>
      <c r="Q9" s="41">
        <v>1015</v>
      </c>
      <c r="R9" s="41">
        <v>0.4958475371</v>
      </c>
      <c r="U9" s="41">
        <v>0.7193778141</v>
      </c>
      <c r="V9" s="41">
        <v>0.4955665025</v>
      </c>
      <c r="W9" s="41">
        <v>0.0156935035</v>
      </c>
      <c r="AD9" s="41">
        <v>0.0199030299</v>
      </c>
      <c r="AH9" s="41" t="s">
        <v>194</v>
      </c>
      <c r="AI9" s="41" t="s">
        <v>194</v>
      </c>
      <c r="AJ9" s="41" t="str">
        <f t="shared" si="0"/>
        <v>t</v>
      </c>
      <c r="AK9" s="41" t="s">
        <v>194</v>
      </c>
      <c r="AL9" s="41" t="s">
        <v>194</v>
      </c>
    </row>
    <row r="10" spans="1:38" ht="12.75">
      <c r="A10" s="41" t="s">
        <v>2</v>
      </c>
      <c r="C10" s="41">
        <v>469</v>
      </c>
      <c r="D10" s="41">
        <v>0.3684509501</v>
      </c>
      <c r="G10" s="50">
        <v>4.7744113E-06</v>
      </c>
      <c r="H10" s="41">
        <v>0.368869936</v>
      </c>
      <c r="I10" s="41">
        <v>0.0222797156</v>
      </c>
      <c r="Q10" s="41">
        <v>511</v>
      </c>
      <c r="R10" s="41">
        <v>0.4070346179</v>
      </c>
      <c r="U10" s="41">
        <v>0.000253172</v>
      </c>
      <c r="V10" s="41">
        <v>0.4109589041</v>
      </c>
      <c r="W10" s="41">
        <v>0.021765144</v>
      </c>
      <c r="AD10" s="41">
        <v>0.2170545059</v>
      </c>
      <c r="AH10" s="41">
        <v>1</v>
      </c>
      <c r="AI10" s="41">
        <v>2</v>
      </c>
      <c r="AJ10" s="41">
        <f t="shared" si="0"/>
      </c>
      <c r="AK10" s="41" t="s">
        <v>194</v>
      </c>
      <c r="AL10" s="41" t="s">
        <v>194</v>
      </c>
    </row>
    <row r="11" spans="1:38" ht="12.75">
      <c r="A11" s="41" t="s">
        <v>6</v>
      </c>
      <c r="C11" s="41">
        <v>478</v>
      </c>
      <c r="D11" s="41">
        <v>0.417116831</v>
      </c>
      <c r="G11" s="41">
        <v>0.0105126687</v>
      </c>
      <c r="H11" s="41">
        <v>0.4163179916</v>
      </c>
      <c r="I11" s="41">
        <v>0.0225468977</v>
      </c>
      <c r="Q11" s="41">
        <v>486</v>
      </c>
      <c r="R11" s="41">
        <v>0.4066656684</v>
      </c>
      <c r="U11" s="41">
        <v>0.0003359348</v>
      </c>
      <c r="V11" s="41">
        <v>0.4094650206</v>
      </c>
      <c r="W11" s="41">
        <v>0.0223055575</v>
      </c>
      <c r="AD11" s="41">
        <v>0.742422489</v>
      </c>
      <c r="AH11" s="41" t="s">
        <v>194</v>
      </c>
      <c r="AI11" s="41">
        <v>2</v>
      </c>
      <c r="AJ11" s="41">
        <f t="shared" si="0"/>
      </c>
      <c r="AK11" s="41" t="s">
        <v>194</v>
      </c>
      <c r="AL11" s="41" t="s">
        <v>194</v>
      </c>
    </row>
    <row r="12" spans="1:38" ht="12.75">
      <c r="A12" s="41" t="s">
        <v>8</v>
      </c>
      <c r="C12" s="41" t="s">
        <v>194</v>
      </c>
      <c r="D12" s="41" t="s">
        <v>194</v>
      </c>
      <c r="G12" s="41" t="s">
        <v>194</v>
      </c>
      <c r="H12" s="41" t="s">
        <v>194</v>
      </c>
      <c r="I12" s="41" t="s">
        <v>194</v>
      </c>
      <c r="Q12" s="41" t="s">
        <v>194</v>
      </c>
      <c r="R12" s="41" t="s">
        <v>194</v>
      </c>
      <c r="U12" s="41" t="s">
        <v>194</v>
      </c>
      <c r="V12" s="41" t="s">
        <v>194</v>
      </c>
      <c r="W12" s="41" t="s">
        <v>194</v>
      </c>
      <c r="AD12" s="41" t="s">
        <v>194</v>
      </c>
      <c r="AH12" s="41" t="s">
        <v>194</v>
      </c>
      <c r="AI12" s="41" t="s">
        <v>194</v>
      </c>
      <c r="AJ12" s="41">
        <f t="shared" si="0"/>
      </c>
      <c r="AK12" s="41" t="s">
        <v>240</v>
      </c>
      <c r="AL12" s="41" t="s">
        <v>240</v>
      </c>
    </row>
    <row r="13" spans="1:38" ht="12.75">
      <c r="A13" s="41" t="s">
        <v>5</v>
      </c>
      <c r="C13" s="41">
        <v>305</v>
      </c>
      <c r="D13" s="41">
        <v>0.3207944146</v>
      </c>
      <c r="G13" s="50">
        <v>1.1075674E-07</v>
      </c>
      <c r="H13" s="41">
        <v>0.3245901639</v>
      </c>
      <c r="I13" s="41">
        <v>0.0268102861</v>
      </c>
      <c r="Q13" s="41">
        <v>291</v>
      </c>
      <c r="R13" s="41">
        <v>0.2846671219</v>
      </c>
      <c r="U13" s="50">
        <v>1.948219E-11</v>
      </c>
      <c r="V13" s="41">
        <v>0.2852233677</v>
      </c>
      <c r="W13" s="41">
        <v>0.0264686158</v>
      </c>
      <c r="AD13" s="41">
        <v>0.3382485166</v>
      </c>
      <c r="AH13" s="41">
        <v>1</v>
      </c>
      <c r="AI13" s="41">
        <v>2</v>
      </c>
      <c r="AJ13" s="41">
        <f t="shared" si="0"/>
      </c>
      <c r="AK13" s="41" t="s">
        <v>194</v>
      </c>
      <c r="AL13" s="41" t="s">
        <v>194</v>
      </c>
    </row>
    <row r="14" spans="1:38" ht="12.75">
      <c r="A14" s="41" t="s">
        <v>7</v>
      </c>
      <c r="C14" s="41">
        <v>614</v>
      </c>
      <c r="D14" s="41">
        <v>0.1516493996</v>
      </c>
      <c r="G14" s="50">
        <v>1.396669E-46</v>
      </c>
      <c r="H14" s="41">
        <v>0.1530944625</v>
      </c>
      <c r="I14" s="41">
        <v>0.0145315869</v>
      </c>
      <c r="Q14" s="41">
        <v>764</v>
      </c>
      <c r="R14" s="41">
        <v>0.1359824702</v>
      </c>
      <c r="U14" s="50">
        <v>5.124307E-64</v>
      </c>
      <c r="V14" s="41">
        <v>0.1361256545</v>
      </c>
      <c r="W14" s="41">
        <v>0.0124064806</v>
      </c>
      <c r="AD14" s="41">
        <v>0.4088626938</v>
      </c>
      <c r="AH14" s="41">
        <v>1</v>
      </c>
      <c r="AI14" s="41">
        <v>2</v>
      </c>
      <c r="AJ14" s="41">
        <f t="shared" si="0"/>
      </c>
      <c r="AK14" s="41" t="s">
        <v>194</v>
      </c>
      <c r="AL14" s="41" t="s">
        <v>194</v>
      </c>
    </row>
    <row r="15" spans="1:38" ht="12.75">
      <c r="A15" s="41" t="s">
        <v>14</v>
      </c>
      <c r="C15" s="41">
        <v>3028</v>
      </c>
      <c r="D15" s="41">
        <v>0.5395906074</v>
      </c>
      <c r="G15" s="50">
        <v>7.995211E-10</v>
      </c>
      <c r="H15" s="41">
        <v>0.5392998679</v>
      </c>
      <c r="I15" s="41">
        <v>0.0090582935</v>
      </c>
      <c r="Q15" s="41">
        <v>2988</v>
      </c>
      <c r="R15" s="41">
        <v>0.5420892382</v>
      </c>
      <c r="U15" s="50">
        <v>2.9882904E-07</v>
      </c>
      <c r="V15" s="41">
        <v>0.5411646586</v>
      </c>
      <c r="W15" s="41">
        <v>0.0091159692</v>
      </c>
      <c r="AD15" s="41">
        <v>0.8463279066</v>
      </c>
      <c r="AH15" s="41">
        <v>1</v>
      </c>
      <c r="AI15" s="41">
        <v>2</v>
      </c>
      <c r="AJ15" s="41">
        <f t="shared" si="0"/>
      </c>
      <c r="AK15" s="41" t="s">
        <v>194</v>
      </c>
      <c r="AL15" s="41" t="s">
        <v>194</v>
      </c>
    </row>
    <row r="16" spans="1:38" ht="12.75">
      <c r="A16" s="41" t="s">
        <v>12</v>
      </c>
      <c r="C16" s="41">
        <v>1827</v>
      </c>
      <c r="D16" s="41">
        <v>0.4166912658</v>
      </c>
      <c r="G16" s="50">
        <v>1.5564716E-06</v>
      </c>
      <c r="H16" s="41">
        <v>0.4159824849</v>
      </c>
      <c r="I16" s="41">
        <v>0.0115313774</v>
      </c>
      <c r="Q16" s="41">
        <v>2012</v>
      </c>
      <c r="R16" s="41">
        <v>0.45177278</v>
      </c>
      <c r="U16" s="41">
        <v>0.0014226035</v>
      </c>
      <c r="V16" s="41">
        <v>0.4532803181</v>
      </c>
      <c r="W16" s="41">
        <v>0.0110981808</v>
      </c>
      <c r="AD16" s="41">
        <v>0.0291252353</v>
      </c>
      <c r="AH16" s="41">
        <v>1</v>
      </c>
      <c r="AI16" s="41">
        <v>2</v>
      </c>
      <c r="AJ16" s="41" t="str">
        <f t="shared" si="0"/>
        <v>t</v>
      </c>
      <c r="AK16" s="41" t="s">
        <v>194</v>
      </c>
      <c r="AL16" s="41" t="s">
        <v>194</v>
      </c>
    </row>
    <row r="17" spans="1:38" ht="12.75">
      <c r="A17" s="41" t="s">
        <v>13</v>
      </c>
      <c r="C17" s="41">
        <v>933</v>
      </c>
      <c r="D17" s="41">
        <v>0.2059937847</v>
      </c>
      <c r="G17" s="50">
        <v>4.821584E-52</v>
      </c>
      <c r="H17" s="41">
        <v>0.2079314041</v>
      </c>
      <c r="I17" s="41">
        <v>0.0132861949</v>
      </c>
      <c r="Q17" s="41">
        <v>1066</v>
      </c>
      <c r="R17" s="41">
        <v>0.1789459948</v>
      </c>
      <c r="U17" s="50">
        <v>2.261792E-73</v>
      </c>
      <c r="V17" s="41">
        <v>0.1791744841</v>
      </c>
      <c r="W17" s="41">
        <v>0.0117458622</v>
      </c>
      <c r="AD17" s="41">
        <v>0.1255715708</v>
      </c>
      <c r="AH17" s="41">
        <v>1</v>
      </c>
      <c r="AI17" s="41">
        <v>2</v>
      </c>
      <c r="AJ17" s="41">
        <f t="shared" si="0"/>
      </c>
      <c r="AK17" s="41" t="s">
        <v>194</v>
      </c>
      <c r="AL17" s="41" t="s">
        <v>194</v>
      </c>
    </row>
    <row r="18" spans="1:38" ht="12.75">
      <c r="A18" s="41" t="s">
        <v>15</v>
      </c>
      <c r="C18" s="41">
        <v>12472</v>
      </c>
      <c r="D18" s="41">
        <v>0.477012897</v>
      </c>
      <c r="G18" s="41" t="s">
        <v>194</v>
      </c>
      <c r="H18" s="41">
        <v>0.4768280949</v>
      </c>
      <c r="I18" s="41">
        <v>0.0044723427</v>
      </c>
      <c r="Q18" s="41">
        <v>13410</v>
      </c>
      <c r="R18" s="41">
        <v>0.489979778</v>
      </c>
      <c r="U18" s="41" t="s">
        <v>194</v>
      </c>
      <c r="V18" s="41">
        <v>0.4904548844</v>
      </c>
      <c r="W18" s="41">
        <v>0.0043169445</v>
      </c>
      <c r="AD18" s="41">
        <v>0.0376645738</v>
      </c>
      <c r="AH18" s="41" t="s">
        <v>194</v>
      </c>
      <c r="AI18" s="41" t="s">
        <v>194</v>
      </c>
      <c r="AJ18" s="41" t="str">
        <f t="shared" si="0"/>
        <v>t</v>
      </c>
      <c r="AK18" s="41" t="s">
        <v>194</v>
      </c>
      <c r="AL18" s="41" t="s">
        <v>194</v>
      </c>
    </row>
    <row r="19" spans="1:38" ht="12.75">
      <c r="A19" s="41" t="s">
        <v>159</v>
      </c>
      <c r="C19" s="41" t="s">
        <v>194</v>
      </c>
      <c r="D19" s="41" t="s">
        <v>194</v>
      </c>
      <c r="G19" s="41" t="s">
        <v>194</v>
      </c>
      <c r="H19" s="41" t="s">
        <v>194</v>
      </c>
      <c r="I19" s="41" t="s">
        <v>194</v>
      </c>
      <c r="Q19" s="41" t="s">
        <v>194</v>
      </c>
      <c r="R19" s="41" t="s">
        <v>194</v>
      </c>
      <c r="U19" s="41" t="s">
        <v>194</v>
      </c>
      <c r="V19" s="41" t="s">
        <v>194</v>
      </c>
      <c r="W19" s="41" t="s">
        <v>194</v>
      </c>
      <c r="AD19" s="41" t="s">
        <v>194</v>
      </c>
      <c r="AH19" s="41" t="s">
        <v>194</v>
      </c>
      <c r="AI19" s="41" t="s">
        <v>194</v>
      </c>
      <c r="AJ19" s="41">
        <f t="shared" si="0"/>
      </c>
      <c r="AK19" s="41" t="s">
        <v>240</v>
      </c>
      <c r="AL19" s="41" t="s">
        <v>240</v>
      </c>
    </row>
    <row r="20" spans="1:38" ht="13.5" customHeight="1">
      <c r="A20" s="41" t="s">
        <v>72</v>
      </c>
      <c r="C20" s="41">
        <v>557</v>
      </c>
      <c r="D20" s="41">
        <v>0.5947567266</v>
      </c>
      <c r="G20" s="50">
        <v>7.3374683E-08</v>
      </c>
      <c r="H20" s="41">
        <v>0.592459605</v>
      </c>
      <c r="I20" s="41">
        <v>0.0208203059</v>
      </c>
      <c r="Q20" s="41">
        <v>636</v>
      </c>
      <c r="R20" s="41">
        <v>0.6606023035</v>
      </c>
      <c r="U20" s="50">
        <v>1.969138E-16</v>
      </c>
      <c r="V20" s="41">
        <v>0.6619496855</v>
      </c>
      <c r="W20" s="41">
        <v>0.0187574849</v>
      </c>
      <c r="AD20" s="41">
        <v>0.0192871319</v>
      </c>
      <c r="AH20" s="41">
        <v>1</v>
      </c>
      <c r="AI20" s="41">
        <v>2</v>
      </c>
      <c r="AJ20" s="41" t="str">
        <f t="shared" si="0"/>
        <v>t</v>
      </c>
      <c r="AK20" s="41" t="s">
        <v>194</v>
      </c>
      <c r="AL20" s="41" t="s">
        <v>194</v>
      </c>
    </row>
    <row r="21" spans="1:38" ht="12.75">
      <c r="A21" s="41" t="s">
        <v>71</v>
      </c>
      <c r="C21" s="41">
        <v>419</v>
      </c>
      <c r="D21" s="41">
        <v>0.654050916</v>
      </c>
      <c r="G21" s="50">
        <v>3.170657E-12</v>
      </c>
      <c r="H21" s="41">
        <v>0.6539379475</v>
      </c>
      <c r="I21" s="41">
        <v>0.0232401137</v>
      </c>
      <c r="Q21" s="41">
        <v>463</v>
      </c>
      <c r="R21" s="41">
        <v>0.6510119446</v>
      </c>
      <c r="U21" s="50">
        <v>2.324897E-11</v>
      </c>
      <c r="V21" s="41">
        <v>0.6501079914</v>
      </c>
      <c r="W21" s="41">
        <v>0.0221650782</v>
      </c>
      <c r="AD21" s="41">
        <v>0.9248079116</v>
      </c>
      <c r="AH21" s="41">
        <v>1</v>
      </c>
      <c r="AI21" s="41">
        <v>2</v>
      </c>
      <c r="AJ21" s="41">
        <f t="shared" si="0"/>
      </c>
      <c r="AK21" s="41" t="s">
        <v>194</v>
      </c>
      <c r="AL21" s="41" t="s">
        <v>194</v>
      </c>
    </row>
    <row r="22" spans="1:38" ht="12.75">
      <c r="A22" s="41" t="s">
        <v>74</v>
      </c>
      <c r="C22" s="41">
        <v>441</v>
      </c>
      <c r="D22" s="41">
        <v>0.5380483626</v>
      </c>
      <c r="G22" s="41">
        <v>0.0121619521</v>
      </c>
      <c r="H22" s="41">
        <v>0.537414966</v>
      </c>
      <c r="I22" s="41">
        <v>0.0237427693</v>
      </c>
      <c r="Q22" s="41">
        <v>498</v>
      </c>
      <c r="R22" s="41">
        <v>0.5842155384</v>
      </c>
      <c r="U22" s="41">
        <v>4.24087E-05</v>
      </c>
      <c r="V22" s="41">
        <v>0.5843373494</v>
      </c>
      <c r="W22" s="41">
        <v>0.0220845042</v>
      </c>
      <c r="AD22" s="41">
        <v>0.1562219189</v>
      </c>
      <c r="AH22" s="41" t="s">
        <v>194</v>
      </c>
      <c r="AI22" s="41">
        <v>2</v>
      </c>
      <c r="AJ22" s="41">
        <f t="shared" si="0"/>
      </c>
      <c r="AK22" s="41" t="s">
        <v>194</v>
      </c>
      <c r="AL22" s="41" t="s">
        <v>194</v>
      </c>
    </row>
    <row r="23" spans="1:38" ht="12.75">
      <c r="A23" s="41" t="s">
        <v>73</v>
      </c>
      <c r="C23" s="41">
        <v>620</v>
      </c>
      <c r="D23" s="41">
        <v>0.5897332238</v>
      </c>
      <c r="G23" s="50">
        <v>5.7906558E-08</v>
      </c>
      <c r="H23" s="41">
        <v>0.5887096774</v>
      </c>
      <c r="I23" s="41">
        <v>0.0197619132</v>
      </c>
      <c r="Q23" s="41">
        <v>707</v>
      </c>
      <c r="R23" s="41">
        <v>0.6424785296</v>
      </c>
      <c r="U23" s="50">
        <v>7.842624E-15</v>
      </c>
      <c r="V23" s="41">
        <v>0.6421499293</v>
      </c>
      <c r="W23" s="41">
        <v>0.0180284781</v>
      </c>
      <c r="AD23" s="41">
        <v>0.0493280392</v>
      </c>
      <c r="AH23" s="41">
        <v>1</v>
      </c>
      <c r="AI23" s="41">
        <v>2</v>
      </c>
      <c r="AJ23" s="41" t="str">
        <f t="shared" si="0"/>
        <v>t</v>
      </c>
      <c r="AK23" s="41" t="s">
        <v>194</v>
      </c>
      <c r="AL23" s="41" t="s">
        <v>194</v>
      </c>
    </row>
    <row r="24" spans="1:38" ht="12.75">
      <c r="A24" s="41" t="s">
        <v>75</v>
      </c>
      <c r="C24" s="41">
        <v>401</v>
      </c>
      <c r="D24" s="41">
        <v>0.4787532318</v>
      </c>
      <c r="G24" s="41">
        <v>0.9454356845</v>
      </c>
      <c r="H24" s="41">
        <v>0.4788029925</v>
      </c>
      <c r="I24" s="41">
        <v>0.0249463608</v>
      </c>
      <c r="Q24" s="41">
        <v>387</v>
      </c>
      <c r="R24" s="41">
        <v>0.5122821251</v>
      </c>
      <c r="U24" s="41">
        <v>0.3887579933</v>
      </c>
      <c r="V24" s="41">
        <v>0.5142118863</v>
      </c>
      <c r="W24" s="41">
        <v>0.0254061592</v>
      </c>
      <c r="AD24" s="41">
        <v>0.3484532875</v>
      </c>
      <c r="AH24" s="41" t="s">
        <v>194</v>
      </c>
      <c r="AI24" s="41" t="s">
        <v>194</v>
      </c>
      <c r="AJ24" s="41">
        <f t="shared" si="0"/>
      </c>
      <c r="AK24" s="41" t="s">
        <v>194</v>
      </c>
      <c r="AL24" s="41" t="s">
        <v>194</v>
      </c>
    </row>
    <row r="25" spans="1:38" ht="12.75">
      <c r="A25" s="41" t="s">
        <v>81</v>
      </c>
      <c r="C25" s="41">
        <v>372</v>
      </c>
      <c r="D25" s="41">
        <v>0.5702249345</v>
      </c>
      <c r="G25" s="41">
        <v>0.0004390616</v>
      </c>
      <c r="H25" s="41">
        <v>0.5698924731</v>
      </c>
      <c r="I25" s="41">
        <v>0.0256692696</v>
      </c>
      <c r="Q25" s="41">
        <v>383</v>
      </c>
      <c r="R25" s="41">
        <v>0.5433491487</v>
      </c>
      <c r="U25" s="41">
        <v>0.040613525</v>
      </c>
      <c r="V25" s="41">
        <v>0.5483028721</v>
      </c>
      <c r="W25" s="41">
        <v>0.0254293078</v>
      </c>
      <c r="AD25" s="41">
        <v>0.4591710289</v>
      </c>
      <c r="AH25" s="41">
        <v>1</v>
      </c>
      <c r="AI25" s="41" t="s">
        <v>194</v>
      </c>
      <c r="AJ25" s="41">
        <f t="shared" si="0"/>
      </c>
      <c r="AK25" s="41" t="s">
        <v>194</v>
      </c>
      <c r="AL25" s="41" t="s">
        <v>194</v>
      </c>
    </row>
    <row r="26" spans="1:38" ht="12.75">
      <c r="A26" s="41" t="s">
        <v>76</v>
      </c>
      <c r="C26" s="41">
        <v>931</v>
      </c>
      <c r="D26" s="41">
        <v>0.5100808152</v>
      </c>
      <c r="G26" s="41">
        <v>0.0523224938</v>
      </c>
      <c r="H26" s="41">
        <v>0.5080558539</v>
      </c>
      <c r="I26" s="41">
        <v>0.0163847111</v>
      </c>
      <c r="Q26" s="41">
        <v>1118</v>
      </c>
      <c r="R26" s="41">
        <v>0.5040511314</v>
      </c>
      <c r="U26" s="41">
        <v>0.3676114828</v>
      </c>
      <c r="V26" s="41">
        <v>0.5044722719</v>
      </c>
      <c r="W26" s="41">
        <v>0.0149531169</v>
      </c>
      <c r="AD26" s="41">
        <v>0.7864804241</v>
      </c>
      <c r="AH26" s="41" t="s">
        <v>194</v>
      </c>
      <c r="AI26" s="41" t="s">
        <v>194</v>
      </c>
      <c r="AJ26" s="41">
        <f t="shared" si="0"/>
      </c>
      <c r="AK26" s="41" t="s">
        <v>194</v>
      </c>
      <c r="AL26" s="41" t="s">
        <v>194</v>
      </c>
    </row>
    <row r="27" spans="1:38" ht="12.75">
      <c r="A27" s="41" t="s">
        <v>77</v>
      </c>
      <c r="C27" s="41">
        <v>605</v>
      </c>
      <c r="D27" s="41">
        <v>0.5330026235</v>
      </c>
      <c r="G27" s="41">
        <v>0.0074155935</v>
      </c>
      <c r="H27" s="41">
        <v>0.5338842975</v>
      </c>
      <c r="I27" s="41">
        <v>0.0202811582</v>
      </c>
      <c r="Q27" s="41">
        <v>650</v>
      </c>
      <c r="R27" s="41">
        <v>0.5525227452</v>
      </c>
      <c r="U27" s="41">
        <v>0.0019540064</v>
      </c>
      <c r="V27" s="41">
        <v>0.5523076923</v>
      </c>
      <c r="W27" s="41">
        <v>0.0195039998</v>
      </c>
      <c r="AD27" s="41">
        <v>0.4894492199</v>
      </c>
      <c r="AH27" s="41">
        <v>1</v>
      </c>
      <c r="AI27" s="41">
        <v>2</v>
      </c>
      <c r="AJ27" s="41">
        <f t="shared" si="0"/>
      </c>
      <c r="AK27" s="41" t="s">
        <v>194</v>
      </c>
      <c r="AL27" s="41" t="s">
        <v>194</v>
      </c>
    </row>
    <row r="28" spans="1:38" ht="12.75">
      <c r="A28" s="41" t="s">
        <v>70</v>
      </c>
      <c r="C28" s="41">
        <v>479</v>
      </c>
      <c r="D28" s="41">
        <v>0.5592756106</v>
      </c>
      <c r="G28" s="41">
        <v>0.000445607</v>
      </c>
      <c r="H28" s="41">
        <v>0.5574112735</v>
      </c>
      <c r="I28" s="41">
        <v>0.0226944829</v>
      </c>
      <c r="Q28" s="41">
        <v>508</v>
      </c>
      <c r="R28" s="41">
        <v>0.6337507319</v>
      </c>
      <c r="U28" s="50">
        <v>3.867171E-10</v>
      </c>
      <c r="V28" s="41">
        <v>0.6338582677</v>
      </c>
      <c r="W28" s="41">
        <v>0.0213741493</v>
      </c>
      <c r="AD28" s="41">
        <v>0.0175735666</v>
      </c>
      <c r="AH28" s="41">
        <v>1</v>
      </c>
      <c r="AI28" s="41">
        <v>2</v>
      </c>
      <c r="AJ28" s="41" t="str">
        <f t="shared" si="0"/>
        <v>t</v>
      </c>
      <c r="AK28" s="41" t="s">
        <v>194</v>
      </c>
      <c r="AL28" s="41" t="s">
        <v>194</v>
      </c>
    </row>
    <row r="29" spans="1:38" ht="12.75">
      <c r="A29" s="41" t="s">
        <v>78</v>
      </c>
      <c r="C29" s="41">
        <v>381</v>
      </c>
      <c r="D29" s="41">
        <v>0.4774746458</v>
      </c>
      <c r="G29" s="41">
        <v>0.9858641657</v>
      </c>
      <c r="H29" s="41">
        <v>0.4803149606</v>
      </c>
      <c r="I29" s="41">
        <v>0.025595916</v>
      </c>
      <c r="Q29" s="41">
        <v>412</v>
      </c>
      <c r="R29" s="41">
        <v>0.456565885</v>
      </c>
      <c r="U29" s="41">
        <v>0.1834333763</v>
      </c>
      <c r="V29" s="41">
        <v>0.4538834951</v>
      </c>
      <c r="W29" s="41">
        <v>0.0245282316</v>
      </c>
      <c r="AD29" s="41">
        <v>0.5568695519</v>
      </c>
      <c r="AH29" s="41" t="s">
        <v>194</v>
      </c>
      <c r="AI29" s="41" t="s">
        <v>194</v>
      </c>
      <c r="AJ29" s="41">
        <f t="shared" si="0"/>
      </c>
      <c r="AK29" s="41" t="s">
        <v>194</v>
      </c>
      <c r="AL29" s="41" t="s">
        <v>194</v>
      </c>
    </row>
    <row r="30" spans="1:38" ht="12.75">
      <c r="A30" s="41" t="s">
        <v>80</v>
      </c>
      <c r="C30" s="41">
        <v>487</v>
      </c>
      <c r="D30" s="41">
        <v>0.2918567211</v>
      </c>
      <c r="G30" s="50">
        <v>5.33494E-15</v>
      </c>
      <c r="H30" s="41">
        <v>0.2915811088</v>
      </c>
      <c r="I30" s="41">
        <v>0.020594928</v>
      </c>
      <c r="Q30" s="41">
        <v>570</v>
      </c>
      <c r="R30" s="41">
        <v>0.2949166102</v>
      </c>
      <c r="U30" s="50">
        <v>6.450511E-19</v>
      </c>
      <c r="V30" s="41">
        <v>0.2964912281</v>
      </c>
      <c r="W30" s="41">
        <v>0.019129484</v>
      </c>
      <c r="AD30" s="41">
        <v>0.9134888171</v>
      </c>
      <c r="AH30" s="41">
        <v>1</v>
      </c>
      <c r="AI30" s="41">
        <v>2</v>
      </c>
      <c r="AJ30" s="41">
        <f t="shared" si="0"/>
      </c>
      <c r="AK30" s="41" t="s">
        <v>194</v>
      </c>
      <c r="AL30" s="41" t="s">
        <v>194</v>
      </c>
    </row>
    <row r="31" spans="1:38" ht="12.75">
      <c r="A31" s="41" t="s">
        <v>79</v>
      </c>
      <c r="C31" s="41">
        <v>400</v>
      </c>
      <c r="D31" s="41">
        <v>0.2175804664</v>
      </c>
      <c r="G31" s="50">
        <v>3.979591E-22</v>
      </c>
      <c r="H31" s="41">
        <v>0.2175</v>
      </c>
      <c r="I31" s="41">
        <v>0.0206272726</v>
      </c>
      <c r="Q31" s="41">
        <v>462</v>
      </c>
      <c r="R31" s="41">
        <v>0.2764076005</v>
      </c>
      <c r="U31" s="50">
        <v>2.186701E-18</v>
      </c>
      <c r="V31" s="41">
        <v>0.2792207792</v>
      </c>
      <c r="W31" s="41">
        <v>0.0208715166</v>
      </c>
      <c r="AD31" s="41">
        <v>0.0471265787</v>
      </c>
      <c r="AH31" s="41">
        <v>1</v>
      </c>
      <c r="AI31" s="41">
        <v>2</v>
      </c>
      <c r="AJ31" s="41" t="str">
        <f t="shared" si="0"/>
        <v>t</v>
      </c>
      <c r="AK31" s="41" t="s">
        <v>194</v>
      </c>
      <c r="AL31" s="41" t="s">
        <v>194</v>
      </c>
    </row>
    <row r="32" spans="1:38" ht="12.75">
      <c r="A32" s="41" t="s">
        <v>32</v>
      </c>
      <c r="C32" s="41">
        <v>225</v>
      </c>
      <c r="D32" s="41">
        <v>0.4827341015</v>
      </c>
      <c r="G32" s="41">
        <v>0.8664710106</v>
      </c>
      <c r="H32" s="41">
        <v>0.4844444444</v>
      </c>
      <c r="I32" s="41">
        <v>0.0333171977</v>
      </c>
      <c r="Q32" s="41">
        <v>203</v>
      </c>
      <c r="R32" s="41">
        <v>0.4772802737</v>
      </c>
      <c r="U32" s="41">
        <v>0.7195715138</v>
      </c>
      <c r="V32" s="41">
        <v>0.4778325123</v>
      </c>
      <c r="W32" s="41">
        <v>0.035058614</v>
      </c>
      <c r="AD32" s="41">
        <v>0.9105318577</v>
      </c>
      <c r="AH32" s="41" t="s">
        <v>194</v>
      </c>
      <c r="AI32" s="41" t="s">
        <v>194</v>
      </c>
      <c r="AJ32" s="41">
        <f t="shared" si="0"/>
      </c>
      <c r="AK32" s="41" t="s">
        <v>194</v>
      </c>
      <c r="AL32" s="41" t="s">
        <v>194</v>
      </c>
    </row>
    <row r="33" spans="1:38" ht="12.75">
      <c r="A33" s="41" t="s">
        <v>31</v>
      </c>
      <c r="C33" s="41">
        <v>256</v>
      </c>
      <c r="D33" s="41">
        <v>0.6298973227</v>
      </c>
      <c r="G33" s="50">
        <v>1.8589658E-06</v>
      </c>
      <c r="H33" s="41">
        <v>0.625</v>
      </c>
      <c r="I33" s="41">
        <v>0.0302576824</v>
      </c>
      <c r="Q33" s="41">
        <v>303</v>
      </c>
      <c r="R33" s="41">
        <v>0.5708776487</v>
      </c>
      <c r="U33" s="41">
        <v>0.005732951</v>
      </c>
      <c r="V33" s="41">
        <v>0.5709570957</v>
      </c>
      <c r="W33" s="41">
        <v>0.0284335303</v>
      </c>
      <c r="AD33" s="41">
        <v>0.1573407334</v>
      </c>
      <c r="AH33" s="41">
        <v>1</v>
      </c>
      <c r="AI33" s="41" t="s">
        <v>194</v>
      </c>
      <c r="AJ33" s="41">
        <f t="shared" si="0"/>
      </c>
      <c r="AK33" s="41" t="s">
        <v>194</v>
      </c>
      <c r="AL33" s="41" t="s">
        <v>194</v>
      </c>
    </row>
    <row r="34" spans="1:38" ht="12.75">
      <c r="A34" s="41" t="s">
        <v>34</v>
      </c>
      <c r="C34" s="41">
        <v>153</v>
      </c>
      <c r="D34" s="41">
        <v>0.5326738798</v>
      </c>
      <c r="G34" s="41">
        <v>0.1737003453</v>
      </c>
      <c r="H34" s="41">
        <v>0.5359477124</v>
      </c>
      <c r="I34" s="41">
        <v>0.0403179976</v>
      </c>
      <c r="Q34" s="41">
        <v>194</v>
      </c>
      <c r="R34" s="41">
        <v>0.6287890653</v>
      </c>
      <c r="U34" s="41">
        <v>0.0001589935</v>
      </c>
      <c r="V34" s="41">
        <v>0.6288659794</v>
      </c>
      <c r="W34" s="41">
        <v>0.0346851493</v>
      </c>
      <c r="AD34" s="41">
        <v>0.0726610452</v>
      </c>
      <c r="AH34" s="41" t="s">
        <v>194</v>
      </c>
      <c r="AI34" s="41">
        <v>2</v>
      </c>
      <c r="AJ34" s="41">
        <f t="shared" si="0"/>
      </c>
      <c r="AK34" s="41" t="s">
        <v>194</v>
      </c>
      <c r="AL34" s="41" t="s">
        <v>194</v>
      </c>
    </row>
    <row r="35" spans="1:38" ht="12.75">
      <c r="A35" s="41" t="s">
        <v>33</v>
      </c>
      <c r="C35" s="41">
        <v>81</v>
      </c>
      <c r="D35" s="41">
        <v>0.4975279635</v>
      </c>
      <c r="G35" s="41">
        <v>0.7143043301</v>
      </c>
      <c r="H35" s="41">
        <v>0.4938271605</v>
      </c>
      <c r="I35" s="41">
        <v>0.0555513216</v>
      </c>
      <c r="Q35" s="41">
        <v>69</v>
      </c>
      <c r="R35" s="41">
        <v>0.301747715</v>
      </c>
      <c r="U35" s="41">
        <v>0.0023807349</v>
      </c>
      <c r="V35" s="41">
        <v>0.3043478261</v>
      </c>
      <c r="W35" s="41">
        <v>0.0553932224</v>
      </c>
      <c r="AD35" s="41">
        <v>0.0160736902</v>
      </c>
      <c r="AH35" s="41" t="s">
        <v>194</v>
      </c>
      <c r="AI35" s="41">
        <v>2</v>
      </c>
      <c r="AJ35" s="41" t="str">
        <f t="shared" si="0"/>
        <v>t</v>
      </c>
      <c r="AK35" s="41" t="s">
        <v>194</v>
      </c>
      <c r="AL35" s="41" t="s">
        <v>194</v>
      </c>
    </row>
    <row r="36" spans="1:38" ht="12.75">
      <c r="A36" s="41" t="s">
        <v>23</v>
      </c>
      <c r="C36" s="41">
        <v>118</v>
      </c>
      <c r="D36" s="41">
        <v>0.5396335495</v>
      </c>
      <c r="G36" s="41">
        <v>0.1779147248</v>
      </c>
      <c r="H36" s="41">
        <v>0.5338983051</v>
      </c>
      <c r="I36" s="41">
        <v>0.0459228263</v>
      </c>
      <c r="Q36" s="41">
        <v>107</v>
      </c>
      <c r="R36" s="41">
        <v>0.5888097464</v>
      </c>
      <c r="U36" s="41">
        <v>0.0438217942</v>
      </c>
      <c r="V36" s="41">
        <v>0.5887850467</v>
      </c>
      <c r="W36" s="41">
        <v>0.0475686632</v>
      </c>
      <c r="AD36" s="41">
        <v>0.4592816791</v>
      </c>
      <c r="AH36" s="41" t="s">
        <v>194</v>
      </c>
      <c r="AI36" s="41" t="s">
        <v>194</v>
      </c>
      <c r="AJ36" s="41">
        <f t="shared" si="0"/>
      </c>
      <c r="AK36" s="41" t="s">
        <v>194</v>
      </c>
      <c r="AL36" s="41" t="s">
        <v>194</v>
      </c>
    </row>
    <row r="37" spans="1:38" ht="12.75">
      <c r="A37" s="41" t="s">
        <v>16</v>
      </c>
      <c r="C37" s="41">
        <v>100</v>
      </c>
      <c r="D37" s="41">
        <v>0.5678111219</v>
      </c>
      <c r="G37" s="41">
        <v>0.0731008625</v>
      </c>
      <c r="H37" s="41">
        <v>0.57</v>
      </c>
      <c r="I37" s="41">
        <v>0.0495075752</v>
      </c>
      <c r="Q37" s="41">
        <v>102</v>
      </c>
      <c r="R37" s="41">
        <v>0.5886826327</v>
      </c>
      <c r="U37" s="41">
        <v>0.0492654509</v>
      </c>
      <c r="V37" s="41">
        <v>0.5882352941</v>
      </c>
      <c r="W37" s="41">
        <v>0.0487304041</v>
      </c>
      <c r="AD37" s="41">
        <v>0.7648045731</v>
      </c>
      <c r="AH37" s="41" t="s">
        <v>194</v>
      </c>
      <c r="AI37" s="41" t="s">
        <v>194</v>
      </c>
      <c r="AJ37" s="41">
        <f t="shared" si="0"/>
      </c>
      <c r="AK37" s="41" t="s">
        <v>194</v>
      </c>
      <c r="AL37" s="41" t="s">
        <v>194</v>
      </c>
    </row>
    <row r="38" spans="1:38" ht="12.75">
      <c r="A38" s="41" t="s">
        <v>21</v>
      </c>
      <c r="C38" s="41">
        <v>64</v>
      </c>
      <c r="D38" s="41">
        <v>0.5921267847</v>
      </c>
      <c r="G38" s="41">
        <v>0.0696150325</v>
      </c>
      <c r="H38" s="41">
        <v>0.59375</v>
      </c>
      <c r="I38" s="41">
        <v>0.0613915377</v>
      </c>
      <c r="Q38" s="41">
        <v>64</v>
      </c>
      <c r="R38" s="41">
        <v>0.6697087274</v>
      </c>
      <c r="U38" s="41">
        <v>0.0052666439</v>
      </c>
      <c r="V38" s="41">
        <v>0.671875</v>
      </c>
      <c r="W38" s="41">
        <v>0.058691325</v>
      </c>
      <c r="AD38" s="41">
        <v>0.3659534679</v>
      </c>
      <c r="AH38" s="41" t="s">
        <v>194</v>
      </c>
      <c r="AI38" s="41" t="s">
        <v>194</v>
      </c>
      <c r="AJ38" s="41">
        <f t="shared" si="0"/>
      </c>
      <c r="AK38" s="41" t="s">
        <v>194</v>
      </c>
      <c r="AL38" s="41" t="s">
        <v>194</v>
      </c>
    </row>
    <row r="39" spans="1:38" ht="12.75">
      <c r="A39" s="41" t="s">
        <v>22</v>
      </c>
      <c r="C39" s="41">
        <v>261</v>
      </c>
      <c r="D39" s="41">
        <v>0.5512468528</v>
      </c>
      <c r="G39" s="41">
        <v>0.0184025564</v>
      </c>
      <c r="H39" s="41">
        <v>0.5517241379</v>
      </c>
      <c r="I39" s="41">
        <v>0.0307831753</v>
      </c>
      <c r="Q39" s="41">
        <v>276</v>
      </c>
      <c r="R39" s="41">
        <v>0.5826267306</v>
      </c>
      <c r="U39" s="41">
        <v>0.0025429061</v>
      </c>
      <c r="V39" s="41">
        <v>0.5833333333</v>
      </c>
      <c r="W39" s="41">
        <v>0.029675513</v>
      </c>
      <c r="AD39" s="41">
        <v>0.464958721</v>
      </c>
      <c r="AH39" s="41" t="s">
        <v>194</v>
      </c>
      <c r="AI39" s="41">
        <v>2</v>
      </c>
      <c r="AJ39" s="41">
        <f t="shared" si="0"/>
      </c>
      <c r="AK39" s="41" t="s">
        <v>194</v>
      </c>
      <c r="AL39" s="41" t="s">
        <v>194</v>
      </c>
    </row>
    <row r="40" spans="1:38" ht="12.75">
      <c r="A40" s="41" t="s">
        <v>19</v>
      </c>
      <c r="C40" s="41">
        <v>164</v>
      </c>
      <c r="D40" s="41">
        <v>0.6761480691</v>
      </c>
      <c r="G40" s="50">
        <v>8.8935774E-07</v>
      </c>
      <c r="H40" s="41">
        <v>0.6768292683</v>
      </c>
      <c r="I40" s="41">
        <v>0.0365202425</v>
      </c>
      <c r="Q40" s="41">
        <v>133</v>
      </c>
      <c r="R40" s="41">
        <v>0.6152218025</v>
      </c>
      <c r="U40" s="41">
        <v>0.0044734325</v>
      </c>
      <c r="V40" s="41">
        <v>0.6090225564</v>
      </c>
      <c r="W40" s="41">
        <v>0.0423123084</v>
      </c>
      <c r="AD40" s="41">
        <v>0.2754279198</v>
      </c>
      <c r="AH40" s="41">
        <v>1</v>
      </c>
      <c r="AI40" s="41">
        <v>2</v>
      </c>
      <c r="AJ40" s="41">
        <f t="shared" si="0"/>
      </c>
      <c r="AK40" s="41" t="s">
        <v>194</v>
      </c>
      <c r="AL40" s="41" t="s">
        <v>194</v>
      </c>
    </row>
    <row r="41" spans="1:38" ht="12.75">
      <c r="A41" s="41" t="s">
        <v>24</v>
      </c>
      <c r="C41" s="41">
        <v>172</v>
      </c>
      <c r="D41" s="41">
        <v>0.580490745</v>
      </c>
      <c r="G41" s="41">
        <v>0.0076327196</v>
      </c>
      <c r="H41" s="41">
        <v>0.5813953488</v>
      </c>
      <c r="I41" s="41">
        <v>0.0376160837</v>
      </c>
      <c r="Q41" s="41">
        <v>204</v>
      </c>
      <c r="R41" s="41">
        <v>0.5915279936</v>
      </c>
      <c r="U41" s="41">
        <v>0.0043379512</v>
      </c>
      <c r="V41" s="41">
        <v>0.5882352941</v>
      </c>
      <c r="W41" s="41">
        <v>0.0344575992</v>
      </c>
      <c r="AD41" s="41">
        <v>0.8291247371</v>
      </c>
      <c r="AH41" s="41" t="s">
        <v>194</v>
      </c>
      <c r="AI41" s="41">
        <v>2</v>
      </c>
      <c r="AJ41" s="41">
        <f t="shared" si="0"/>
      </c>
      <c r="AK41" s="41" t="s">
        <v>194</v>
      </c>
      <c r="AL41" s="41" t="s">
        <v>194</v>
      </c>
    </row>
    <row r="42" spans="1:38" ht="12.75">
      <c r="A42" s="41" t="s">
        <v>20</v>
      </c>
      <c r="C42" s="41">
        <v>66</v>
      </c>
      <c r="D42" s="41">
        <v>0.4036990202</v>
      </c>
      <c r="G42" s="41">
        <v>0.2363332133</v>
      </c>
      <c r="H42" s="41">
        <v>0.4090909091</v>
      </c>
      <c r="I42" s="41">
        <v>0.0605199112</v>
      </c>
      <c r="Q42" s="41">
        <v>55</v>
      </c>
      <c r="R42" s="41">
        <v>0.6581492342</v>
      </c>
      <c r="U42" s="41">
        <v>0.0147515258</v>
      </c>
      <c r="V42" s="41">
        <v>0.6545454545</v>
      </c>
      <c r="W42" s="41">
        <v>0.0641185979</v>
      </c>
      <c r="AD42" s="41">
        <v>0.0058931909</v>
      </c>
      <c r="AH42" s="41" t="s">
        <v>194</v>
      </c>
      <c r="AI42" s="41" t="s">
        <v>194</v>
      </c>
      <c r="AJ42" s="41" t="str">
        <f t="shared" si="0"/>
        <v>t</v>
      </c>
      <c r="AK42" s="41" t="s">
        <v>194</v>
      </c>
      <c r="AL42" s="41" t="s">
        <v>194</v>
      </c>
    </row>
    <row r="43" spans="1:38" ht="12.75">
      <c r="A43" s="41" t="s">
        <v>17</v>
      </c>
      <c r="C43" s="41">
        <v>364</v>
      </c>
      <c r="D43" s="41">
        <v>0.4948553466</v>
      </c>
      <c r="G43" s="41">
        <v>0.5046102316</v>
      </c>
      <c r="H43" s="41">
        <v>0.4945054945</v>
      </c>
      <c r="I43" s="41">
        <v>0.0262055385</v>
      </c>
      <c r="Q43" s="41">
        <v>337</v>
      </c>
      <c r="R43" s="41">
        <v>0.4937368883</v>
      </c>
      <c r="U43" s="41">
        <v>0.893141211</v>
      </c>
      <c r="V43" s="41">
        <v>0.4896142433</v>
      </c>
      <c r="W43" s="41">
        <v>0.0272308592</v>
      </c>
      <c r="AD43" s="41">
        <v>0.9764792425</v>
      </c>
      <c r="AH43" s="41" t="s">
        <v>194</v>
      </c>
      <c r="AI43" s="41" t="s">
        <v>194</v>
      </c>
      <c r="AJ43" s="41">
        <f t="shared" si="0"/>
      </c>
      <c r="AK43" s="41" t="s">
        <v>194</v>
      </c>
      <c r="AL43" s="41" t="s">
        <v>194</v>
      </c>
    </row>
    <row r="44" spans="1:38" ht="12.75">
      <c r="A44" s="41" t="s">
        <v>18</v>
      </c>
      <c r="C44" s="41">
        <v>63</v>
      </c>
      <c r="D44" s="41">
        <v>0.285265664</v>
      </c>
      <c r="G44" s="41">
        <v>0.0031848984</v>
      </c>
      <c r="H44" s="41">
        <v>0.2857142857</v>
      </c>
      <c r="I44" s="41">
        <v>0.0569156481</v>
      </c>
      <c r="Q44" s="41">
        <v>72</v>
      </c>
      <c r="R44" s="41">
        <v>0.2054834896</v>
      </c>
      <c r="U44" s="50">
        <v>6.6714626E-06</v>
      </c>
      <c r="V44" s="41">
        <v>0.2083333333</v>
      </c>
      <c r="W44" s="41">
        <v>0.0478612804</v>
      </c>
      <c r="AD44" s="41">
        <v>0.2823108226</v>
      </c>
      <c r="AH44" s="41">
        <v>1</v>
      </c>
      <c r="AI44" s="41">
        <v>2</v>
      </c>
      <c r="AJ44" s="41">
        <f t="shared" si="0"/>
      </c>
      <c r="AK44" s="41" t="s">
        <v>194</v>
      </c>
      <c r="AL44" s="41" t="s">
        <v>194</v>
      </c>
    </row>
    <row r="45" spans="1:38" ht="12.75">
      <c r="A45" s="41" t="s">
        <v>67</v>
      </c>
      <c r="C45" s="41">
        <v>183</v>
      </c>
      <c r="D45" s="41">
        <v>0.4634351933</v>
      </c>
      <c r="G45" s="41">
        <v>0.7149966112</v>
      </c>
      <c r="H45" s="41">
        <v>0.4644808743</v>
      </c>
      <c r="I45" s="41">
        <v>0.0368676848</v>
      </c>
      <c r="Q45" s="41">
        <v>156</v>
      </c>
      <c r="R45" s="41">
        <v>0.4786443236</v>
      </c>
      <c r="U45" s="41">
        <v>0.7783955089</v>
      </c>
      <c r="V45" s="41">
        <v>0.4743589744</v>
      </c>
      <c r="W45" s="41">
        <v>0.0399793647</v>
      </c>
      <c r="AD45" s="41">
        <v>0.7805773923</v>
      </c>
      <c r="AH45" s="41" t="s">
        <v>194</v>
      </c>
      <c r="AI45" s="41" t="s">
        <v>194</v>
      </c>
      <c r="AJ45" s="41">
        <f t="shared" si="0"/>
      </c>
      <c r="AK45" s="41" t="s">
        <v>194</v>
      </c>
      <c r="AL45" s="41" t="s">
        <v>194</v>
      </c>
    </row>
    <row r="46" spans="1:38" ht="12.75">
      <c r="A46" s="41" t="s">
        <v>68</v>
      </c>
      <c r="C46" s="41">
        <v>121</v>
      </c>
      <c r="D46" s="41">
        <v>0.5749491787</v>
      </c>
      <c r="G46" s="41">
        <v>0.0334036196</v>
      </c>
      <c r="H46" s="41">
        <v>0.5702479339</v>
      </c>
      <c r="I46" s="41">
        <v>0.0450036939</v>
      </c>
      <c r="Q46" s="41">
        <v>125</v>
      </c>
      <c r="R46" s="41">
        <v>0.5913278565</v>
      </c>
      <c r="U46" s="41">
        <v>0.0256469019</v>
      </c>
      <c r="V46" s="41">
        <v>0.592</v>
      </c>
      <c r="W46" s="41">
        <v>0.0439577979</v>
      </c>
      <c r="AD46" s="41">
        <v>0.7950837879</v>
      </c>
      <c r="AH46" s="41" t="s">
        <v>194</v>
      </c>
      <c r="AI46" s="41" t="s">
        <v>194</v>
      </c>
      <c r="AJ46" s="41">
        <f t="shared" si="0"/>
      </c>
      <c r="AK46" s="41" t="s">
        <v>194</v>
      </c>
      <c r="AL46" s="41" t="s">
        <v>194</v>
      </c>
    </row>
    <row r="47" spans="1:38" ht="12.75">
      <c r="A47" s="41" t="s">
        <v>64</v>
      </c>
      <c r="C47" s="41">
        <v>154</v>
      </c>
      <c r="D47" s="41">
        <v>0.4810237509</v>
      </c>
      <c r="G47" s="41">
        <v>0.9224082016</v>
      </c>
      <c r="H47" s="41">
        <v>0.4805194805</v>
      </c>
      <c r="I47" s="41">
        <v>0.0402605564</v>
      </c>
      <c r="Q47" s="41">
        <v>156</v>
      </c>
      <c r="R47" s="41">
        <v>0.4871611335</v>
      </c>
      <c r="U47" s="41">
        <v>0.943606227</v>
      </c>
      <c r="V47" s="41">
        <v>0.4871794872</v>
      </c>
      <c r="W47" s="41">
        <v>0.0400188765</v>
      </c>
      <c r="AD47" s="41">
        <v>0.9142206839</v>
      </c>
      <c r="AH47" s="41" t="s">
        <v>194</v>
      </c>
      <c r="AI47" s="41" t="s">
        <v>194</v>
      </c>
      <c r="AJ47" s="41">
        <f t="shared" si="0"/>
      </c>
      <c r="AK47" s="41" t="s">
        <v>194</v>
      </c>
      <c r="AL47" s="41" t="s">
        <v>194</v>
      </c>
    </row>
    <row r="48" spans="1:38" ht="12.75">
      <c r="A48" s="41" t="s">
        <v>69</v>
      </c>
      <c r="C48" s="41">
        <v>209</v>
      </c>
      <c r="D48" s="41">
        <v>0.6334786417</v>
      </c>
      <c r="G48" s="41">
        <v>1.10959E-05</v>
      </c>
      <c r="H48" s="41">
        <v>0.6363636364</v>
      </c>
      <c r="I48" s="41">
        <v>0.0332746264</v>
      </c>
      <c r="Q48" s="41">
        <v>174</v>
      </c>
      <c r="R48" s="41">
        <v>0.5491289091</v>
      </c>
      <c r="U48" s="41">
        <v>0.1236083692</v>
      </c>
      <c r="V48" s="41">
        <v>0.5517241379</v>
      </c>
      <c r="W48" s="41">
        <v>0.0377015361</v>
      </c>
      <c r="AD48" s="41">
        <v>0.0960233946</v>
      </c>
      <c r="AH48" s="41">
        <v>1</v>
      </c>
      <c r="AI48" s="41" t="s">
        <v>194</v>
      </c>
      <c r="AJ48" s="41">
        <f t="shared" si="0"/>
      </c>
      <c r="AK48" s="41" t="s">
        <v>194</v>
      </c>
      <c r="AL48" s="41" t="s">
        <v>194</v>
      </c>
    </row>
    <row r="49" spans="1:38" ht="12.75">
      <c r="A49" s="41" t="s">
        <v>66</v>
      </c>
      <c r="C49" s="41">
        <v>146</v>
      </c>
      <c r="D49" s="41">
        <v>0.4932514354</v>
      </c>
      <c r="G49" s="41">
        <v>0.6981503616</v>
      </c>
      <c r="H49" s="41">
        <v>0.4931506849</v>
      </c>
      <c r="I49" s="41">
        <v>0.0413764117</v>
      </c>
      <c r="Q49" s="41">
        <v>138</v>
      </c>
      <c r="R49" s="41">
        <v>0.5118722129</v>
      </c>
      <c r="U49" s="41">
        <v>0.610752355</v>
      </c>
      <c r="V49" s="41">
        <v>0.5072463768</v>
      </c>
      <c r="W49" s="41">
        <v>0.0425583564</v>
      </c>
      <c r="AD49" s="41">
        <v>0.7546167609</v>
      </c>
      <c r="AH49" s="41" t="s">
        <v>194</v>
      </c>
      <c r="AI49" s="41" t="s">
        <v>194</v>
      </c>
      <c r="AJ49" s="41">
        <f t="shared" si="0"/>
      </c>
      <c r="AK49" s="41" t="s">
        <v>194</v>
      </c>
      <c r="AL49" s="41" t="s">
        <v>194</v>
      </c>
    </row>
    <row r="50" spans="1:38" ht="12.75">
      <c r="A50" s="41" t="s">
        <v>65</v>
      </c>
      <c r="C50" s="41">
        <v>128</v>
      </c>
      <c r="D50" s="41">
        <v>0.5600206174</v>
      </c>
      <c r="G50" s="41">
        <v>0.0633545413</v>
      </c>
      <c r="H50" s="41">
        <v>0.5546875</v>
      </c>
      <c r="I50" s="41">
        <v>0.0439290334</v>
      </c>
      <c r="Q50" s="41">
        <v>120</v>
      </c>
      <c r="R50" s="41">
        <v>0.5829293081</v>
      </c>
      <c r="U50" s="41">
        <v>0.0446499792</v>
      </c>
      <c r="V50" s="41">
        <v>0.5833333333</v>
      </c>
      <c r="W50" s="41">
        <v>0.0450051437</v>
      </c>
      <c r="AD50" s="41">
        <v>0.7164940246</v>
      </c>
      <c r="AH50" s="41" t="s">
        <v>194</v>
      </c>
      <c r="AI50" s="41" t="s">
        <v>194</v>
      </c>
      <c r="AJ50" s="41">
        <f t="shared" si="0"/>
      </c>
      <c r="AK50" s="41" t="s">
        <v>194</v>
      </c>
      <c r="AL50" s="41" t="s">
        <v>194</v>
      </c>
    </row>
    <row r="51" spans="1:38" ht="12.75">
      <c r="A51" s="41" t="s">
        <v>57</v>
      </c>
      <c r="C51" s="41">
        <v>51</v>
      </c>
      <c r="D51" s="41">
        <v>0.5096921092</v>
      </c>
      <c r="G51" s="41">
        <v>0.6429883102</v>
      </c>
      <c r="H51" s="41">
        <v>0.5098039216</v>
      </c>
      <c r="I51" s="41">
        <v>0.0700005439</v>
      </c>
      <c r="Q51" s="41">
        <v>61</v>
      </c>
      <c r="R51" s="41">
        <v>0.5546929961</v>
      </c>
      <c r="U51" s="41">
        <v>0.3167636823</v>
      </c>
      <c r="V51" s="41">
        <v>0.5573770492</v>
      </c>
      <c r="W51" s="41">
        <v>0.0635955296</v>
      </c>
      <c r="AD51" s="41">
        <v>0.6359023251</v>
      </c>
      <c r="AH51" s="41" t="s">
        <v>194</v>
      </c>
      <c r="AI51" s="41" t="s">
        <v>194</v>
      </c>
      <c r="AJ51" s="41">
        <f t="shared" si="0"/>
      </c>
      <c r="AK51" s="41" t="s">
        <v>194</v>
      </c>
      <c r="AL51" s="41" t="s">
        <v>194</v>
      </c>
    </row>
    <row r="52" spans="1:38" ht="12.75">
      <c r="A52" s="41" t="s">
        <v>61</v>
      </c>
      <c r="C52" s="41">
        <v>58</v>
      </c>
      <c r="D52" s="41">
        <v>0.4468868313</v>
      </c>
      <c r="G52" s="41">
        <v>0.6474673971</v>
      </c>
      <c r="H52" s="41">
        <v>0.4482758621</v>
      </c>
      <c r="I52" s="41">
        <v>0.0653009761</v>
      </c>
      <c r="Q52" s="41">
        <v>65</v>
      </c>
      <c r="R52" s="41">
        <v>0.4247601127</v>
      </c>
      <c r="U52" s="41">
        <v>0.2982263873</v>
      </c>
      <c r="V52" s="41">
        <v>0.4153846154</v>
      </c>
      <c r="W52" s="41">
        <v>0.0611228569</v>
      </c>
      <c r="AD52" s="41">
        <v>0.8057784442</v>
      </c>
      <c r="AH52" s="41" t="s">
        <v>194</v>
      </c>
      <c r="AI52" s="41" t="s">
        <v>194</v>
      </c>
      <c r="AJ52" s="41">
        <f t="shared" si="0"/>
      </c>
      <c r="AK52" s="41" t="s">
        <v>194</v>
      </c>
      <c r="AL52" s="41" t="s">
        <v>194</v>
      </c>
    </row>
    <row r="53" spans="1:38" ht="12.75">
      <c r="A53" s="41" t="s">
        <v>59</v>
      </c>
      <c r="C53" s="41">
        <v>135</v>
      </c>
      <c r="D53" s="41">
        <v>0.6206023348</v>
      </c>
      <c r="G53" s="41">
        <v>0.0011084911</v>
      </c>
      <c r="H53" s="41">
        <v>0.6222222222</v>
      </c>
      <c r="I53" s="41">
        <v>0.0417276645</v>
      </c>
      <c r="Q53" s="41">
        <v>120</v>
      </c>
      <c r="R53" s="41">
        <v>0.5528851386</v>
      </c>
      <c r="U53" s="41">
        <v>0.1726221788</v>
      </c>
      <c r="V53" s="41">
        <v>0.55</v>
      </c>
      <c r="W53" s="41">
        <v>0.0454147553</v>
      </c>
      <c r="AD53" s="41">
        <v>0.2748458435</v>
      </c>
      <c r="AH53" s="41">
        <v>1</v>
      </c>
      <c r="AI53" s="41" t="s">
        <v>194</v>
      </c>
      <c r="AJ53" s="41">
        <f t="shared" si="0"/>
      </c>
      <c r="AK53" s="41" t="s">
        <v>194</v>
      </c>
      <c r="AL53" s="41" t="s">
        <v>194</v>
      </c>
    </row>
    <row r="54" spans="1:38" ht="12.75">
      <c r="A54" s="41" t="s">
        <v>58</v>
      </c>
      <c r="C54" s="41">
        <v>74</v>
      </c>
      <c r="D54" s="41">
        <v>0.6089895863</v>
      </c>
      <c r="G54" s="41">
        <v>0.0256108536</v>
      </c>
      <c r="H54" s="41">
        <v>0.6081081081</v>
      </c>
      <c r="I54" s="41">
        <v>0.0567489299</v>
      </c>
      <c r="Q54" s="41">
        <v>76</v>
      </c>
      <c r="R54" s="41">
        <v>0.5054489661</v>
      </c>
      <c r="U54" s="41">
        <v>0.7892814505</v>
      </c>
      <c r="V54" s="41">
        <v>0.5131578947</v>
      </c>
      <c r="W54" s="41">
        <v>0.0573340706</v>
      </c>
      <c r="AD54" s="41">
        <v>0.2043246641</v>
      </c>
      <c r="AH54" s="41" t="s">
        <v>194</v>
      </c>
      <c r="AI54" s="41" t="s">
        <v>194</v>
      </c>
      <c r="AJ54" s="41">
        <f t="shared" si="0"/>
      </c>
      <c r="AK54" s="41" t="s">
        <v>194</v>
      </c>
      <c r="AL54" s="41" t="s">
        <v>194</v>
      </c>
    </row>
    <row r="55" spans="1:38" ht="12.75">
      <c r="A55" s="41" t="s">
        <v>63</v>
      </c>
      <c r="C55" s="41">
        <v>76</v>
      </c>
      <c r="D55" s="41">
        <v>0.4305136901</v>
      </c>
      <c r="G55" s="41">
        <v>0.4197707745</v>
      </c>
      <c r="H55" s="41">
        <v>0.4342105263</v>
      </c>
      <c r="I55" s="41">
        <v>0.0568552809</v>
      </c>
      <c r="Q55" s="41">
        <v>74</v>
      </c>
      <c r="R55" s="41">
        <v>0.4923249626</v>
      </c>
      <c r="U55" s="41">
        <v>0.9685570414</v>
      </c>
      <c r="V55" s="41">
        <v>0.4864864865</v>
      </c>
      <c r="W55" s="41">
        <v>0.0581025869</v>
      </c>
      <c r="AD55" s="41">
        <v>0.4494371509</v>
      </c>
      <c r="AH55" s="41" t="s">
        <v>194</v>
      </c>
      <c r="AI55" s="41" t="s">
        <v>194</v>
      </c>
      <c r="AJ55" s="41">
        <f t="shared" si="0"/>
      </c>
      <c r="AK55" s="41" t="s">
        <v>194</v>
      </c>
      <c r="AL55" s="41" t="s">
        <v>194</v>
      </c>
    </row>
    <row r="56" spans="1:38" ht="12.75">
      <c r="A56" s="41" t="s">
        <v>62</v>
      </c>
      <c r="C56" s="41">
        <v>70</v>
      </c>
      <c r="D56" s="41">
        <v>0.4042200887</v>
      </c>
      <c r="G56" s="41">
        <v>0.2277317049</v>
      </c>
      <c r="H56" s="41">
        <v>0.4</v>
      </c>
      <c r="I56" s="41">
        <v>0.0585540044</v>
      </c>
      <c r="Q56" s="41">
        <v>72</v>
      </c>
      <c r="R56" s="41">
        <v>0.3676407639</v>
      </c>
      <c r="U56" s="41">
        <v>0.0401817423</v>
      </c>
      <c r="V56" s="41">
        <v>0.375</v>
      </c>
      <c r="W56" s="41">
        <v>0.0570544331</v>
      </c>
      <c r="AD56" s="41">
        <v>0.6551793139</v>
      </c>
      <c r="AH56" s="41" t="s">
        <v>194</v>
      </c>
      <c r="AI56" s="41" t="s">
        <v>194</v>
      </c>
      <c r="AJ56" s="41">
        <f t="shared" si="0"/>
      </c>
      <c r="AK56" s="41" t="s">
        <v>194</v>
      </c>
      <c r="AL56" s="41" t="s">
        <v>194</v>
      </c>
    </row>
    <row r="57" spans="1:38" ht="12.75">
      <c r="A57" s="41" t="s">
        <v>60</v>
      </c>
      <c r="C57" s="41">
        <v>97</v>
      </c>
      <c r="D57" s="41">
        <v>0.3164038634</v>
      </c>
      <c r="G57" s="41">
        <v>0.001961462</v>
      </c>
      <c r="H57" s="41">
        <v>0.3195876289</v>
      </c>
      <c r="I57" s="41">
        <v>0.0473472995</v>
      </c>
      <c r="Q57" s="41">
        <v>67</v>
      </c>
      <c r="R57" s="41">
        <v>0.3097375992</v>
      </c>
      <c r="U57" s="41">
        <v>0.0040276298</v>
      </c>
      <c r="V57" s="41">
        <v>0.3134328358</v>
      </c>
      <c r="W57" s="41">
        <v>0.0566730204</v>
      </c>
      <c r="AD57" s="41">
        <v>0.9279440369</v>
      </c>
      <c r="AH57" s="41">
        <v>1</v>
      </c>
      <c r="AI57" s="41">
        <v>2</v>
      </c>
      <c r="AJ57" s="41">
        <f t="shared" si="0"/>
      </c>
      <c r="AK57" s="41" t="s">
        <v>194</v>
      </c>
      <c r="AL57" s="41" t="s">
        <v>194</v>
      </c>
    </row>
    <row r="58" spans="1:38" ht="12.75">
      <c r="A58" s="41" t="s">
        <v>38</v>
      </c>
      <c r="C58" s="41">
        <v>247</v>
      </c>
      <c r="D58" s="41">
        <v>0.4903434428</v>
      </c>
      <c r="G58" s="41">
        <v>0.680210052</v>
      </c>
      <c r="H58" s="41">
        <v>0.4898785425</v>
      </c>
      <c r="I58" s="41">
        <v>0.0318077191</v>
      </c>
      <c r="Q58" s="41">
        <v>308</v>
      </c>
      <c r="R58" s="41">
        <v>0.5747525413</v>
      </c>
      <c r="U58" s="41">
        <v>0.0035637664</v>
      </c>
      <c r="V58" s="41">
        <v>0.5779220779</v>
      </c>
      <c r="W58" s="41">
        <v>0.0281420417</v>
      </c>
      <c r="AD58" s="41">
        <v>0.0486710797</v>
      </c>
      <c r="AH58" s="41" t="s">
        <v>194</v>
      </c>
      <c r="AI58" s="41">
        <v>2</v>
      </c>
      <c r="AJ58" s="41" t="str">
        <f t="shared" si="0"/>
        <v>t</v>
      </c>
      <c r="AK58" s="41" t="s">
        <v>194</v>
      </c>
      <c r="AL58" s="41" t="s">
        <v>194</v>
      </c>
    </row>
    <row r="59" spans="1:38" ht="12.75">
      <c r="A59" s="41" t="s">
        <v>35</v>
      </c>
      <c r="C59" s="41">
        <v>176</v>
      </c>
      <c r="D59" s="41">
        <v>0.3610055717</v>
      </c>
      <c r="G59" s="41">
        <v>0.0025450426</v>
      </c>
      <c r="H59" s="41">
        <v>0.3579545455</v>
      </c>
      <c r="I59" s="41">
        <v>0.0361360347</v>
      </c>
      <c r="Q59" s="41">
        <v>183</v>
      </c>
      <c r="R59" s="41">
        <v>0.4405539539</v>
      </c>
      <c r="U59" s="41">
        <v>0.1862914118</v>
      </c>
      <c r="V59" s="41">
        <v>0.4371584699</v>
      </c>
      <c r="W59" s="41">
        <v>0.0366679788</v>
      </c>
      <c r="AD59" s="41">
        <v>0.1265966099</v>
      </c>
      <c r="AH59" s="41">
        <v>1</v>
      </c>
      <c r="AI59" s="41" t="s">
        <v>194</v>
      </c>
      <c r="AJ59" s="41">
        <f t="shared" si="0"/>
      </c>
      <c r="AK59" s="41" t="s">
        <v>194</v>
      </c>
      <c r="AL59" s="41" t="s">
        <v>194</v>
      </c>
    </row>
    <row r="60" spans="1:38" ht="12.75">
      <c r="A60" s="41" t="s">
        <v>37</v>
      </c>
      <c r="C60" s="41">
        <v>341</v>
      </c>
      <c r="D60" s="41">
        <v>0.485370841</v>
      </c>
      <c r="G60" s="41">
        <v>0.7627847019</v>
      </c>
      <c r="H60" s="41">
        <v>0.4838709677</v>
      </c>
      <c r="I60" s="41">
        <v>0.0270624267</v>
      </c>
      <c r="Q60" s="41">
        <v>372</v>
      </c>
      <c r="R60" s="41">
        <v>0.5576692222</v>
      </c>
      <c r="U60" s="41">
        <v>0.0105078032</v>
      </c>
      <c r="V60" s="41">
        <v>0.5564516129</v>
      </c>
      <c r="W60" s="41">
        <v>0.0257580354</v>
      </c>
      <c r="AD60" s="41">
        <v>0.054573865</v>
      </c>
      <c r="AH60" s="41" t="s">
        <v>194</v>
      </c>
      <c r="AI60" s="41" t="s">
        <v>194</v>
      </c>
      <c r="AJ60" s="41">
        <f t="shared" si="0"/>
      </c>
      <c r="AK60" s="41" t="s">
        <v>194</v>
      </c>
      <c r="AL60" s="41" t="s">
        <v>194</v>
      </c>
    </row>
    <row r="61" spans="1:38" ht="12.75">
      <c r="A61" s="41" t="s">
        <v>36</v>
      </c>
      <c r="C61" s="41">
        <v>116</v>
      </c>
      <c r="D61" s="41">
        <v>0.3355427775</v>
      </c>
      <c r="G61" s="41">
        <v>0.0028179856</v>
      </c>
      <c r="H61" s="41">
        <v>0.3362068966</v>
      </c>
      <c r="I61" s="41">
        <v>0.0438622274</v>
      </c>
      <c r="Q61" s="41">
        <v>152</v>
      </c>
      <c r="R61" s="41">
        <v>0.2512554964</v>
      </c>
      <c r="U61" s="50">
        <v>2.446338E-08</v>
      </c>
      <c r="V61" s="41">
        <v>0.25</v>
      </c>
      <c r="W61" s="41">
        <v>0.0351219679</v>
      </c>
      <c r="AD61" s="41">
        <v>0.1334078896</v>
      </c>
      <c r="AH61" s="41">
        <v>1</v>
      </c>
      <c r="AI61" s="41">
        <v>2</v>
      </c>
      <c r="AJ61" s="41">
        <f t="shared" si="0"/>
      </c>
      <c r="AK61" s="41" t="s">
        <v>194</v>
      </c>
      <c r="AL61" s="41" t="s">
        <v>194</v>
      </c>
    </row>
    <row r="62" spans="1:38" ht="12.75">
      <c r="A62" s="41" t="s">
        <v>27</v>
      </c>
      <c r="C62" s="41">
        <v>33</v>
      </c>
      <c r="D62" s="41">
        <v>0.3811758989</v>
      </c>
      <c r="G62" s="41">
        <v>0.2724107732</v>
      </c>
      <c r="H62" s="41">
        <v>0.3939393939</v>
      </c>
      <c r="I62" s="41">
        <v>0.085058117</v>
      </c>
      <c r="Q62" s="41">
        <v>37</v>
      </c>
      <c r="R62" s="41">
        <v>0.570458206</v>
      </c>
      <c r="U62" s="41">
        <v>0.3317749176</v>
      </c>
      <c r="V62" s="41">
        <v>0.5675675676</v>
      </c>
      <c r="W62" s="41">
        <v>0.0814454923</v>
      </c>
      <c r="AD62" s="41">
        <v>0.115788351</v>
      </c>
      <c r="AH62" s="41" t="s">
        <v>194</v>
      </c>
      <c r="AI62" s="41" t="s">
        <v>194</v>
      </c>
      <c r="AJ62" s="41">
        <f t="shared" si="0"/>
      </c>
      <c r="AK62" s="41" t="s">
        <v>194</v>
      </c>
      <c r="AL62" s="41" t="s">
        <v>194</v>
      </c>
    </row>
    <row r="63" spans="1:38" ht="12.75">
      <c r="A63" s="41" t="s">
        <v>28</v>
      </c>
      <c r="C63" s="41">
        <v>160</v>
      </c>
      <c r="D63" s="41">
        <v>0.5163924253</v>
      </c>
      <c r="G63" s="41">
        <v>0.3244918828</v>
      </c>
      <c r="H63" s="41">
        <v>0.5125</v>
      </c>
      <c r="I63" s="41">
        <v>0.0395161162</v>
      </c>
      <c r="Q63" s="41">
        <v>161</v>
      </c>
      <c r="R63" s="41">
        <v>0.6409752442</v>
      </c>
      <c r="U63" s="41">
        <v>0.0001836374</v>
      </c>
      <c r="V63" s="41">
        <v>0.6397515528</v>
      </c>
      <c r="W63" s="41">
        <v>0.0378350049</v>
      </c>
      <c r="AD63" s="41">
        <v>0.0246396895</v>
      </c>
      <c r="AH63" s="41" t="s">
        <v>194</v>
      </c>
      <c r="AI63" s="41">
        <v>2</v>
      </c>
      <c r="AJ63" s="41" t="str">
        <f t="shared" si="0"/>
        <v>t</v>
      </c>
      <c r="AK63" s="41" t="s">
        <v>194</v>
      </c>
      <c r="AL63" s="41" t="s">
        <v>194</v>
      </c>
    </row>
    <row r="64" spans="1:38" ht="12.75">
      <c r="A64" s="41" t="s">
        <v>30</v>
      </c>
      <c r="C64" s="41">
        <v>48</v>
      </c>
      <c r="D64" s="41">
        <v>0.5672105923</v>
      </c>
      <c r="G64" s="41">
        <v>0.2155598352</v>
      </c>
      <c r="H64" s="41">
        <v>0.5625</v>
      </c>
      <c r="I64" s="41">
        <v>0.0716027452</v>
      </c>
      <c r="Q64" s="41">
        <v>47</v>
      </c>
      <c r="R64" s="41">
        <v>0.6340498278</v>
      </c>
      <c r="U64" s="41">
        <v>0.0533080705</v>
      </c>
      <c r="V64" s="41">
        <v>0.6382978723</v>
      </c>
      <c r="W64" s="41">
        <v>0.070087134</v>
      </c>
      <c r="AD64" s="41">
        <v>0.5082364605</v>
      </c>
      <c r="AH64" s="41" t="s">
        <v>194</v>
      </c>
      <c r="AI64" s="41" t="s">
        <v>194</v>
      </c>
      <c r="AJ64" s="41">
        <f t="shared" si="0"/>
      </c>
      <c r="AK64" s="41" t="s">
        <v>194</v>
      </c>
      <c r="AL64" s="41" t="s">
        <v>194</v>
      </c>
    </row>
    <row r="65" spans="1:38" ht="12.75">
      <c r="A65" s="41" t="s">
        <v>26</v>
      </c>
      <c r="C65" s="41">
        <v>73</v>
      </c>
      <c r="D65" s="41">
        <v>0.4431429521</v>
      </c>
      <c r="G65" s="41">
        <v>0.5638046468</v>
      </c>
      <c r="H65" s="41">
        <v>0.4520547945</v>
      </c>
      <c r="I65" s="41">
        <v>0.0582509048</v>
      </c>
      <c r="Q65" s="41">
        <v>78</v>
      </c>
      <c r="R65" s="41">
        <v>0.4440701729</v>
      </c>
      <c r="U65" s="41">
        <v>0.4201135269</v>
      </c>
      <c r="V65" s="41">
        <v>0.4487179487</v>
      </c>
      <c r="W65" s="41">
        <v>0.0563152927</v>
      </c>
      <c r="AD65" s="41">
        <v>0.9908747483</v>
      </c>
      <c r="AH65" s="41" t="s">
        <v>194</v>
      </c>
      <c r="AI65" s="41" t="s">
        <v>194</v>
      </c>
      <c r="AJ65" s="41">
        <f t="shared" si="0"/>
      </c>
      <c r="AK65" s="41" t="s">
        <v>194</v>
      </c>
      <c r="AL65" s="41" t="s">
        <v>194</v>
      </c>
    </row>
    <row r="66" spans="1:38" ht="12.75">
      <c r="A66" s="41" t="s">
        <v>25</v>
      </c>
      <c r="C66" s="41">
        <v>100</v>
      </c>
      <c r="D66" s="41">
        <v>0.1800401015</v>
      </c>
      <c r="G66" s="50">
        <v>5.1198081E-08</v>
      </c>
      <c r="H66" s="41">
        <v>0.18</v>
      </c>
      <c r="I66" s="41">
        <v>0.0384187454</v>
      </c>
      <c r="Q66" s="41">
        <v>121</v>
      </c>
      <c r="R66" s="41">
        <v>0.1535164268</v>
      </c>
      <c r="U66" s="50">
        <v>3.046805E-11</v>
      </c>
      <c r="V66" s="41">
        <v>0.1570247934</v>
      </c>
      <c r="W66" s="41">
        <v>0.0330749222</v>
      </c>
      <c r="AD66" s="41">
        <v>0.596903007</v>
      </c>
      <c r="AH66" s="41">
        <v>1</v>
      </c>
      <c r="AI66" s="41">
        <v>2</v>
      </c>
      <c r="AJ66" s="41">
        <f t="shared" si="0"/>
      </c>
      <c r="AK66" s="41" t="s">
        <v>194</v>
      </c>
      <c r="AL66" s="41" t="s">
        <v>194</v>
      </c>
    </row>
    <row r="67" spans="1:38" ht="12.75">
      <c r="A67" s="41" t="s">
        <v>29</v>
      </c>
      <c r="C67" s="41">
        <v>55</v>
      </c>
      <c r="D67" s="50">
        <v>1.1143946E-09</v>
      </c>
      <c r="G67" s="41">
        <v>0.9959523649</v>
      </c>
      <c r="H67" s="41">
        <v>0</v>
      </c>
      <c r="I67" s="41">
        <v>0</v>
      </c>
      <c r="Q67" s="41" t="s">
        <v>194</v>
      </c>
      <c r="R67" s="41" t="s">
        <v>194</v>
      </c>
      <c r="U67" s="41" t="s">
        <v>194</v>
      </c>
      <c r="V67" s="41" t="s">
        <v>194</v>
      </c>
      <c r="W67" s="41" t="s">
        <v>194</v>
      </c>
      <c r="AD67" s="41" t="s">
        <v>194</v>
      </c>
      <c r="AH67" s="41" t="s">
        <v>194</v>
      </c>
      <c r="AI67" s="41" t="s">
        <v>194</v>
      </c>
      <c r="AJ67" s="41">
        <f t="shared" si="0"/>
      </c>
      <c r="AK67" s="41" t="s">
        <v>194</v>
      </c>
      <c r="AL67" s="41" t="s">
        <v>240</v>
      </c>
    </row>
    <row r="68" spans="1:38" ht="12.75">
      <c r="A68" s="41" t="s">
        <v>45</v>
      </c>
      <c r="C68" s="41">
        <v>60</v>
      </c>
      <c r="D68" s="41">
        <v>0.5396669632</v>
      </c>
      <c r="G68" s="41">
        <v>0.335303701</v>
      </c>
      <c r="H68" s="41">
        <v>0.5333333333</v>
      </c>
      <c r="I68" s="41">
        <v>0.0644061189</v>
      </c>
      <c r="Q68" s="41">
        <v>45</v>
      </c>
      <c r="R68" s="41">
        <v>0.5988016216</v>
      </c>
      <c r="U68" s="41">
        <v>0.1498869815</v>
      </c>
      <c r="V68" s="41">
        <v>0.6</v>
      </c>
      <c r="W68" s="41">
        <v>0.0730296743</v>
      </c>
      <c r="AD68" s="41">
        <v>0.5469100155</v>
      </c>
      <c r="AH68" s="41" t="s">
        <v>194</v>
      </c>
      <c r="AI68" s="41" t="s">
        <v>194</v>
      </c>
      <c r="AJ68" s="41">
        <f t="shared" si="0"/>
      </c>
      <c r="AK68" s="41" t="s">
        <v>194</v>
      </c>
      <c r="AL68" s="41" t="s">
        <v>194</v>
      </c>
    </row>
    <row r="69" spans="1:38" ht="12.75">
      <c r="A69" s="41" t="s">
        <v>43</v>
      </c>
      <c r="C69" s="41">
        <v>89</v>
      </c>
      <c r="D69" s="41">
        <v>0.3892422172</v>
      </c>
      <c r="G69" s="41">
        <v>0.1006659497</v>
      </c>
      <c r="H69" s="41">
        <v>0.393258427</v>
      </c>
      <c r="I69" s="41">
        <v>0.051778074</v>
      </c>
      <c r="Q69" s="41">
        <v>93</v>
      </c>
      <c r="R69" s="41">
        <v>0.3149396087</v>
      </c>
      <c r="U69" s="41">
        <v>0.0010630133</v>
      </c>
      <c r="V69" s="41">
        <v>0.311827957</v>
      </c>
      <c r="W69" s="41">
        <v>0.0480357486</v>
      </c>
      <c r="AD69" s="41">
        <v>0.2963807547</v>
      </c>
      <c r="AH69" s="41" t="s">
        <v>194</v>
      </c>
      <c r="AI69" s="41">
        <v>2</v>
      </c>
      <c r="AJ69" s="41">
        <f aca="true" t="shared" si="1" ref="AJ69:AJ110">IF(AD69&lt;0.05,"t","")</f>
      </c>
      <c r="AK69" s="41" t="s">
        <v>194</v>
      </c>
      <c r="AL69" s="41" t="s">
        <v>194</v>
      </c>
    </row>
    <row r="70" spans="1:38" ht="12.75">
      <c r="A70" s="41" t="s">
        <v>42</v>
      </c>
      <c r="C70" s="41">
        <v>133</v>
      </c>
      <c r="D70" s="41">
        <v>0.5188774512</v>
      </c>
      <c r="G70" s="41">
        <v>0.3392132413</v>
      </c>
      <c r="H70" s="41">
        <v>0.5187969925</v>
      </c>
      <c r="I70" s="41">
        <v>0.0433248503</v>
      </c>
      <c r="Q70" s="41">
        <v>155</v>
      </c>
      <c r="R70" s="41">
        <v>0.5025008323</v>
      </c>
      <c r="U70" s="41">
        <v>0.7581502002</v>
      </c>
      <c r="V70" s="41">
        <v>0.5032258065</v>
      </c>
      <c r="W70" s="41">
        <v>0.0401601306</v>
      </c>
      <c r="AD70" s="41">
        <v>0.7824377981</v>
      </c>
      <c r="AH70" s="41" t="s">
        <v>194</v>
      </c>
      <c r="AI70" s="41" t="s">
        <v>194</v>
      </c>
      <c r="AJ70" s="41">
        <f t="shared" si="1"/>
      </c>
      <c r="AK70" s="41" t="s">
        <v>194</v>
      </c>
      <c r="AL70" s="41" t="s">
        <v>194</v>
      </c>
    </row>
    <row r="71" spans="1:38" ht="12.75">
      <c r="A71" s="41" t="s">
        <v>44</v>
      </c>
      <c r="C71" s="41">
        <v>196</v>
      </c>
      <c r="D71" s="41">
        <v>0.3232244446</v>
      </c>
      <c r="G71" s="41">
        <v>2.79714E-05</v>
      </c>
      <c r="H71" s="41">
        <v>0.3214285714</v>
      </c>
      <c r="I71" s="41">
        <v>0.0333589205</v>
      </c>
      <c r="Q71" s="41">
        <v>193</v>
      </c>
      <c r="R71" s="41">
        <v>0.3295059257</v>
      </c>
      <c r="U71" s="41">
        <v>1.29969E-05</v>
      </c>
      <c r="V71" s="41">
        <v>0.3367875648</v>
      </c>
      <c r="W71" s="41">
        <v>0.0340193256</v>
      </c>
      <c r="AD71" s="41">
        <v>0.8950241555</v>
      </c>
      <c r="AH71" s="41">
        <v>1</v>
      </c>
      <c r="AI71" s="41">
        <v>2</v>
      </c>
      <c r="AJ71" s="41">
        <f t="shared" si="1"/>
      </c>
      <c r="AK71" s="41" t="s">
        <v>194</v>
      </c>
      <c r="AL71" s="41" t="s">
        <v>194</v>
      </c>
    </row>
    <row r="72" spans="1:38" ht="12.75">
      <c r="A72" s="41" t="s">
        <v>39</v>
      </c>
      <c r="C72" s="41">
        <v>101</v>
      </c>
      <c r="D72" s="41">
        <v>0.5317678766</v>
      </c>
      <c r="G72" s="41">
        <v>0.2758512954</v>
      </c>
      <c r="H72" s="41">
        <v>0.5346534653</v>
      </c>
      <c r="I72" s="41">
        <v>0.0496322254</v>
      </c>
      <c r="Q72" s="41">
        <v>77</v>
      </c>
      <c r="R72" s="41">
        <v>0.5038424039</v>
      </c>
      <c r="U72" s="41">
        <v>0.8095342584</v>
      </c>
      <c r="V72" s="41">
        <v>0.5064935065</v>
      </c>
      <c r="W72" s="41">
        <v>0.0569754828</v>
      </c>
      <c r="AD72" s="41">
        <v>0.7128789454</v>
      </c>
      <c r="AH72" s="41" t="s">
        <v>194</v>
      </c>
      <c r="AI72" s="41" t="s">
        <v>194</v>
      </c>
      <c r="AJ72" s="41">
        <f t="shared" si="1"/>
      </c>
      <c r="AK72" s="41" t="s">
        <v>194</v>
      </c>
      <c r="AL72" s="41" t="s">
        <v>194</v>
      </c>
    </row>
    <row r="73" spans="1:38" ht="12.75">
      <c r="A73" s="41" t="s">
        <v>40</v>
      </c>
      <c r="C73" s="41">
        <v>125</v>
      </c>
      <c r="D73" s="41">
        <v>0.2743339998</v>
      </c>
      <c r="G73" s="41">
        <v>1.12467E-05</v>
      </c>
      <c r="H73" s="41">
        <v>0.28</v>
      </c>
      <c r="I73" s="41">
        <v>0.0401596813</v>
      </c>
      <c r="Q73" s="41">
        <v>123</v>
      </c>
      <c r="R73" s="41">
        <v>0.293761508</v>
      </c>
      <c r="U73" s="41">
        <v>2.71422E-05</v>
      </c>
      <c r="V73" s="41">
        <v>0.2926829268</v>
      </c>
      <c r="W73" s="41">
        <v>0.0410254364</v>
      </c>
      <c r="AD73" s="41">
        <v>0.7345529094</v>
      </c>
      <c r="AH73" s="41">
        <v>1</v>
      </c>
      <c r="AI73" s="41">
        <v>2</v>
      </c>
      <c r="AJ73" s="41">
        <f t="shared" si="1"/>
      </c>
      <c r="AK73" s="41" t="s">
        <v>194</v>
      </c>
      <c r="AL73" s="41" t="s">
        <v>194</v>
      </c>
    </row>
    <row r="74" spans="1:38" ht="12.75">
      <c r="A74" s="41" t="s">
        <v>41</v>
      </c>
      <c r="C74" s="41">
        <v>79</v>
      </c>
      <c r="D74" s="41">
        <v>0.1256442725</v>
      </c>
      <c r="G74" s="50">
        <v>5.1601985E-08</v>
      </c>
      <c r="H74" s="41">
        <v>0.1265822785</v>
      </c>
      <c r="I74" s="41">
        <v>0.0374096727</v>
      </c>
      <c r="Q74" s="41">
        <v>91</v>
      </c>
      <c r="R74" s="41">
        <v>0.087373688</v>
      </c>
      <c r="U74" s="50">
        <v>5.115759E-10</v>
      </c>
      <c r="V74" s="41">
        <v>0.0879120879</v>
      </c>
      <c r="W74" s="41">
        <v>0.0296839678</v>
      </c>
      <c r="AD74" s="41">
        <v>0.4187460039</v>
      </c>
      <c r="AH74" s="41">
        <v>1</v>
      </c>
      <c r="AI74" s="41">
        <v>2</v>
      </c>
      <c r="AJ74" s="41">
        <f t="shared" si="1"/>
      </c>
      <c r="AK74" s="41" t="s">
        <v>194</v>
      </c>
      <c r="AL74" s="41" t="s">
        <v>194</v>
      </c>
    </row>
    <row r="75" spans="1:38" ht="12.75">
      <c r="A75" s="41" t="s">
        <v>46</v>
      </c>
      <c r="C75" s="41">
        <v>199</v>
      </c>
      <c r="D75" s="41">
        <v>0.3182685808</v>
      </c>
      <c r="G75" s="41">
        <v>1.24327E-05</v>
      </c>
      <c r="H75" s="41">
        <v>0.3216080402</v>
      </c>
      <c r="I75" s="41">
        <v>0.0331113781</v>
      </c>
      <c r="Q75" s="41">
        <v>216</v>
      </c>
      <c r="R75" s="41">
        <v>0.3388328209</v>
      </c>
      <c r="U75" s="41">
        <v>1.52943E-05</v>
      </c>
      <c r="V75" s="41">
        <v>0.337962963</v>
      </c>
      <c r="W75" s="41">
        <v>0.0321846523</v>
      </c>
      <c r="AD75" s="41">
        <v>0.656702035</v>
      </c>
      <c r="AH75" s="41">
        <v>1</v>
      </c>
      <c r="AI75" s="41">
        <v>2</v>
      </c>
      <c r="AJ75" s="41">
        <f t="shared" si="1"/>
      </c>
      <c r="AK75" s="41" t="s">
        <v>194</v>
      </c>
      <c r="AL75" s="41" t="s">
        <v>194</v>
      </c>
    </row>
    <row r="76" spans="1:38" ht="12.75">
      <c r="A76" s="41" t="s">
        <v>48</v>
      </c>
      <c r="C76" s="41">
        <v>19</v>
      </c>
      <c r="D76" s="41">
        <v>0.4042529977</v>
      </c>
      <c r="G76" s="41">
        <v>0.5257192008</v>
      </c>
      <c r="H76" s="41">
        <v>0.4210526316</v>
      </c>
      <c r="I76" s="41">
        <v>0.1132689657</v>
      </c>
      <c r="Q76" s="41" t="s">
        <v>194</v>
      </c>
      <c r="R76" s="41" t="s">
        <v>194</v>
      </c>
      <c r="U76" s="41" t="s">
        <v>194</v>
      </c>
      <c r="V76" s="41" t="s">
        <v>194</v>
      </c>
      <c r="W76" s="41" t="s">
        <v>194</v>
      </c>
      <c r="AD76" s="41" t="s">
        <v>194</v>
      </c>
      <c r="AH76" s="41" t="s">
        <v>194</v>
      </c>
      <c r="AI76" s="41" t="s">
        <v>194</v>
      </c>
      <c r="AJ76" s="41">
        <f t="shared" si="1"/>
      </c>
      <c r="AK76" s="41" t="s">
        <v>194</v>
      </c>
      <c r="AL76" s="41" t="s">
        <v>240</v>
      </c>
    </row>
    <row r="77" spans="1:38" ht="12.75">
      <c r="A77" s="41" t="s">
        <v>47</v>
      </c>
      <c r="C77" s="41">
        <v>44</v>
      </c>
      <c r="D77" s="41">
        <v>0.1355479028</v>
      </c>
      <c r="G77" s="41">
        <v>6.37825E-05</v>
      </c>
      <c r="H77" s="41">
        <v>0.1363636364</v>
      </c>
      <c r="I77" s="41">
        <v>0.0517354712</v>
      </c>
      <c r="Q77" s="41">
        <v>44</v>
      </c>
      <c r="R77" s="41">
        <v>0.1328548263</v>
      </c>
      <c r="U77" s="41">
        <v>3.05573E-05</v>
      </c>
      <c r="V77" s="41">
        <v>0.1363636364</v>
      </c>
      <c r="W77" s="41">
        <v>0.0517354712</v>
      </c>
      <c r="AD77" s="41">
        <v>0.970288747</v>
      </c>
      <c r="AH77" s="41">
        <v>1</v>
      </c>
      <c r="AI77" s="41">
        <v>2</v>
      </c>
      <c r="AJ77" s="41">
        <f t="shared" si="1"/>
      </c>
      <c r="AK77" s="41" t="s">
        <v>194</v>
      </c>
      <c r="AL77" s="41" t="s">
        <v>194</v>
      </c>
    </row>
    <row r="78" spans="1:38" ht="12.75">
      <c r="A78" s="41" t="s">
        <v>53</v>
      </c>
      <c r="C78" s="41" t="s">
        <v>194</v>
      </c>
      <c r="D78" s="41" t="s">
        <v>194</v>
      </c>
      <c r="G78" s="41" t="s">
        <v>194</v>
      </c>
      <c r="H78" s="41" t="s">
        <v>194</v>
      </c>
      <c r="I78" s="41" t="s">
        <v>194</v>
      </c>
      <c r="Q78" s="41" t="s">
        <v>194</v>
      </c>
      <c r="R78" s="41" t="s">
        <v>194</v>
      </c>
      <c r="U78" s="41" t="s">
        <v>194</v>
      </c>
      <c r="V78" s="41" t="s">
        <v>194</v>
      </c>
      <c r="W78" s="41" t="s">
        <v>194</v>
      </c>
      <c r="AD78" s="41" t="s">
        <v>194</v>
      </c>
      <c r="AH78" s="41" t="s">
        <v>194</v>
      </c>
      <c r="AI78" s="41" t="s">
        <v>194</v>
      </c>
      <c r="AJ78" s="41">
        <f t="shared" si="1"/>
      </c>
      <c r="AK78" s="41" t="s">
        <v>240</v>
      </c>
      <c r="AL78" s="41" t="s">
        <v>240</v>
      </c>
    </row>
    <row r="79" spans="1:38" ht="12.75">
      <c r="A79" s="41" t="s">
        <v>55</v>
      </c>
      <c r="C79" s="41" t="s">
        <v>194</v>
      </c>
      <c r="D79" s="41" t="s">
        <v>194</v>
      </c>
      <c r="G79" s="41" t="s">
        <v>194</v>
      </c>
      <c r="H79" s="41" t="s">
        <v>194</v>
      </c>
      <c r="I79" s="41" t="s">
        <v>194</v>
      </c>
      <c r="Q79" s="41" t="s">
        <v>194</v>
      </c>
      <c r="R79" s="41" t="s">
        <v>194</v>
      </c>
      <c r="U79" s="41" t="s">
        <v>194</v>
      </c>
      <c r="V79" s="41" t="s">
        <v>194</v>
      </c>
      <c r="W79" s="41" t="s">
        <v>194</v>
      </c>
      <c r="AD79" s="41" t="s">
        <v>194</v>
      </c>
      <c r="AH79" s="41" t="s">
        <v>194</v>
      </c>
      <c r="AI79" s="41" t="s">
        <v>194</v>
      </c>
      <c r="AJ79" s="41">
        <f t="shared" si="1"/>
      </c>
      <c r="AK79" s="41" t="s">
        <v>240</v>
      </c>
      <c r="AL79" s="41" t="s">
        <v>240</v>
      </c>
    </row>
    <row r="80" spans="1:38" ht="12.75">
      <c r="A80" s="41" t="s">
        <v>51</v>
      </c>
      <c r="C80" s="41" t="s">
        <v>194</v>
      </c>
      <c r="D80" s="41" t="s">
        <v>194</v>
      </c>
      <c r="G80" s="41" t="s">
        <v>194</v>
      </c>
      <c r="H80" s="41" t="s">
        <v>194</v>
      </c>
      <c r="I80" s="41" t="s">
        <v>194</v>
      </c>
      <c r="Q80" s="41" t="s">
        <v>194</v>
      </c>
      <c r="R80" s="41" t="s">
        <v>194</v>
      </c>
      <c r="U80" s="41" t="s">
        <v>194</v>
      </c>
      <c r="V80" s="41" t="s">
        <v>194</v>
      </c>
      <c r="W80" s="41" t="s">
        <v>194</v>
      </c>
      <c r="AD80" s="41" t="s">
        <v>194</v>
      </c>
      <c r="AH80" s="41" t="s">
        <v>194</v>
      </c>
      <c r="AI80" s="41" t="s">
        <v>194</v>
      </c>
      <c r="AJ80" s="41">
        <f t="shared" si="1"/>
      </c>
      <c r="AK80" s="41" t="s">
        <v>240</v>
      </c>
      <c r="AL80" s="41" t="s">
        <v>240</v>
      </c>
    </row>
    <row r="81" spans="1:38" ht="12.75">
      <c r="A81" s="41" t="s">
        <v>54</v>
      </c>
      <c r="C81" s="41" t="s">
        <v>194</v>
      </c>
      <c r="D81" s="41" t="s">
        <v>194</v>
      </c>
      <c r="G81" s="41" t="s">
        <v>194</v>
      </c>
      <c r="H81" s="41" t="s">
        <v>194</v>
      </c>
      <c r="I81" s="41" t="s">
        <v>194</v>
      </c>
      <c r="Q81" s="41" t="s">
        <v>194</v>
      </c>
      <c r="R81" s="41" t="s">
        <v>194</v>
      </c>
      <c r="U81" s="41" t="s">
        <v>194</v>
      </c>
      <c r="V81" s="41" t="s">
        <v>194</v>
      </c>
      <c r="W81" s="41" t="s">
        <v>194</v>
      </c>
      <c r="AD81" s="41" t="s">
        <v>194</v>
      </c>
      <c r="AH81" s="41" t="s">
        <v>194</v>
      </c>
      <c r="AI81" s="41" t="s">
        <v>194</v>
      </c>
      <c r="AJ81" s="41">
        <f t="shared" si="1"/>
      </c>
      <c r="AK81" s="41" t="s">
        <v>240</v>
      </c>
      <c r="AL81" s="41" t="s">
        <v>240</v>
      </c>
    </row>
    <row r="82" spans="1:38" ht="12.75">
      <c r="A82" s="41" t="s">
        <v>50</v>
      </c>
      <c r="C82" s="41" t="s">
        <v>194</v>
      </c>
      <c r="D82" s="41" t="s">
        <v>194</v>
      </c>
      <c r="G82" s="41" t="s">
        <v>194</v>
      </c>
      <c r="H82" s="41" t="s">
        <v>194</v>
      </c>
      <c r="I82" s="41" t="s">
        <v>194</v>
      </c>
      <c r="Q82" s="41">
        <v>116</v>
      </c>
      <c r="R82" s="41">
        <v>0.0510307597</v>
      </c>
      <c r="U82" s="50">
        <v>6.59825E-12</v>
      </c>
      <c r="V82" s="41">
        <v>0.0517241379</v>
      </c>
      <c r="W82" s="41">
        <v>0.0205629294</v>
      </c>
      <c r="AD82" s="41" t="s">
        <v>194</v>
      </c>
      <c r="AH82" s="41" t="s">
        <v>194</v>
      </c>
      <c r="AI82" s="41">
        <v>2</v>
      </c>
      <c r="AJ82" s="41">
        <f t="shared" si="1"/>
      </c>
      <c r="AK82" s="41" t="s">
        <v>240</v>
      </c>
      <c r="AL82" s="41" t="s">
        <v>194</v>
      </c>
    </row>
    <row r="83" spans="1:38" ht="12.75">
      <c r="A83" s="41" t="s">
        <v>52</v>
      </c>
      <c r="C83" s="41" t="s">
        <v>194</v>
      </c>
      <c r="D83" s="41" t="s">
        <v>194</v>
      </c>
      <c r="G83" s="41" t="s">
        <v>194</v>
      </c>
      <c r="H83" s="41" t="s">
        <v>194</v>
      </c>
      <c r="I83" s="41" t="s">
        <v>194</v>
      </c>
      <c r="Q83" s="41" t="s">
        <v>194</v>
      </c>
      <c r="R83" s="41" t="s">
        <v>194</v>
      </c>
      <c r="U83" s="41" t="s">
        <v>194</v>
      </c>
      <c r="V83" s="41" t="s">
        <v>194</v>
      </c>
      <c r="W83" s="41" t="s">
        <v>194</v>
      </c>
      <c r="AD83" s="41" t="s">
        <v>194</v>
      </c>
      <c r="AH83" s="41" t="s">
        <v>194</v>
      </c>
      <c r="AI83" s="41" t="s">
        <v>194</v>
      </c>
      <c r="AJ83" s="41">
        <f t="shared" si="1"/>
      </c>
      <c r="AK83" s="41" t="s">
        <v>240</v>
      </c>
      <c r="AL83" s="41" t="s">
        <v>240</v>
      </c>
    </row>
    <row r="84" spans="1:38" ht="12.75">
      <c r="A84" s="41" t="s">
        <v>56</v>
      </c>
      <c r="C84" s="41" t="s">
        <v>194</v>
      </c>
      <c r="D84" s="41" t="s">
        <v>194</v>
      </c>
      <c r="G84" s="41" t="s">
        <v>194</v>
      </c>
      <c r="H84" s="41" t="s">
        <v>194</v>
      </c>
      <c r="I84" s="41" t="s">
        <v>194</v>
      </c>
      <c r="Q84" s="41" t="s">
        <v>194</v>
      </c>
      <c r="R84" s="41" t="s">
        <v>194</v>
      </c>
      <c r="U84" s="41" t="s">
        <v>194</v>
      </c>
      <c r="V84" s="41" t="s">
        <v>194</v>
      </c>
      <c r="W84" s="41" t="s">
        <v>194</v>
      </c>
      <c r="AD84" s="41" t="s">
        <v>194</v>
      </c>
      <c r="AH84" s="41" t="s">
        <v>194</v>
      </c>
      <c r="AI84" s="41" t="s">
        <v>194</v>
      </c>
      <c r="AJ84" s="41">
        <f t="shared" si="1"/>
      </c>
      <c r="AK84" s="41" t="s">
        <v>240</v>
      </c>
      <c r="AL84" s="41" t="s">
        <v>240</v>
      </c>
    </row>
    <row r="85" spans="1:38" ht="12.75">
      <c r="A85" s="41" t="s">
        <v>49</v>
      </c>
      <c r="C85" s="41" t="s">
        <v>194</v>
      </c>
      <c r="D85" s="41" t="s">
        <v>194</v>
      </c>
      <c r="G85" s="41" t="s">
        <v>194</v>
      </c>
      <c r="H85" s="41" t="s">
        <v>194</v>
      </c>
      <c r="I85" s="41" t="s">
        <v>194</v>
      </c>
      <c r="Q85" s="41" t="s">
        <v>194</v>
      </c>
      <c r="R85" s="41" t="s">
        <v>194</v>
      </c>
      <c r="U85" s="41" t="s">
        <v>194</v>
      </c>
      <c r="V85" s="41" t="s">
        <v>194</v>
      </c>
      <c r="W85" s="41" t="s">
        <v>194</v>
      </c>
      <c r="AD85" s="41" t="s">
        <v>194</v>
      </c>
      <c r="AH85" s="41" t="s">
        <v>194</v>
      </c>
      <c r="AI85" s="41" t="s">
        <v>194</v>
      </c>
      <c r="AJ85" s="41">
        <f t="shared" si="1"/>
      </c>
      <c r="AK85" s="41" t="s">
        <v>240</v>
      </c>
      <c r="AL85" s="41" t="s">
        <v>240</v>
      </c>
    </row>
    <row r="86" spans="1:38" ht="12.75">
      <c r="A86" s="41" t="s">
        <v>87</v>
      </c>
      <c r="C86" s="41">
        <v>332</v>
      </c>
      <c r="D86" s="41">
        <v>0.5571693829</v>
      </c>
      <c r="G86" s="41">
        <v>0.0041874473</v>
      </c>
      <c r="H86" s="41">
        <v>0.5542168675</v>
      </c>
      <c r="I86" s="41">
        <v>0.0272792637</v>
      </c>
      <c r="Q86" s="41">
        <v>315</v>
      </c>
      <c r="R86" s="41">
        <v>0.6204309848</v>
      </c>
      <c r="U86" s="50">
        <v>6.586222E-06</v>
      </c>
      <c r="V86" s="41">
        <v>0.6222222222</v>
      </c>
      <c r="W86" s="41">
        <v>0.0273171688</v>
      </c>
      <c r="AD86" s="41">
        <v>0.1037826433</v>
      </c>
      <c r="AH86" s="41">
        <v>1</v>
      </c>
      <c r="AI86" s="41">
        <v>2</v>
      </c>
      <c r="AJ86" s="41">
        <f t="shared" si="1"/>
      </c>
      <c r="AK86" s="41" t="s">
        <v>194</v>
      </c>
      <c r="AL86" s="41" t="s">
        <v>194</v>
      </c>
    </row>
    <row r="87" spans="1:38" ht="12.75">
      <c r="A87" s="41" t="s">
        <v>86</v>
      </c>
      <c r="C87" s="41">
        <v>225</v>
      </c>
      <c r="D87" s="41">
        <v>0.6505073271</v>
      </c>
      <c r="G87" s="50">
        <v>4.4845932E-07</v>
      </c>
      <c r="H87" s="41">
        <v>0.6488888889</v>
      </c>
      <c r="I87" s="41">
        <v>0.0318211739</v>
      </c>
      <c r="Q87" s="41">
        <v>321</v>
      </c>
      <c r="R87" s="41">
        <v>0.7000737604</v>
      </c>
      <c r="U87" s="50">
        <v>6.638097E-13</v>
      </c>
      <c r="V87" s="41">
        <v>0.7009345794</v>
      </c>
      <c r="W87" s="41">
        <v>0.0255546141</v>
      </c>
      <c r="AD87" s="41">
        <v>0.2235248318</v>
      </c>
      <c r="AH87" s="41">
        <v>1</v>
      </c>
      <c r="AI87" s="41">
        <v>2</v>
      </c>
      <c r="AJ87" s="41">
        <f t="shared" si="1"/>
      </c>
      <c r="AK87" s="41" t="s">
        <v>194</v>
      </c>
      <c r="AL87" s="41" t="s">
        <v>194</v>
      </c>
    </row>
    <row r="88" spans="1:38" ht="12.75">
      <c r="A88" s="41" t="s">
        <v>82</v>
      </c>
      <c r="C88" s="41">
        <v>419</v>
      </c>
      <c r="D88" s="41">
        <v>0.6541219142</v>
      </c>
      <c r="G88" s="50">
        <v>3.170016E-12</v>
      </c>
      <c r="H88" s="41">
        <v>0.6539379475</v>
      </c>
      <c r="I88" s="41">
        <v>0.0232401137</v>
      </c>
      <c r="Q88" s="41">
        <v>463</v>
      </c>
      <c r="R88" s="41">
        <v>0.6511002212</v>
      </c>
      <c r="U88" s="50">
        <v>2.303146E-11</v>
      </c>
      <c r="V88" s="41">
        <v>0.6501079914</v>
      </c>
      <c r="W88" s="41">
        <v>0.0221650782</v>
      </c>
      <c r="AD88" s="41">
        <v>0.9252366473</v>
      </c>
      <c r="AH88" s="41">
        <v>1</v>
      </c>
      <c r="AI88" s="41">
        <v>2</v>
      </c>
      <c r="AJ88" s="41">
        <f t="shared" si="1"/>
      </c>
      <c r="AK88" s="41" t="s">
        <v>194</v>
      </c>
      <c r="AL88" s="41" t="s">
        <v>194</v>
      </c>
    </row>
    <row r="89" spans="1:38" ht="12.75">
      <c r="A89" s="41" t="s">
        <v>91</v>
      </c>
      <c r="C89" s="41">
        <v>305</v>
      </c>
      <c r="D89" s="41">
        <v>0.5643550174</v>
      </c>
      <c r="G89" s="41">
        <v>0.0027880621</v>
      </c>
      <c r="H89" s="41">
        <v>0.5639344262</v>
      </c>
      <c r="I89" s="41">
        <v>0.0283948962</v>
      </c>
      <c r="Q89" s="41">
        <v>366</v>
      </c>
      <c r="R89" s="41">
        <v>0.5909442568</v>
      </c>
      <c r="U89" s="41">
        <v>0.0001607545</v>
      </c>
      <c r="V89" s="41">
        <v>0.5901639344</v>
      </c>
      <c r="W89" s="41">
        <v>0.0257069692</v>
      </c>
      <c r="AD89" s="41">
        <v>0.4888266036</v>
      </c>
      <c r="AH89" s="41">
        <v>1</v>
      </c>
      <c r="AI89" s="41">
        <v>2</v>
      </c>
      <c r="AJ89" s="41">
        <f t="shared" si="1"/>
      </c>
      <c r="AK89" s="41" t="s">
        <v>194</v>
      </c>
      <c r="AL89" s="41" t="s">
        <v>194</v>
      </c>
    </row>
    <row r="90" spans="1:38" ht="12.75">
      <c r="A90" s="41" t="s">
        <v>90</v>
      </c>
      <c r="C90" s="41">
        <v>136</v>
      </c>
      <c r="D90" s="41">
        <v>0.4792781491</v>
      </c>
      <c r="G90" s="41">
        <v>0.9591607968</v>
      </c>
      <c r="H90" s="41">
        <v>0.4779411765</v>
      </c>
      <c r="I90" s="41">
        <v>0.0428329011</v>
      </c>
      <c r="Q90" s="41">
        <v>132</v>
      </c>
      <c r="R90" s="41">
        <v>0.5657473018</v>
      </c>
      <c r="U90" s="41">
        <v>0.0857755515</v>
      </c>
      <c r="V90" s="41">
        <v>0.5681818182</v>
      </c>
      <c r="W90" s="41">
        <v>0.0431128926</v>
      </c>
      <c r="AD90" s="41">
        <v>0.1587431529</v>
      </c>
      <c r="AH90" s="41" t="s">
        <v>194</v>
      </c>
      <c r="AI90" s="41" t="s">
        <v>194</v>
      </c>
      <c r="AJ90" s="41">
        <f t="shared" si="1"/>
      </c>
      <c r="AK90" s="41" t="s">
        <v>194</v>
      </c>
      <c r="AL90" s="41" t="s">
        <v>194</v>
      </c>
    </row>
    <row r="91" spans="1:38" ht="12.75">
      <c r="A91" s="41" t="s">
        <v>89</v>
      </c>
      <c r="C91" s="41">
        <v>414</v>
      </c>
      <c r="D91" s="41">
        <v>0.6410021287</v>
      </c>
      <c r="G91" s="50">
        <v>1.285746E-10</v>
      </c>
      <c r="H91" s="41">
        <v>0.6425120773</v>
      </c>
      <c r="I91" s="41">
        <v>0.0235543522</v>
      </c>
      <c r="Q91" s="41">
        <v>483</v>
      </c>
      <c r="R91" s="41">
        <v>0.671553614</v>
      </c>
      <c r="U91" s="50">
        <v>1.966549E-14</v>
      </c>
      <c r="V91" s="41">
        <v>0.6708074534</v>
      </c>
      <c r="W91" s="41">
        <v>0.0213821007</v>
      </c>
      <c r="AD91" s="41">
        <v>0.3382656854</v>
      </c>
      <c r="AH91" s="41">
        <v>1</v>
      </c>
      <c r="AI91" s="41">
        <v>2</v>
      </c>
      <c r="AJ91" s="41">
        <f t="shared" si="1"/>
      </c>
      <c r="AK91" s="41" t="s">
        <v>194</v>
      </c>
      <c r="AL91" s="41" t="s">
        <v>194</v>
      </c>
    </row>
    <row r="92" spans="1:38" ht="12.75">
      <c r="A92" s="41" t="s">
        <v>88</v>
      </c>
      <c r="C92" s="41">
        <v>206</v>
      </c>
      <c r="D92" s="41">
        <v>0.4873330046</v>
      </c>
      <c r="G92" s="41">
        <v>0.770696642</v>
      </c>
      <c r="H92" s="41">
        <v>0.4805825243</v>
      </c>
      <c r="I92" s="41">
        <v>0.0348103713</v>
      </c>
      <c r="Q92" s="41">
        <v>224</v>
      </c>
      <c r="R92" s="41">
        <v>0.579931083</v>
      </c>
      <c r="U92" s="41">
        <v>0.0081475208</v>
      </c>
      <c r="V92" s="41">
        <v>0.5803571429</v>
      </c>
      <c r="W92" s="41">
        <v>0.0329733882</v>
      </c>
      <c r="AD92" s="41">
        <v>0.0557327914</v>
      </c>
      <c r="AH92" s="41" t="s">
        <v>194</v>
      </c>
      <c r="AI92" s="41" t="s">
        <v>194</v>
      </c>
      <c r="AJ92" s="41">
        <f t="shared" si="1"/>
      </c>
      <c r="AK92" s="41" t="s">
        <v>194</v>
      </c>
      <c r="AL92" s="41" t="s">
        <v>194</v>
      </c>
    </row>
    <row r="93" spans="1:38" ht="12.75">
      <c r="A93" s="41" t="s">
        <v>83</v>
      </c>
      <c r="C93" s="41">
        <v>401</v>
      </c>
      <c r="D93" s="41">
        <v>0.4788002114</v>
      </c>
      <c r="G93" s="41">
        <v>0.9455979861</v>
      </c>
      <c r="H93" s="41">
        <v>0.4788029925</v>
      </c>
      <c r="I93" s="41">
        <v>0.0249463608</v>
      </c>
      <c r="Q93" s="41">
        <v>387</v>
      </c>
      <c r="R93" s="41">
        <v>0.5122928547</v>
      </c>
      <c r="U93" s="41">
        <v>0.3894419952</v>
      </c>
      <c r="V93" s="41">
        <v>0.5142118863</v>
      </c>
      <c r="W93" s="41">
        <v>0.0254061592</v>
      </c>
      <c r="AD93" s="41">
        <v>0.3490504548</v>
      </c>
      <c r="AH93" s="41" t="s">
        <v>194</v>
      </c>
      <c r="AI93" s="41" t="s">
        <v>194</v>
      </c>
      <c r="AJ93" s="41">
        <f t="shared" si="1"/>
      </c>
      <c r="AK93" s="41" t="s">
        <v>194</v>
      </c>
      <c r="AL93" s="41" t="s">
        <v>194</v>
      </c>
    </row>
    <row r="94" spans="1:38" ht="12.75">
      <c r="A94" s="41" t="s">
        <v>105</v>
      </c>
      <c r="C94" s="41">
        <v>283</v>
      </c>
      <c r="D94" s="41">
        <v>0.6269012929</v>
      </c>
      <c r="G94" s="50">
        <v>9.3903192E-07</v>
      </c>
      <c r="H94" s="41">
        <v>0.6254416961</v>
      </c>
      <c r="I94" s="41">
        <v>0.0287713283</v>
      </c>
      <c r="Q94" s="41">
        <v>273</v>
      </c>
      <c r="R94" s="41">
        <v>0.5935803662</v>
      </c>
      <c r="U94" s="41">
        <v>0.0008117056</v>
      </c>
      <c r="V94" s="41">
        <v>0.5970695971</v>
      </c>
      <c r="W94" s="41">
        <v>0.0296856234</v>
      </c>
      <c r="AD94" s="41">
        <v>0.4223924703</v>
      </c>
      <c r="AH94" s="41">
        <v>1</v>
      </c>
      <c r="AI94" s="41">
        <v>2</v>
      </c>
      <c r="AJ94" s="41">
        <f t="shared" si="1"/>
      </c>
      <c r="AK94" s="41" t="s">
        <v>194</v>
      </c>
      <c r="AL94" s="41" t="s">
        <v>194</v>
      </c>
    </row>
    <row r="95" spans="1:38" ht="12.75">
      <c r="A95" s="41" t="s">
        <v>106</v>
      </c>
      <c r="C95" s="41">
        <v>89</v>
      </c>
      <c r="D95" s="41">
        <v>0.3901581474</v>
      </c>
      <c r="G95" s="41">
        <v>0.1043770253</v>
      </c>
      <c r="H95" s="41">
        <v>0.393258427</v>
      </c>
      <c r="I95" s="41">
        <v>0.051778074</v>
      </c>
      <c r="Q95" s="41">
        <v>110</v>
      </c>
      <c r="R95" s="41">
        <v>0.4189076017</v>
      </c>
      <c r="U95" s="41">
        <v>0.1389731345</v>
      </c>
      <c r="V95" s="41">
        <v>0.4272727273</v>
      </c>
      <c r="W95" s="41">
        <v>0.0471661226</v>
      </c>
      <c r="AD95" s="41">
        <v>0.6818649044</v>
      </c>
      <c r="AH95" s="41" t="s">
        <v>194</v>
      </c>
      <c r="AI95" s="41" t="s">
        <v>194</v>
      </c>
      <c r="AJ95" s="41">
        <f t="shared" si="1"/>
      </c>
      <c r="AK95" s="41" t="s">
        <v>194</v>
      </c>
      <c r="AL95" s="41" t="s">
        <v>194</v>
      </c>
    </row>
    <row r="96" spans="1:38" ht="12.75">
      <c r="A96" s="41" t="s">
        <v>95</v>
      </c>
      <c r="C96" s="41">
        <v>112</v>
      </c>
      <c r="D96" s="41">
        <v>0.6388353255</v>
      </c>
      <c r="G96" s="41">
        <v>0.0008068515</v>
      </c>
      <c r="H96" s="41">
        <v>0.6339285714</v>
      </c>
      <c r="I96" s="41">
        <v>0.0455191421</v>
      </c>
      <c r="Q96" s="41">
        <v>164</v>
      </c>
      <c r="R96" s="41">
        <v>0.6397624027</v>
      </c>
      <c r="U96" s="41">
        <v>0.0001828534</v>
      </c>
      <c r="V96" s="41">
        <v>0.6402439024</v>
      </c>
      <c r="W96" s="41">
        <v>0.0374761426</v>
      </c>
      <c r="AD96" s="41">
        <v>0.9874553518</v>
      </c>
      <c r="AH96" s="41">
        <v>1</v>
      </c>
      <c r="AI96" s="41">
        <v>2</v>
      </c>
      <c r="AJ96" s="41">
        <f t="shared" si="1"/>
      </c>
      <c r="AK96" s="41" t="s">
        <v>194</v>
      </c>
      <c r="AL96" s="41" t="s">
        <v>194</v>
      </c>
    </row>
    <row r="97" spans="1:38" ht="12.75">
      <c r="A97" s="41" t="s">
        <v>94</v>
      </c>
      <c r="C97" s="41">
        <v>317</v>
      </c>
      <c r="D97" s="41">
        <v>0.5182802473</v>
      </c>
      <c r="G97" s="41">
        <v>0.1486429586</v>
      </c>
      <c r="H97" s="41">
        <v>0.5141955836</v>
      </c>
      <c r="I97" s="41">
        <v>0.0280714773</v>
      </c>
      <c r="Q97" s="41">
        <v>343</v>
      </c>
      <c r="R97" s="41">
        <v>0.5373067638</v>
      </c>
      <c r="U97" s="41">
        <v>0.0851759712</v>
      </c>
      <c r="V97" s="41">
        <v>0.5364431487</v>
      </c>
      <c r="W97" s="41">
        <v>0.026925656</v>
      </c>
      <c r="AD97" s="41">
        <v>0.6259039258</v>
      </c>
      <c r="AH97" s="41" t="s">
        <v>194</v>
      </c>
      <c r="AI97" s="41" t="s">
        <v>194</v>
      </c>
      <c r="AJ97" s="41">
        <f t="shared" si="1"/>
      </c>
      <c r="AK97" s="41" t="s">
        <v>194</v>
      </c>
      <c r="AL97" s="41" t="s">
        <v>194</v>
      </c>
    </row>
    <row r="98" spans="1:38" ht="12.75">
      <c r="A98" s="41" t="s">
        <v>93</v>
      </c>
      <c r="C98" s="41">
        <v>335</v>
      </c>
      <c r="D98" s="41">
        <v>0.5672818476</v>
      </c>
      <c r="G98" s="41">
        <v>0.0012106242</v>
      </c>
      <c r="H98" s="41">
        <v>0.5641791045</v>
      </c>
      <c r="I98" s="41">
        <v>0.0270919409</v>
      </c>
      <c r="Q98" s="41">
        <v>421</v>
      </c>
      <c r="R98" s="41">
        <v>0.5461432346</v>
      </c>
      <c r="U98" s="41">
        <v>0.0241003721</v>
      </c>
      <c r="V98" s="41">
        <v>0.5463182898</v>
      </c>
      <c r="W98" s="41">
        <v>0.024263724</v>
      </c>
      <c r="AD98" s="41">
        <v>0.5624773005</v>
      </c>
      <c r="AH98" s="41">
        <v>1</v>
      </c>
      <c r="AI98" s="41" t="s">
        <v>194</v>
      </c>
      <c r="AJ98" s="41">
        <f t="shared" si="1"/>
      </c>
      <c r="AK98" s="41" t="s">
        <v>194</v>
      </c>
      <c r="AL98" s="41" t="s">
        <v>194</v>
      </c>
    </row>
    <row r="99" spans="1:38" ht="12.75">
      <c r="A99" s="41" t="s">
        <v>92</v>
      </c>
      <c r="C99" s="41">
        <v>167</v>
      </c>
      <c r="D99" s="41">
        <v>0.2945416188</v>
      </c>
      <c r="G99" s="50">
        <v>4.5121353E-06</v>
      </c>
      <c r="H99" s="41">
        <v>0.2994011976</v>
      </c>
      <c r="I99" s="41">
        <v>0.0354407763</v>
      </c>
      <c r="Q99" s="41">
        <v>190</v>
      </c>
      <c r="R99" s="41">
        <v>0.234716591</v>
      </c>
      <c r="U99" s="50">
        <v>3.129126E-11</v>
      </c>
      <c r="V99" s="41">
        <v>0.2368421053</v>
      </c>
      <c r="W99" s="41">
        <v>0.0308432303</v>
      </c>
      <c r="AD99" s="41">
        <v>0.2002551454</v>
      </c>
      <c r="AH99" s="41">
        <v>1</v>
      </c>
      <c r="AI99" s="41">
        <v>2</v>
      </c>
      <c r="AJ99" s="41">
        <f t="shared" si="1"/>
      </c>
      <c r="AK99" s="41" t="s">
        <v>194</v>
      </c>
      <c r="AL99" s="41" t="s">
        <v>194</v>
      </c>
    </row>
    <row r="100" spans="1:38" ht="12.75">
      <c r="A100" s="41" t="s">
        <v>98</v>
      </c>
      <c r="C100" s="41">
        <v>53</v>
      </c>
      <c r="D100" s="41">
        <v>0.6407735051</v>
      </c>
      <c r="G100" s="41">
        <v>0.0198821377</v>
      </c>
      <c r="H100" s="41">
        <v>0.641509434</v>
      </c>
      <c r="I100" s="41">
        <v>0.0658722434</v>
      </c>
      <c r="Q100" s="41">
        <v>54</v>
      </c>
      <c r="R100" s="41">
        <v>0.7413044971</v>
      </c>
      <c r="U100" s="41">
        <v>0.0004590987</v>
      </c>
      <c r="V100" s="41">
        <v>0.7407407407</v>
      </c>
      <c r="W100" s="41">
        <v>0.0596352953</v>
      </c>
      <c r="AD100" s="41">
        <v>0.2632810596</v>
      </c>
      <c r="AH100" s="41" t="s">
        <v>194</v>
      </c>
      <c r="AI100" s="41">
        <v>2</v>
      </c>
      <c r="AJ100" s="41">
        <f t="shared" si="1"/>
      </c>
      <c r="AK100" s="41" t="s">
        <v>194</v>
      </c>
      <c r="AL100" s="41" t="s">
        <v>194</v>
      </c>
    </row>
    <row r="101" spans="1:38" ht="12.75">
      <c r="A101" s="41" t="s">
        <v>96</v>
      </c>
      <c r="C101" s="41">
        <v>261</v>
      </c>
      <c r="D101" s="41">
        <v>0.5415663903</v>
      </c>
      <c r="G101" s="41">
        <v>0.0402804238</v>
      </c>
      <c r="H101" s="41">
        <v>0.5440613027</v>
      </c>
      <c r="I101" s="41">
        <v>0.0308288193</v>
      </c>
      <c r="Q101" s="41">
        <v>272</v>
      </c>
      <c r="R101" s="41">
        <v>0.5023619782</v>
      </c>
      <c r="U101" s="41">
        <v>0.6879625974</v>
      </c>
      <c r="V101" s="41">
        <v>0.5036764706</v>
      </c>
      <c r="W101" s="41">
        <v>0.0303161336</v>
      </c>
      <c r="AD101" s="41">
        <v>0.3670413748</v>
      </c>
      <c r="AH101" s="41" t="s">
        <v>194</v>
      </c>
      <c r="AI101" s="41" t="s">
        <v>194</v>
      </c>
      <c r="AJ101" s="41">
        <f t="shared" si="1"/>
      </c>
      <c r="AK101" s="41" t="s">
        <v>194</v>
      </c>
      <c r="AL101" s="41" t="s">
        <v>194</v>
      </c>
    </row>
    <row r="102" spans="1:38" ht="12.75">
      <c r="A102" s="41" t="s">
        <v>97</v>
      </c>
      <c r="C102" s="41">
        <v>291</v>
      </c>
      <c r="D102" s="41">
        <v>0.5057899251</v>
      </c>
      <c r="G102" s="41">
        <v>0.3341717105</v>
      </c>
      <c r="H102" s="41">
        <v>0.5051546392</v>
      </c>
      <c r="I102" s="41">
        <v>0.0293089615</v>
      </c>
      <c r="Q102" s="41">
        <v>324</v>
      </c>
      <c r="R102" s="41">
        <v>0.5632497292</v>
      </c>
      <c r="U102" s="41">
        <v>0.0096447251</v>
      </c>
      <c r="V102" s="41">
        <v>0.5617283951</v>
      </c>
      <c r="W102" s="41">
        <v>0.0275652764</v>
      </c>
      <c r="AD102" s="41">
        <v>0.1553343472</v>
      </c>
      <c r="AH102" s="41" t="s">
        <v>194</v>
      </c>
      <c r="AI102" s="41" t="s">
        <v>194</v>
      </c>
      <c r="AJ102" s="41">
        <f t="shared" si="1"/>
      </c>
      <c r="AK102" s="41" t="s">
        <v>194</v>
      </c>
      <c r="AL102" s="41" t="s">
        <v>194</v>
      </c>
    </row>
    <row r="103" spans="1:38" ht="12.75">
      <c r="A103" s="41" t="s">
        <v>84</v>
      </c>
      <c r="C103" s="41">
        <v>258</v>
      </c>
      <c r="D103" s="41">
        <v>0.5796669715</v>
      </c>
      <c r="G103" s="41">
        <v>0.0012194326</v>
      </c>
      <c r="H103" s="41">
        <v>0.5775193798</v>
      </c>
      <c r="I103" s="41">
        <v>0.0307522449</v>
      </c>
      <c r="Q103" s="41">
        <v>307</v>
      </c>
      <c r="R103" s="41">
        <v>0.6764184552</v>
      </c>
      <c r="U103" s="50">
        <v>3.320206E-10</v>
      </c>
      <c r="V103" s="41">
        <v>0.67752443</v>
      </c>
      <c r="W103" s="41">
        <v>0.0266772895</v>
      </c>
      <c r="AD103" s="41">
        <v>0.0181593956</v>
      </c>
      <c r="AH103" s="41">
        <v>1</v>
      </c>
      <c r="AI103" s="41">
        <v>2</v>
      </c>
      <c r="AJ103" s="41" t="str">
        <f t="shared" si="1"/>
        <v>t</v>
      </c>
      <c r="AK103" s="41" t="s">
        <v>194</v>
      </c>
      <c r="AL103" s="41" t="s">
        <v>194</v>
      </c>
    </row>
    <row r="104" spans="1:38" ht="12.75">
      <c r="A104" s="41" t="s">
        <v>85</v>
      </c>
      <c r="C104" s="41">
        <v>221</v>
      </c>
      <c r="D104" s="41">
        <v>0.5356761348</v>
      </c>
      <c r="G104" s="41">
        <v>0.085526436</v>
      </c>
      <c r="H104" s="41">
        <v>0.5339366516</v>
      </c>
      <c r="I104" s="41">
        <v>0.0335560788</v>
      </c>
      <c r="Q104" s="41">
        <v>201</v>
      </c>
      <c r="R104" s="41">
        <v>0.5689447878</v>
      </c>
      <c r="U104" s="41">
        <v>0.0273860812</v>
      </c>
      <c r="V104" s="41">
        <v>0.5671641791</v>
      </c>
      <c r="W104" s="41">
        <v>0.0349476491</v>
      </c>
      <c r="AD104" s="41">
        <v>0.4939897174</v>
      </c>
      <c r="AH104" s="41" t="s">
        <v>194</v>
      </c>
      <c r="AI104" s="41" t="s">
        <v>194</v>
      </c>
      <c r="AJ104" s="41">
        <f t="shared" si="1"/>
      </c>
      <c r="AK104" s="41" t="s">
        <v>194</v>
      </c>
      <c r="AL104" s="41" t="s">
        <v>194</v>
      </c>
    </row>
    <row r="105" spans="1:38" ht="12.75">
      <c r="A105" s="41" t="s">
        <v>99</v>
      </c>
      <c r="C105" s="41">
        <v>238</v>
      </c>
      <c r="D105" s="41">
        <v>0.5564970159</v>
      </c>
      <c r="G105" s="41">
        <v>0.0158370064</v>
      </c>
      <c r="H105" s="41">
        <v>0.5546218487</v>
      </c>
      <c r="I105" s="41">
        <v>0.0322162111</v>
      </c>
      <c r="Q105" s="41">
        <v>258</v>
      </c>
      <c r="R105" s="41">
        <v>0.5936023786</v>
      </c>
      <c r="U105" s="41">
        <v>0.0010841469</v>
      </c>
      <c r="V105" s="41">
        <v>0.5891472868</v>
      </c>
      <c r="W105" s="41">
        <v>0.030629871</v>
      </c>
      <c r="AD105" s="41">
        <v>0.4048091258</v>
      </c>
      <c r="AH105" s="41" t="s">
        <v>194</v>
      </c>
      <c r="AI105" s="41">
        <v>2</v>
      </c>
      <c r="AJ105" s="41">
        <f t="shared" si="1"/>
      </c>
      <c r="AK105" s="41" t="s">
        <v>194</v>
      </c>
      <c r="AL105" s="41" t="s">
        <v>194</v>
      </c>
    </row>
    <row r="106" spans="1:38" ht="12.75">
      <c r="A106" s="41" t="s">
        <v>100</v>
      </c>
      <c r="C106" s="41">
        <v>143</v>
      </c>
      <c r="D106" s="41">
        <v>0.3468585916</v>
      </c>
      <c r="G106" s="41">
        <v>0.0021184811</v>
      </c>
      <c r="H106" s="41">
        <v>0.3566433566</v>
      </c>
      <c r="I106" s="41">
        <v>0.0400566795</v>
      </c>
      <c r="Q106" s="41">
        <v>154</v>
      </c>
      <c r="R106" s="41">
        <v>0.2271086061</v>
      </c>
      <c r="U106" s="50">
        <v>9.301181E-10</v>
      </c>
      <c r="V106" s="41">
        <v>0.2272727273</v>
      </c>
      <c r="W106" s="41">
        <v>0.0337696393</v>
      </c>
      <c r="AD106" s="41">
        <v>0.0230700556</v>
      </c>
      <c r="AH106" s="41">
        <v>1</v>
      </c>
      <c r="AI106" s="41">
        <v>2</v>
      </c>
      <c r="AJ106" s="41" t="str">
        <f t="shared" si="1"/>
        <v>t</v>
      </c>
      <c r="AK106" s="41" t="s">
        <v>194</v>
      </c>
      <c r="AL106" s="41" t="s">
        <v>194</v>
      </c>
    </row>
    <row r="107" spans="1:38" ht="12.75">
      <c r="A107" s="41" t="s">
        <v>103</v>
      </c>
      <c r="C107" s="41">
        <v>324</v>
      </c>
      <c r="D107" s="41">
        <v>0.356186106</v>
      </c>
      <c r="G107" s="41">
        <v>2.20484E-05</v>
      </c>
      <c r="H107" s="41">
        <v>0.3549382716</v>
      </c>
      <c r="I107" s="41">
        <v>0.0265830341</v>
      </c>
      <c r="Q107" s="41">
        <v>350</v>
      </c>
      <c r="R107" s="41">
        <v>0.3709666653</v>
      </c>
      <c r="U107" s="41">
        <v>1.39328E-05</v>
      </c>
      <c r="V107" s="41">
        <v>0.3714285714</v>
      </c>
      <c r="W107" s="41">
        <v>0.0258274155</v>
      </c>
      <c r="AD107" s="41">
        <v>0.6913554519</v>
      </c>
      <c r="AH107" s="41">
        <v>1</v>
      </c>
      <c r="AI107" s="41">
        <v>2</v>
      </c>
      <c r="AJ107" s="41">
        <f t="shared" si="1"/>
      </c>
      <c r="AK107" s="41" t="s">
        <v>194</v>
      </c>
      <c r="AL107" s="41" t="s">
        <v>194</v>
      </c>
    </row>
    <row r="108" spans="1:38" ht="12.75">
      <c r="A108" s="41" t="s">
        <v>104</v>
      </c>
      <c r="C108" s="41">
        <v>163</v>
      </c>
      <c r="D108" s="41">
        <v>0.1647452432</v>
      </c>
      <c r="G108" s="50">
        <v>4.893187E-13</v>
      </c>
      <c r="H108" s="41">
        <v>0.1656441718</v>
      </c>
      <c r="I108" s="41">
        <v>0.0291185624</v>
      </c>
      <c r="Q108" s="41">
        <v>220</v>
      </c>
      <c r="R108" s="41">
        <v>0.1748604024</v>
      </c>
      <c r="U108" s="50">
        <v>1.836588E-17</v>
      </c>
      <c r="V108" s="41">
        <v>0.1772727273</v>
      </c>
      <c r="W108" s="41">
        <v>0.0257476484</v>
      </c>
      <c r="AD108" s="41">
        <v>0.7944224817</v>
      </c>
      <c r="AH108" s="41">
        <v>1</v>
      </c>
      <c r="AI108" s="41">
        <v>2</v>
      </c>
      <c r="AJ108" s="41">
        <f t="shared" si="1"/>
      </c>
      <c r="AK108" s="41" t="s">
        <v>194</v>
      </c>
      <c r="AL108" s="41" t="s">
        <v>194</v>
      </c>
    </row>
    <row r="109" spans="1:38" ht="12.75">
      <c r="A109" s="41" t="s">
        <v>101</v>
      </c>
      <c r="C109" s="41">
        <v>247</v>
      </c>
      <c r="D109" s="41">
        <v>0.2784859381</v>
      </c>
      <c r="G109" s="50">
        <v>1.973931E-09</v>
      </c>
      <c r="H109" s="41">
        <v>0.2793522267</v>
      </c>
      <c r="I109" s="41">
        <v>0.0285488827</v>
      </c>
      <c r="Q109" s="41">
        <v>299</v>
      </c>
      <c r="R109" s="41">
        <v>0.3346661059</v>
      </c>
      <c r="U109" s="50">
        <v>1.7513821E-07</v>
      </c>
      <c r="V109" s="41">
        <v>0.3377926421</v>
      </c>
      <c r="W109" s="41">
        <v>0.027351837</v>
      </c>
      <c r="AD109" s="41">
        <v>0.1585475337</v>
      </c>
      <c r="AH109" s="41">
        <v>1</v>
      </c>
      <c r="AI109" s="41">
        <v>2</v>
      </c>
      <c r="AJ109" s="41">
        <f t="shared" si="1"/>
      </c>
      <c r="AK109" s="41" t="s">
        <v>194</v>
      </c>
      <c r="AL109" s="41" t="s">
        <v>194</v>
      </c>
    </row>
    <row r="110" spans="1:38" ht="12.75">
      <c r="A110" s="41" t="s">
        <v>102</v>
      </c>
      <c r="C110" s="41">
        <v>153</v>
      </c>
      <c r="D110" s="41">
        <v>0.1185148499</v>
      </c>
      <c r="G110" s="50">
        <v>2.966639E-14</v>
      </c>
      <c r="H110" s="41">
        <v>0.1176470588</v>
      </c>
      <c r="I110" s="41">
        <v>0.0260474966</v>
      </c>
      <c r="Q110" s="41">
        <v>163</v>
      </c>
      <c r="R110" s="41">
        <v>0.1696929876</v>
      </c>
      <c r="U110" s="50">
        <v>1.236054E-13</v>
      </c>
      <c r="V110" s="41">
        <v>0.1717791411</v>
      </c>
      <c r="W110" s="41">
        <v>0.0295436734</v>
      </c>
      <c r="AD110" s="41">
        <v>0.1993276995</v>
      </c>
      <c r="AH110" s="41">
        <v>1</v>
      </c>
      <c r="AI110" s="41">
        <v>2</v>
      </c>
      <c r="AJ110" s="41">
        <f t="shared" si="1"/>
      </c>
      <c r="AK110" s="41" t="s">
        <v>194</v>
      </c>
      <c r="AL110" s="41" t="s">
        <v>194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Jack Rach</cp:lastModifiedBy>
  <cp:lastPrinted>2008-11-13T16:00:51Z</cp:lastPrinted>
  <dcterms:created xsi:type="dcterms:W3CDTF">2006-01-23T20:42:54Z</dcterms:created>
  <dcterms:modified xsi:type="dcterms:W3CDTF">2011-04-08T15:16:56Z</dcterms:modified>
  <cp:category/>
  <cp:version/>
  <cp:contentType/>
  <cp:contentStatus/>
</cp:coreProperties>
</file>