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45" windowWidth="9555" windowHeight="7425" tabRatio="649" activeTab="0"/>
  </bookViews>
  <sheets>
    <sheet name="crude rate table" sheetId="1" r:id="rId1"/>
    <sheet name="rha graph data" sheetId="2" r:id="rId2"/>
    <sheet name="district graph data" sheetId="3" r:id="rId3"/>
    <sheet name="orig. data" sheetId="4" r:id="rId4"/>
  </sheets>
  <definedNames>
    <definedName name="Criteria1">IF((CELL("contents",'district graph data'!E1))="2"," (2)")</definedName>
  </definedNames>
  <calcPr fullCalcOnLoad="1"/>
</workbook>
</file>

<file path=xl/sharedStrings.xml><?xml version="1.0" encoding="utf-8"?>
<sst xmlns="http://schemas.openxmlformats.org/spreadsheetml/2006/main" count="440" uniqueCount="292">
  <si>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</si>
  <si>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</si>
  <si>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</si>
  <si>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</si>
  <si>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</si>
  <si>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</si>
  <si>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</si>
  <si>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</si>
  <si>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</si>
  <si>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</si>
  <si>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</si>
  <si>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</si>
  <si>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</si>
  <si>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</si>
  <si>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</si>
  <si>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</si>
  <si>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A1C-40 Cent Cartier/SFX</t>
  </si>
  <si>
    <t>A1P-40 Cent Portage</t>
  </si>
  <si>
    <t>A1S-40 Cent Seven Regions</t>
  </si>
  <si>
    <t>A2C-40 Cent Carman</t>
  </si>
  <si>
    <t>A2L-40 Cent Swan Lake</t>
  </si>
  <si>
    <t>A3L-40 Cent Louise/Pembina</t>
  </si>
  <si>
    <t>A3M-40 Cent Morden/Winkler</t>
  </si>
  <si>
    <t>A4A-40 Cent Altona</t>
  </si>
  <si>
    <t>A4R-40 Cent Red River</t>
  </si>
  <si>
    <t>BN1-20 Blue Water</t>
  </si>
  <si>
    <t>BN2-20 Brokenhead</t>
  </si>
  <si>
    <t>BN4-20 Iron Rose</t>
  </si>
  <si>
    <t>BN5-20 Springfield</t>
  </si>
  <si>
    <t>BN6-20 Northern Remote</t>
  </si>
  <si>
    <t>BN7-20 Winnipeg River</t>
  </si>
  <si>
    <t>BS1-25 SE Central</t>
  </si>
  <si>
    <t>BS2-25 SE Northern</t>
  </si>
  <si>
    <t>BS3-25 SE Southern</t>
  </si>
  <si>
    <t>BS4-25 SE Western</t>
  </si>
  <si>
    <t>C1-30 IL Northeast</t>
  </si>
  <si>
    <t>C2-30 IL Northwest</t>
  </si>
  <si>
    <t>C3-30 IL Southeast</t>
  </si>
  <si>
    <t>C4-30 IL Southwest</t>
  </si>
  <si>
    <t>D1-70 F Flon/Snow L/Cran</t>
  </si>
  <si>
    <t>D2-70 The Pas/OCN/Kelsey</t>
  </si>
  <si>
    <t>D4-70 Nor-Man Other</t>
  </si>
  <si>
    <t>E1-60 PL Central</t>
  </si>
  <si>
    <t>E2-60 PL East</t>
  </si>
  <si>
    <t>E3-60 PL North</t>
  </si>
  <si>
    <t>E4-60 PL West</t>
  </si>
  <si>
    <t>FB2-80 Thompson</t>
  </si>
  <si>
    <t>FB3-80 Lynn/Leaf/SIL</t>
  </si>
  <si>
    <t>FB4-80 Gillam/Fox Lake</t>
  </si>
  <si>
    <t>FB5-80 Nelson House</t>
  </si>
  <si>
    <t>FB6-80 Norway House</t>
  </si>
  <si>
    <t>FB7-80 Cross Lake</t>
  </si>
  <si>
    <t>FB8-80 Island Lake</t>
  </si>
  <si>
    <t>FB9-80 Thick Por/Pik/Wab</t>
  </si>
  <si>
    <t>FBA-80 Tad/Broch/Lac Br</t>
  </si>
  <si>
    <t>FBB-80 Oxford H &amp; Gods</t>
  </si>
  <si>
    <t>FBC-80 Sha/York/Split/War</t>
  </si>
  <si>
    <t>G1-15 Bdn Rural</t>
  </si>
  <si>
    <t>G21-15 Southwest</t>
  </si>
  <si>
    <t>G22-15 West</t>
  </si>
  <si>
    <t>G23-15 Central</t>
  </si>
  <si>
    <t>G24-15 Southeast</t>
  </si>
  <si>
    <t>G25-15 East</t>
  </si>
  <si>
    <t>G26-15 North End</t>
  </si>
  <si>
    <t>GA11-45 Assin North 1</t>
  </si>
  <si>
    <t>GA12-45 Assin North 2</t>
  </si>
  <si>
    <t>GA21-45 Assin East 1</t>
  </si>
  <si>
    <t>GA22-45 Assin East 2</t>
  </si>
  <si>
    <t>GA31-45 Assin West 1</t>
  </si>
  <si>
    <t>GA32-45 Assin West 2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</si>
  <si>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</si>
  <si>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</si>
  <si>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</si>
  <si>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</si>
  <si>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</si>
  <si>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</si>
  <si>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</si>
  <si>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</si>
  <si>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</si>
  <si>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</si>
  <si>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</si>
  <si>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</si>
  <si>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W002 Assiniboine South</t>
  </si>
  <si>
    <t>W006 Transcona</t>
  </si>
  <si>
    <t>W01A St. James - Assiniboia W</t>
  </si>
  <si>
    <t>W01B St. James - Assiniboia E</t>
  </si>
  <si>
    <t>W03A Fort Garry N</t>
  </si>
  <si>
    <t>W03B Fort Garry S</t>
  </si>
  <si>
    <t>W04A St. Vital North</t>
  </si>
  <si>
    <t>W04B St. Vital South</t>
  </si>
  <si>
    <t>W05A St. Boniface W</t>
  </si>
  <si>
    <t>W05B St. Boniface E</t>
  </si>
  <si>
    <t>W07A River East S</t>
  </si>
  <si>
    <t>W07B River East W</t>
  </si>
  <si>
    <t>W07C River East E</t>
  </si>
  <si>
    <t>W07D River East N</t>
  </si>
  <si>
    <t>W08A Seven Oaks W</t>
  </si>
  <si>
    <t>W08B Seven Oaks E</t>
  </si>
  <si>
    <t>W08C Seven Oaks N</t>
  </si>
  <si>
    <t>W09A Inkster West</t>
  </si>
  <si>
    <t>W09B Inkster East</t>
  </si>
  <si>
    <t>W10B Point Douglas S</t>
  </si>
  <si>
    <t>W11A Downtown W</t>
  </si>
  <si>
    <t>W11B Downtown E</t>
  </si>
  <si>
    <t>W12A River Heights W</t>
  </si>
  <si>
    <t>W12B River Heights E</t>
  </si>
  <si>
    <t>Brandon</t>
  </si>
  <si>
    <t>T1 avg</t>
  </si>
  <si>
    <t>T2 avg</t>
  </si>
  <si>
    <t>T1 adj</t>
  </si>
  <si>
    <t>T2 adj</t>
  </si>
  <si>
    <t>T1 count</t>
  </si>
  <si>
    <t>T1 pop</t>
  </si>
  <si>
    <t>T1 prob</t>
  </si>
  <si>
    <t>T2 count</t>
  </si>
  <si>
    <t>T2 pop</t>
  </si>
  <si>
    <t>T2 prob</t>
  </si>
  <si>
    <t>CI work</t>
  </si>
  <si>
    <t>BDN Southeast</t>
  </si>
  <si>
    <t>t</t>
  </si>
  <si>
    <t>Suppression</t>
  </si>
  <si>
    <t>T1T2 prob</t>
  </si>
  <si>
    <t>Region</t>
  </si>
  <si>
    <t>Number</t>
  </si>
  <si>
    <t>CRUDE</t>
  </si>
  <si>
    <t>Observed</t>
  </si>
  <si>
    <t>per Year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</si>
  <si>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</si>
  <si>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</si>
  <si>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</si>
  <si>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</si>
  <si>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</si>
  <si>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</si>
  <si>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</si>
  <si>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Nor-Man</t>
  </si>
  <si>
    <t>Burntwood</t>
  </si>
  <si>
    <t>North</t>
  </si>
  <si>
    <t>Winnipeg</t>
  </si>
  <si>
    <t>Manitoba</t>
  </si>
  <si>
    <t>blank cells = suppressed</t>
  </si>
  <si>
    <t>South</t>
  </si>
  <si>
    <t>Mid</t>
  </si>
  <si>
    <t>Fort Garry</t>
  </si>
  <si>
    <t>Assiniboine South</t>
  </si>
  <si>
    <t>River Heights</t>
  </si>
  <si>
    <t>St. Vital</t>
  </si>
  <si>
    <t>River East</t>
  </si>
  <si>
    <t>St. Boniface</t>
  </si>
  <si>
    <t>Transcona</t>
  </si>
  <si>
    <t>Seven Oaks</t>
  </si>
  <si>
    <t>St. James - Assiniboia</t>
  </si>
  <si>
    <t>Inkster</t>
  </si>
  <si>
    <t>Downtown</t>
  </si>
  <si>
    <t>Point Douglas</t>
  </si>
  <si>
    <t>BDN East</t>
  </si>
  <si>
    <t>PL Central</t>
  </si>
  <si>
    <t>NE Iron Rose</t>
  </si>
  <si>
    <t>NE Winnipeg River</t>
  </si>
  <si>
    <t>NE Brokenhead</t>
  </si>
  <si>
    <t>BW Gillam/Fox Lake</t>
  </si>
  <si>
    <t>Seven Oaks N</t>
  </si>
  <si>
    <t>PT Public Trustee</t>
  </si>
  <si>
    <t>Public Trustee</t>
  </si>
  <si>
    <t>SE Southern</t>
  </si>
  <si>
    <t>CE Red River</t>
  </si>
  <si>
    <t>CE Swan Lake</t>
  </si>
  <si>
    <t>CE Portage</t>
  </si>
  <si>
    <t>CE Seven Regions</t>
  </si>
  <si>
    <t>AS West 2</t>
  </si>
  <si>
    <t>AS East 1</t>
  </si>
  <si>
    <t>AS North 2</t>
  </si>
  <si>
    <t>BDN Southwest</t>
  </si>
  <si>
    <t>BDN North End</t>
  </si>
  <si>
    <t>IL Northeast</t>
  </si>
  <si>
    <t>IL Southeast</t>
  </si>
  <si>
    <t>IL Northwest</t>
  </si>
  <si>
    <t>PL West</t>
  </si>
  <si>
    <t>PL East</t>
  </si>
  <si>
    <t>NM F Flon/Snow L/Cran</t>
  </si>
  <si>
    <t>BW Thompson</t>
  </si>
  <si>
    <t>St. Boniface W</t>
  </si>
  <si>
    <t>River Heights E</t>
  </si>
  <si>
    <t>Seven Oaks W</t>
  </si>
  <si>
    <t>Seven Oaks E</t>
  </si>
  <si>
    <t>St. James - Assiniboia E</t>
  </si>
  <si>
    <t>Downtown W</t>
  </si>
  <si>
    <t>Source: Manitoba Centre for Health Policy, 2008</t>
  </si>
  <si>
    <t>rate</t>
  </si>
  <si>
    <t>per 1,000</t>
  </si>
  <si>
    <t>BDN Central</t>
  </si>
  <si>
    <t>IL Southwest</t>
  </si>
  <si>
    <t>BW Thick Por/Pik/Wab</t>
  </si>
  <si>
    <t>RHAs &amp; CAs</t>
  </si>
  <si>
    <t>districts &amp; NCs</t>
  </si>
  <si>
    <t xml:space="preserve">Manitoba </t>
  </si>
  <si>
    <t xml:space="preserve"> </t>
  </si>
  <si>
    <t>SE Central</t>
  </si>
  <si>
    <t>SE Western</t>
  </si>
  <si>
    <t>CE Altona</t>
  </si>
  <si>
    <t>CE Louise/Pembina</t>
  </si>
  <si>
    <t xml:space="preserve">CE Morden/Winkler </t>
  </si>
  <si>
    <t>SE Northern</t>
  </si>
  <si>
    <t>BDN West</t>
  </si>
  <si>
    <t>NE Springfield</t>
  </si>
  <si>
    <t>NE Blue Water</t>
  </si>
  <si>
    <t>NE Northern Remote</t>
  </si>
  <si>
    <t>River Heights W</t>
  </si>
  <si>
    <t xml:space="preserve">BW Nelson House </t>
  </si>
  <si>
    <t>BW Sha/York/Split/War</t>
  </si>
  <si>
    <t>BW Norway House</t>
  </si>
  <si>
    <t>BW Tad/Broch/Lac Br</t>
  </si>
  <si>
    <t>NM Nor-Man Other</t>
  </si>
  <si>
    <t>NM The Pas/OCN/Kelsey</t>
  </si>
  <si>
    <t>PL North</t>
  </si>
  <si>
    <t>River East E</t>
  </si>
  <si>
    <t>River East N</t>
  </si>
  <si>
    <t>River East W</t>
  </si>
  <si>
    <t>River East S</t>
  </si>
  <si>
    <t>T1</t>
  </si>
  <si>
    <t>T2</t>
  </si>
  <si>
    <t>CE Cartier/SFX</t>
  </si>
  <si>
    <t>CE Carman</t>
  </si>
  <si>
    <t>AS East 2</t>
  </si>
  <si>
    <t>AS West 1</t>
  </si>
  <si>
    <t>AS North 1</t>
  </si>
  <si>
    <t>BDN Rural</t>
  </si>
  <si>
    <t>BW Lynn/Leaf/SIL</t>
  </si>
  <si>
    <t>BW Oxford H &amp; Gods</t>
  </si>
  <si>
    <t>BW Cross Lake</t>
  </si>
  <si>
    <t>BW Island Lake</t>
  </si>
  <si>
    <t>Fort Garry S</t>
  </si>
  <si>
    <t>Fort Garry N</t>
  </si>
  <si>
    <t>St. Boniface E</t>
  </si>
  <si>
    <t>St. James - Assiniboia W</t>
  </si>
  <si>
    <t>Inkster West</t>
  </si>
  <si>
    <t>Inkster East</t>
  </si>
  <si>
    <t>Downtown E</t>
  </si>
  <si>
    <t>Point Douglas N</t>
  </si>
  <si>
    <t>Point Douglas S</t>
  </si>
  <si>
    <t>St. Vital N</t>
  </si>
  <si>
    <t>St. Vital S</t>
  </si>
  <si>
    <t>s</t>
  </si>
  <si>
    <t>*RHAs &amp; CAs testing @ .01</t>
  </si>
  <si>
    <t>*districts &amp; NCs testing @ .005</t>
  </si>
  <si>
    <t>FLU</t>
  </si>
  <si>
    <t>CHACHA: Percent of Children in a Case Receiving Income Assistance</t>
  </si>
  <si>
    <t>Crude and Adjusted Rates for Income Assistance, fiscal yrs 99/01 (ref) and 04/06, per 100, Ages 0-17. Due to Modeling Problems, District and Winnipeg 25 Area Level Values are NOT Age and Sex Adjusted</t>
  </si>
  <si>
    <t>t1visit</t>
  </si>
  <si>
    <t>t1pop</t>
  </si>
  <si>
    <t>t1_adj_rate</t>
  </si>
  <si>
    <t>t1_lci_adj</t>
  </si>
  <si>
    <t>t1_uci_adj</t>
  </si>
  <si>
    <t>t1prob</t>
  </si>
  <si>
    <t>t1_crd_rate</t>
  </si>
  <si>
    <t>t1_std_error</t>
  </si>
  <si>
    <t>t1_estimate</t>
  </si>
  <si>
    <t>t1_lci_est</t>
  </si>
  <si>
    <t>t1_uci_est</t>
  </si>
  <si>
    <t>t1_rate_ratio</t>
  </si>
  <si>
    <t>t1_lci_ratio</t>
  </si>
  <si>
    <t>t1_uci_ratio</t>
  </si>
  <si>
    <t>t2visit</t>
  </si>
  <si>
    <t>t2pop</t>
  </si>
  <si>
    <t>t2_adj_rate</t>
  </si>
  <si>
    <t>t2_lci_adj</t>
  </si>
  <si>
    <t>t2_uci_adj</t>
  </si>
  <si>
    <t>t2prob</t>
  </si>
  <si>
    <t>t2_crd_rate</t>
  </si>
  <si>
    <t>t2_std_error</t>
  </si>
  <si>
    <t>t2_estimate</t>
  </si>
  <si>
    <t>t2_lci_est</t>
  </si>
  <si>
    <t>t2_uci_est</t>
  </si>
  <si>
    <t>t2_rate_ratio</t>
  </si>
  <si>
    <t>t2_lci_ratio</t>
  </si>
  <si>
    <t>t2_uci_ratio</t>
  </si>
  <si>
    <t>t2t1prob</t>
  </si>
  <si>
    <t>t2t1_estimate</t>
  </si>
  <si>
    <t>t2t1_lci_est</t>
  </si>
  <si>
    <t>t2t1_uci_est</t>
  </si>
  <si>
    <t>t1sign</t>
  </si>
  <si>
    <t>t2sign</t>
  </si>
  <si>
    <t>t2t1sign</t>
  </si>
  <si>
    <t>t1suppress</t>
  </si>
  <si>
    <t>t2suppress</t>
  </si>
  <si>
    <t>.</t>
  </si>
  <si>
    <t>1999/2000-2000/01</t>
  </si>
  <si>
    <t>2004/05-2005/06</t>
  </si>
  <si>
    <t>MB Avg 1999/2000-2000/01</t>
  </si>
  <si>
    <t>MB Avg 2004/05-2005/06</t>
  </si>
  <si>
    <t xml:space="preserve"> Income Assistance Rates</t>
  </si>
  <si>
    <t>W10A Point Douglas N</t>
  </si>
  <si>
    <t>Table A.9.1: Percent of Children in Families Receiving Income Assistance Ages 0-17 Years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</si>
</sst>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"/>
    <numFmt numFmtId="173" formatCode="0.000"/>
    <numFmt numFmtId="174" formatCode="0.0"/>
    <numFmt numFmtId="175" formatCode="0.0%"/>
    <numFmt numFmtId="176" formatCode="#,##0.0"/>
  </numFmts>
  <fonts count="13">
    <font>
      <sz val="10"/>
      <name val="Arial"/>
      <family val="0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20"/>
      <name val="Arial"/>
      <family val="2"/>
    </font>
    <font>
      <b/>
      <sz val="8"/>
      <name val="Univers 45 Light"/>
      <family val="2"/>
    </font>
    <font>
      <sz val="8"/>
      <name val="Univers 45 Light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22">
      <alignment/>
      <protection/>
    </xf>
    <xf numFmtId="0" fontId="0" fillId="0" borderId="0" xfId="0" applyFont="1" applyAlignment="1">
      <alignment/>
    </xf>
    <xf numFmtId="0" fontId="3" fillId="0" borderId="0" xfId="22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0" fillId="0" borderId="0" xfId="22" applyFont="1" applyAlignment="1">
      <alignment horizontal="center"/>
      <protection/>
    </xf>
    <xf numFmtId="0" fontId="0" fillId="2" borderId="0" xfId="22" applyFont="1" applyFill="1" applyAlignment="1">
      <alignment horizontal="center"/>
      <protection/>
    </xf>
    <xf numFmtId="0" fontId="3" fillId="2" borderId="0" xfId="22" applyFont="1" applyFill="1" applyAlignment="1">
      <alignment horizontal="center"/>
      <protection/>
    </xf>
    <xf numFmtId="0" fontId="1" fillId="2" borderId="0" xfId="22" applyFill="1">
      <alignment/>
      <protection/>
    </xf>
    <xf numFmtId="0" fontId="0" fillId="2" borderId="0" xfId="0" applyFont="1" applyFill="1" applyAlignment="1">
      <alignment/>
    </xf>
    <xf numFmtId="0" fontId="3" fillId="0" borderId="0" xfId="0" applyFont="1" applyAlignment="1">
      <alignment/>
    </xf>
    <xf numFmtId="11" fontId="0" fillId="0" borderId="0" xfId="22" applyNumberFormat="1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0" xfId="0" applyFont="1" applyAlignment="1">
      <alignment/>
    </xf>
    <xf numFmtId="2" fontId="8" fillId="0" borderId="5" xfId="0" applyNumberFormat="1" applyFont="1" applyBorder="1" applyAlignment="1">
      <alignment horizontal="center"/>
    </xf>
    <xf numFmtId="173" fontId="0" fillId="0" borderId="0" xfId="22" applyNumberFormat="1" applyFont="1" applyAlignment="1">
      <alignment horizontal="center"/>
      <protection/>
    </xf>
    <xf numFmtId="173" fontId="0" fillId="0" borderId="0" xfId="0" applyNumberFormat="1" applyFont="1" applyAlignment="1">
      <alignment/>
    </xf>
    <xf numFmtId="174" fontId="9" fillId="0" borderId="6" xfId="0" applyNumberFormat="1" applyFont="1" applyFill="1" applyBorder="1" applyAlignment="1" quotePrefix="1">
      <alignment horizontal="center"/>
    </xf>
    <xf numFmtId="174" fontId="9" fillId="2" borderId="6" xfId="0" applyNumberFormat="1" applyFont="1" applyFill="1" applyBorder="1" applyAlignment="1" quotePrefix="1">
      <alignment horizontal="center"/>
    </xf>
    <xf numFmtId="174" fontId="9" fillId="0" borderId="7" xfId="0" applyNumberFormat="1" applyFont="1" applyFill="1" applyBorder="1" applyAlignment="1">
      <alignment horizontal="center"/>
    </xf>
    <xf numFmtId="174" fontId="9" fillId="2" borderId="7" xfId="0" applyNumberFormat="1" applyFont="1" applyFill="1" applyBorder="1" applyAlignment="1">
      <alignment horizontal="center"/>
    </xf>
    <xf numFmtId="174" fontId="9" fillId="0" borderId="8" xfId="0" applyNumberFormat="1" applyFont="1" applyFill="1" applyBorder="1" applyAlignment="1">
      <alignment horizontal="center"/>
    </xf>
    <xf numFmtId="174" fontId="9" fillId="0" borderId="9" xfId="0" applyNumberFormat="1" applyFont="1" applyFill="1" applyBorder="1" applyAlignment="1" quotePrefix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2" borderId="12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5" xfId="0" applyFont="1" applyBorder="1" applyAlignment="1">
      <alignment/>
    </xf>
    <xf numFmtId="1" fontId="1" fillId="0" borderId="0" xfId="0" applyNumberFormat="1" applyFont="1" applyAlignment="1">
      <alignment/>
    </xf>
    <xf numFmtId="2" fontId="8" fillId="0" borderId="7" xfId="0" applyNumberFormat="1" applyFon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3" fillId="0" borderId="0" xfId="0" applyNumberFormat="1" applyFont="1" applyAlignment="1">
      <alignment horizontal="center"/>
    </xf>
    <xf numFmtId="174" fontId="9" fillId="0" borderId="17" xfId="0" applyNumberFormat="1" applyFont="1" applyFill="1" applyBorder="1" applyAlignment="1" quotePrefix="1">
      <alignment horizontal="center"/>
    </xf>
    <xf numFmtId="174" fontId="9" fillId="2" borderId="17" xfId="0" applyNumberFormat="1" applyFont="1" applyFill="1" applyBorder="1" applyAlignment="1" quotePrefix="1">
      <alignment horizontal="center"/>
    </xf>
    <xf numFmtId="174" fontId="9" fillId="0" borderId="18" xfId="0" applyNumberFormat="1" applyFont="1" applyFill="1" applyBorder="1" applyAlignment="1" quotePrefix="1">
      <alignment horizontal="center"/>
    </xf>
    <xf numFmtId="174" fontId="9" fillId="0" borderId="17" xfId="0" applyNumberFormat="1" applyFont="1" applyBorder="1" applyAlignment="1">
      <alignment horizontal="center"/>
    </xf>
    <xf numFmtId="174" fontId="9" fillId="0" borderId="19" xfId="0" applyNumberFormat="1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49" fontId="12" fillId="0" borderId="0" xfId="0" applyNumberFormat="1" applyFont="1" applyAlignment="1">
      <alignment/>
    </xf>
    <xf numFmtId="0" fontId="0" fillId="0" borderId="0" xfId="0" applyFill="1" applyAlignment="1">
      <alignment/>
    </xf>
    <xf numFmtId="173" fontId="0" fillId="0" borderId="0" xfId="22" applyNumberFormat="1" applyFont="1" applyFill="1" applyAlignment="1">
      <alignment horizontal="center"/>
      <protection/>
    </xf>
    <xf numFmtId="0" fontId="3" fillId="0" borderId="0" xfId="0" applyFont="1" applyFill="1" applyAlignment="1">
      <alignment/>
    </xf>
    <xf numFmtId="0" fontId="0" fillId="0" borderId="0" xfId="22" applyFont="1" applyFill="1" applyAlignment="1">
      <alignment horizontal="center"/>
      <protection/>
    </xf>
    <xf numFmtId="11" fontId="0" fillId="0" borderId="0" xfId="22" applyNumberFormat="1" applyFont="1" applyFill="1" applyAlignment="1">
      <alignment horizontal="center"/>
      <protection/>
    </xf>
    <xf numFmtId="0" fontId="0" fillId="3" borderId="0" xfId="0" applyFont="1" applyFill="1" applyAlignment="1">
      <alignment/>
    </xf>
    <xf numFmtId="174" fontId="9" fillId="0" borderId="9" xfId="0" applyNumberFormat="1" applyFont="1" applyBorder="1" applyAlignment="1">
      <alignment horizontal="center"/>
    </xf>
    <xf numFmtId="174" fontId="9" fillId="0" borderId="2" xfId="0" applyNumberFormat="1" applyFont="1" applyFill="1" applyBorder="1" applyAlignment="1" quotePrefix="1">
      <alignment horizontal="center"/>
    </xf>
    <xf numFmtId="174" fontId="9" fillId="2" borderId="2" xfId="0" applyNumberFormat="1" applyFont="1" applyFill="1" applyBorder="1" applyAlignment="1" quotePrefix="1">
      <alignment horizontal="center"/>
    </xf>
    <xf numFmtId="0" fontId="0" fillId="3" borderId="0" xfId="0" applyFill="1" applyAlignment="1">
      <alignment/>
    </xf>
    <xf numFmtId="0" fontId="6" fillId="0" borderId="0" xfId="17" applyFont="1" applyAlignment="1">
      <alignment wrapText="1"/>
      <protection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16" fontId="8" fillId="0" borderId="24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22" applyFont="1" applyAlignment="1">
      <alignment horizontal="center"/>
      <protection/>
    </xf>
    <xf numFmtId="0" fontId="0" fillId="0" borderId="0" xfId="0" applyAlignment="1">
      <alignment horizontal="left"/>
    </xf>
  </cellXfs>
  <cellStyles count="10">
    <cellStyle name="Normal" xfId="0"/>
    <cellStyle name="Comma" xfId="15"/>
    <cellStyle name="Comma [0]" xfId="16"/>
    <cellStyle name="crude rate tables" xfId="17"/>
    <cellStyle name="Currency" xfId="18"/>
    <cellStyle name="Currency [0]" xfId="19"/>
    <cellStyle name="Followed Hyperlink" xfId="20"/>
    <cellStyle name="Hyperlink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E33" sqref="E31:E33"/>
    </sheetView>
  </sheetViews>
  <sheetFormatPr defaultColWidth="9.140625" defaultRowHeight="12.75"/>
  <cols>
    <col min="1" max="1" width="12.421875" style="31" customWidth="1"/>
    <col min="2" max="5" width="8.00390625" style="31" customWidth="1"/>
    <col min="6" max="6" width="9.140625" style="31" customWidth="1"/>
    <col min="7" max="7" width="18.140625" style="31" customWidth="1"/>
    <col min="8" max="11" width="8.00390625" style="31" customWidth="1"/>
    <col min="12" max="16384" width="9.140625" style="31" customWidth="1"/>
  </cols>
  <sheetData>
    <row r="1" spans="1:10" ht="16.5" customHeight="1" thickBot="1">
      <c r="A1" s="62" t="s">
        <v>291</v>
      </c>
      <c r="B1" s="63"/>
      <c r="C1" s="63"/>
      <c r="D1" s="63"/>
      <c r="E1" s="63"/>
      <c r="F1" s="63"/>
      <c r="G1" s="63"/>
      <c r="H1" s="63"/>
      <c r="I1" s="63"/>
      <c r="J1" s="63"/>
    </row>
    <row r="2" spans="1:11" ht="13.5" thickBot="1">
      <c r="A2" s="71" t="s">
        <v>122</v>
      </c>
      <c r="B2" s="65" t="s">
        <v>289</v>
      </c>
      <c r="C2" s="65"/>
      <c r="D2" s="65"/>
      <c r="E2" s="66"/>
      <c r="G2" s="71" t="s">
        <v>122</v>
      </c>
      <c r="H2" s="65" t="s">
        <v>289</v>
      </c>
      <c r="I2" s="65"/>
      <c r="J2" s="65"/>
      <c r="K2" s="66"/>
    </row>
    <row r="3" spans="1:11" ht="12.75">
      <c r="A3" s="72"/>
      <c r="B3" s="14" t="s">
        <v>123</v>
      </c>
      <c r="C3" s="15" t="s">
        <v>124</v>
      </c>
      <c r="D3" s="16" t="s">
        <v>123</v>
      </c>
      <c r="E3" s="21" t="s">
        <v>124</v>
      </c>
      <c r="G3" s="72"/>
      <c r="H3" s="14" t="s">
        <v>123</v>
      </c>
      <c r="I3" s="15" t="s">
        <v>124</v>
      </c>
      <c r="J3" s="16" t="s">
        <v>123</v>
      </c>
      <c r="K3" s="21" t="s">
        <v>124</v>
      </c>
    </row>
    <row r="4" spans="1:11" ht="12.75">
      <c r="A4" s="72"/>
      <c r="B4" s="14" t="s">
        <v>125</v>
      </c>
      <c r="C4" s="15" t="s">
        <v>187</v>
      </c>
      <c r="D4" s="16" t="s">
        <v>125</v>
      </c>
      <c r="E4" s="41" t="s">
        <v>187</v>
      </c>
      <c r="G4" s="72"/>
      <c r="H4" s="14" t="s">
        <v>125</v>
      </c>
      <c r="I4" s="15" t="s">
        <v>187</v>
      </c>
      <c r="J4" s="16" t="s">
        <v>125</v>
      </c>
      <c r="K4" s="41" t="s">
        <v>187</v>
      </c>
    </row>
    <row r="5" spans="1:11" ht="12.75">
      <c r="A5" s="72"/>
      <c r="B5" s="17" t="s">
        <v>126</v>
      </c>
      <c r="C5" s="18" t="s">
        <v>188</v>
      </c>
      <c r="D5" s="19" t="s">
        <v>126</v>
      </c>
      <c r="E5" s="42" t="s">
        <v>188</v>
      </c>
      <c r="G5" s="72"/>
      <c r="H5" s="17" t="s">
        <v>126</v>
      </c>
      <c r="I5" s="18" t="s">
        <v>188</v>
      </c>
      <c r="J5" s="19" t="s">
        <v>126</v>
      </c>
      <c r="K5" s="42" t="s">
        <v>188</v>
      </c>
    </row>
    <row r="6" spans="1:11" ht="13.5" thickBot="1">
      <c r="A6" s="73"/>
      <c r="B6" s="67" t="s">
        <v>285</v>
      </c>
      <c r="C6" s="68"/>
      <c r="D6" s="69" t="s">
        <v>286</v>
      </c>
      <c r="E6" s="70"/>
      <c r="G6" s="73"/>
      <c r="H6" s="67" t="s">
        <v>285</v>
      </c>
      <c r="I6" s="68"/>
      <c r="J6" s="74" t="s">
        <v>286</v>
      </c>
      <c r="K6" s="70"/>
    </row>
    <row r="7" spans="1:11" ht="12.75">
      <c r="A7" s="32" t="s">
        <v>127</v>
      </c>
      <c r="B7" s="47">
        <f>'orig. data'!B4/2</f>
        <v>337</v>
      </c>
      <c r="C7" s="24">
        <f>'orig. data'!H4</f>
        <v>4.2015</v>
      </c>
      <c r="D7" s="59">
        <f>'orig. data'!P4/2</f>
        <v>335</v>
      </c>
      <c r="E7" s="26">
        <f>'orig. data'!V4</f>
        <v>3.8203</v>
      </c>
      <c r="G7" s="33" t="s">
        <v>142</v>
      </c>
      <c r="H7" s="47">
        <f>'orig. data'!B20/2</f>
        <v>553</v>
      </c>
      <c r="I7" s="24">
        <f>'orig. data'!H20</f>
        <v>7.5008</v>
      </c>
      <c r="J7" s="59">
        <f>'orig. data'!P20/2</f>
        <v>430.5</v>
      </c>
      <c r="K7" s="26">
        <f>'orig. data'!V20</f>
        <v>5.8258</v>
      </c>
    </row>
    <row r="8" spans="1:11" ht="12.75">
      <c r="A8" s="34" t="s">
        <v>128</v>
      </c>
      <c r="B8" s="45">
        <f>'orig. data'!B5/2</f>
        <v>1034</v>
      </c>
      <c r="C8" s="24">
        <f>'orig. data'!H5</f>
        <v>7.3326</v>
      </c>
      <c r="D8" s="59">
        <f>'orig. data'!P5/2</f>
        <v>1120</v>
      </c>
      <c r="E8" s="26">
        <f>'orig. data'!V5</f>
        <v>7.816</v>
      </c>
      <c r="G8" s="35" t="s">
        <v>143</v>
      </c>
      <c r="H8" s="45">
        <f>'orig. data'!B21/2</f>
        <v>263</v>
      </c>
      <c r="I8" s="24">
        <f>'orig. data'!H21</f>
        <v>6.0725</v>
      </c>
      <c r="J8" s="59">
        <f>'orig. data'!P21/2</f>
        <v>262</v>
      </c>
      <c r="K8" s="26">
        <f>'orig. data'!V21</f>
        <v>6.6922</v>
      </c>
    </row>
    <row r="9" spans="1:11" ht="12.75">
      <c r="A9" s="34" t="s">
        <v>129</v>
      </c>
      <c r="B9" s="45">
        <f>'orig. data'!B6/2</f>
        <v>351.5</v>
      </c>
      <c r="C9" s="24">
        <f>'orig. data'!H6</f>
        <v>4.0463</v>
      </c>
      <c r="D9" s="59">
        <f>'orig. data'!P6/2</f>
        <v>440</v>
      </c>
      <c r="E9" s="26">
        <f>'orig. data'!V6</f>
        <v>5.6407</v>
      </c>
      <c r="G9" s="35" t="s">
        <v>147</v>
      </c>
      <c r="H9" s="45">
        <f>'orig. data'!B22/2</f>
        <v>489</v>
      </c>
      <c r="I9" s="24">
        <f>'orig. data'!H22</f>
        <v>9.3867</v>
      </c>
      <c r="J9" s="59">
        <f>'orig. data'!P22/2</f>
        <v>350</v>
      </c>
      <c r="K9" s="26">
        <f>'orig. data'!V22</f>
        <v>6.2657</v>
      </c>
    </row>
    <row r="10" spans="1:11" ht="12.75">
      <c r="A10" s="34" t="s">
        <v>106</v>
      </c>
      <c r="B10" s="45">
        <f>'orig. data'!B7/2</f>
        <v>758</v>
      </c>
      <c r="C10" s="24">
        <f>'orig. data'!H7</f>
        <v>12.8442</v>
      </c>
      <c r="D10" s="59">
        <f>'orig. data'!P7/2</f>
        <v>818.5</v>
      </c>
      <c r="E10" s="26">
        <f>'orig. data'!V7</f>
        <v>14.2373</v>
      </c>
      <c r="G10" s="35" t="s">
        <v>145</v>
      </c>
      <c r="H10" s="45">
        <f>'orig. data'!B23/2</f>
        <v>750.5</v>
      </c>
      <c r="I10" s="24">
        <f>'orig. data'!H23</f>
        <v>10.5311</v>
      </c>
      <c r="J10" s="59">
        <f>'orig. data'!P23/2</f>
        <v>677.5</v>
      </c>
      <c r="K10" s="26">
        <f>'orig. data'!V23</f>
        <v>10.3136</v>
      </c>
    </row>
    <row r="11" spans="1:11" ht="12.75">
      <c r="A11" s="34" t="s">
        <v>137</v>
      </c>
      <c r="B11" s="45">
        <f>'orig. data'!B8/2</f>
        <v>12889.5</v>
      </c>
      <c r="C11" s="24">
        <f>'orig. data'!H8</f>
        <v>17.3812</v>
      </c>
      <c r="D11" s="59">
        <f>'orig. data'!P8/2</f>
        <v>11823</v>
      </c>
      <c r="E11" s="26">
        <f>'orig. data'!V8</f>
        <v>16.3507</v>
      </c>
      <c r="G11" s="35" t="s">
        <v>148</v>
      </c>
      <c r="H11" s="45">
        <f>'orig. data'!B24/2</f>
        <v>344</v>
      </c>
      <c r="I11" s="24">
        <f>'orig. data'!H24</f>
        <v>8.1333</v>
      </c>
      <c r="J11" s="59">
        <f>'orig. data'!P24/2</f>
        <v>295.5</v>
      </c>
      <c r="K11" s="26">
        <f>'orig. data'!V24</f>
        <v>7.4971</v>
      </c>
    </row>
    <row r="12" spans="1:11" ht="12.75">
      <c r="A12" s="34" t="s">
        <v>131</v>
      </c>
      <c r="B12" s="45">
        <f>'orig. data'!B9/2</f>
        <v>565</v>
      </c>
      <c r="C12" s="24">
        <f>'orig. data'!H9</f>
        <v>5.9032</v>
      </c>
      <c r="D12" s="59">
        <f>'orig. data'!P9/2</f>
        <v>662.5</v>
      </c>
      <c r="E12" s="26">
        <f>'orig. data'!V9</f>
        <v>7.1968</v>
      </c>
      <c r="G12" s="35" t="s">
        <v>144</v>
      </c>
      <c r="H12" s="45">
        <f>'orig. data'!B25/2</f>
        <v>622</v>
      </c>
      <c r="I12" s="24">
        <f>'orig. data'!H25</f>
        <v>12.5226</v>
      </c>
      <c r="J12" s="59">
        <f>'orig. data'!P25/2</f>
        <v>471.5</v>
      </c>
      <c r="K12" s="26">
        <f>'orig. data'!V25</f>
        <v>9.9714</v>
      </c>
    </row>
    <row r="13" spans="1:11" ht="12.75">
      <c r="A13" s="34" t="s">
        <v>132</v>
      </c>
      <c r="B13" s="45">
        <f>'orig. data'!B10/2</f>
        <v>270.5</v>
      </c>
      <c r="C13" s="24">
        <f>'orig. data'!H10</f>
        <v>4.9903</v>
      </c>
      <c r="D13" s="59">
        <f>'orig. data'!P10/2</f>
        <v>264.5</v>
      </c>
      <c r="E13" s="26">
        <f>'orig. data'!V10</f>
        <v>5.1903</v>
      </c>
      <c r="G13" s="35" t="s">
        <v>146</v>
      </c>
      <c r="H13" s="45">
        <f>'orig. data'!B26/2</f>
        <v>1814.5</v>
      </c>
      <c r="I13" s="24">
        <f>'orig. data'!H26</f>
        <v>16.95</v>
      </c>
      <c r="J13" s="59">
        <f>'orig. data'!P26/2</f>
        <v>1500.5</v>
      </c>
      <c r="K13" s="26">
        <f>'orig. data'!V26</f>
        <v>14.6319</v>
      </c>
    </row>
    <row r="14" spans="1:11" ht="12.75">
      <c r="A14" s="34" t="s">
        <v>130</v>
      </c>
      <c r="B14" s="45">
        <f>'orig. data'!B11/2</f>
        <v>1170.5</v>
      </c>
      <c r="C14" s="24">
        <f>'orig. data'!H11</f>
        <v>21.3497</v>
      </c>
      <c r="D14" s="59">
        <f>'orig. data'!P11/2</f>
        <v>1102.5</v>
      </c>
      <c r="E14" s="26">
        <f>'orig. data'!V11</f>
        <v>21.7113</v>
      </c>
      <c r="G14" s="35" t="s">
        <v>149</v>
      </c>
      <c r="H14" s="45">
        <f>'orig. data'!B27/2</f>
        <v>819.5</v>
      </c>
      <c r="I14" s="24">
        <f>'orig. data'!H27</f>
        <v>12.675</v>
      </c>
      <c r="J14" s="59">
        <f>'orig. data'!P27/2</f>
        <v>616.5</v>
      </c>
      <c r="K14" s="26">
        <f>'orig. data'!V27</f>
        <v>9.4992</v>
      </c>
    </row>
    <row r="15" spans="1:11" ht="12.75">
      <c r="A15" s="34" t="s">
        <v>133</v>
      </c>
      <c r="B15" s="45">
        <f>'orig. data'!B12/2</f>
        <v>35.5</v>
      </c>
      <c r="C15" s="24">
        <f>'orig. data'!H12</f>
        <v>24.5675</v>
      </c>
      <c r="D15" s="59">
        <f>'orig. data'!P12/2</f>
        <v>29.5</v>
      </c>
      <c r="E15" s="26">
        <f>'orig. data'!V12</f>
        <v>21.6912</v>
      </c>
      <c r="G15" s="35" t="s">
        <v>150</v>
      </c>
      <c r="H15" s="45">
        <f>'orig. data'!B28/2</f>
        <v>653.5</v>
      </c>
      <c r="I15" s="24">
        <f>'orig. data'!H28</f>
        <v>10.8546</v>
      </c>
      <c r="J15" s="59">
        <f>'orig. data'!P28/2</f>
        <v>590</v>
      </c>
      <c r="K15" s="26">
        <f>'orig. data'!V28</f>
        <v>10.4926</v>
      </c>
    </row>
    <row r="16" spans="1:11" ht="12.75">
      <c r="A16" s="34" t="s">
        <v>134</v>
      </c>
      <c r="B16" s="45">
        <f>'orig. data'!B13/2</f>
        <v>701</v>
      </c>
      <c r="C16" s="24">
        <f>'orig. data'!H13</f>
        <v>17.345</v>
      </c>
      <c r="D16" s="59">
        <f>'orig. data'!P13/2</f>
        <v>697.5</v>
      </c>
      <c r="E16" s="26">
        <f>'orig. data'!V13</f>
        <v>18.3528</v>
      </c>
      <c r="G16" s="35" t="s">
        <v>151</v>
      </c>
      <c r="H16" s="45">
        <f>'orig. data'!B29/2</f>
        <v>1003</v>
      </c>
      <c r="I16" s="24">
        <f>'orig. data'!H29</f>
        <v>22.6667</v>
      </c>
      <c r="J16" s="59">
        <f>'orig. data'!P29/2</f>
        <v>1050.5</v>
      </c>
      <c r="K16" s="26">
        <f>'orig. data'!V29</f>
        <v>25.0328</v>
      </c>
    </row>
    <row r="17" spans="1:11" ht="12.75">
      <c r="A17" s="34" t="s">
        <v>135</v>
      </c>
      <c r="B17" s="45">
        <f>'orig. data'!B14/2</f>
        <v>1275.5</v>
      </c>
      <c r="C17" s="24">
        <f>'orig. data'!H14</f>
        <v>14.0528</v>
      </c>
      <c r="D17" s="59">
        <f>'orig. data'!P14/2</f>
        <v>1184.5</v>
      </c>
      <c r="E17" s="26">
        <f>'orig. data'!V14</f>
        <v>12.7674</v>
      </c>
      <c r="G17" s="35" t="s">
        <v>152</v>
      </c>
      <c r="H17" s="45">
        <f>'orig. data'!B30/2</f>
        <v>3001</v>
      </c>
      <c r="I17" s="24">
        <f>'orig. data'!H30</f>
        <v>38.0331</v>
      </c>
      <c r="J17" s="59">
        <f>'orig. data'!P30/2</f>
        <v>2859.5</v>
      </c>
      <c r="K17" s="26">
        <f>'orig. data'!V30</f>
        <v>36.3319</v>
      </c>
    </row>
    <row r="18" spans="1:11" ht="12.75">
      <c r="A18" s="36"/>
      <c r="B18" s="46"/>
      <c r="C18" s="25"/>
      <c r="D18" s="60"/>
      <c r="E18" s="27"/>
      <c r="G18" s="35" t="s">
        <v>153</v>
      </c>
      <c r="H18" s="48">
        <f>'orig. data'!B31/2</f>
        <v>2576.5</v>
      </c>
      <c r="I18" s="24">
        <f>'orig. data'!H31</f>
        <v>47.5808</v>
      </c>
      <c r="J18" s="59">
        <f>'orig. data'!P31/2</f>
        <v>2719</v>
      </c>
      <c r="K18" s="26">
        <f>'orig. data'!V31</f>
        <v>47.3322</v>
      </c>
    </row>
    <row r="19" spans="1:11" ht="12.75">
      <c r="A19" s="34" t="s">
        <v>140</v>
      </c>
      <c r="B19" s="45">
        <f>'orig. data'!B15/2</f>
        <v>1722.5</v>
      </c>
      <c r="C19" s="24">
        <f>'orig. data'!H15</f>
        <v>5.5908</v>
      </c>
      <c r="D19" s="59">
        <f>'orig. data'!P15/2</f>
        <v>1895</v>
      </c>
      <c r="E19" s="26">
        <f>'orig. data'!V15</f>
        <v>6.1329</v>
      </c>
      <c r="G19" s="37"/>
      <c r="H19" s="46"/>
      <c r="I19" s="25"/>
      <c r="J19" s="60"/>
      <c r="K19" s="27"/>
    </row>
    <row r="20" spans="1:11" ht="13.5" thickBot="1">
      <c r="A20" s="34" t="s">
        <v>141</v>
      </c>
      <c r="B20" s="45">
        <f>'orig. data'!B16/2</f>
        <v>2006</v>
      </c>
      <c r="C20" s="24">
        <f>'orig. data'!H16</f>
        <v>9.7978</v>
      </c>
      <c r="D20" s="59">
        <f>'orig. data'!P16/2</f>
        <v>2029.5</v>
      </c>
      <c r="E20" s="26">
        <f>'orig. data'!V16</f>
        <v>10.4724</v>
      </c>
      <c r="G20" s="39" t="s">
        <v>137</v>
      </c>
      <c r="H20" s="49">
        <f>'orig. data'!B8/2</f>
        <v>12889.5</v>
      </c>
      <c r="I20" s="29">
        <f>'orig. data'!H8</f>
        <v>17.3812</v>
      </c>
      <c r="J20" s="29">
        <f>'orig. data'!P8/2</f>
        <v>11823</v>
      </c>
      <c r="K20" s="28">
        <f>'orig. data'!V8</f>
        <v>16.3507</v>
      </c>
    </row>
    <row r="21" spans="1:9" ht="12.75">
      <c r="A21" s="34" t="s">
        <v>136</v>
      </c>
      <c r="B21" s="45">
        <f>'orig. data'!B17/2</f>
        <v>2012</v>
      </c>
      <c r="C21" s="24">
        <f>'orig. data'!H17</f>
        <v>15.1706</v>
      </c>
      <c r="D21" s="59">
        <f>'orig. data'!P17/2</f>
        <v>1911.5</v>
      </c>
      <c r="E21" s="26">
        <f>'orig. data'!V17</f>
        <v>14.4657</v>
      </c>
      <c r="G21" s="20" t="s">
        <v>139</v>
      </c>
      <c r="I21" s="40"/>
    </row>
    <row r="22" spans="1:11" ht="12.75">
      <c r="A22" s="36"/>
      <c r="B22" s="46"/>
      <c r="C22" s="25"/>
      <c r="D22" s="60"/>
      <c r="E22" s="27"/>
      <c r="G22" s="64" t="s">
        <v>186</v>
      </c>
      <c r="H22" s="64"/>
      <c r="I22" s="64"/>
      <c r="J22" s="64"/>
      <c r="K22" s="64"/>
    </row>
    <row r="23" spans="1:5" ht="12.75">
      <c r="A23" s="34" t="s">
        <v>138</v>
      </c>
      <c r="B23" s="45">
        <f>'orig. data'!B18/2</f>
        <v>19389</v>
      </c>
      <c r="C23" s="24">
        <f>'orig. data'!H18</f>
        <v>13.3414</v>
      </c>
      <c r="D23" s="59">
        <f>'orig. data'!P18/2</f>
        <v>18477.5</v>
      </c>
      <c r="E23" s="26">
        <f>'orig. data'!V18</f>
        <v>13.0319</v>
      </c>
    </row>
    <row r="24" spans="1:5" ht="13.5" thickBot="1">
      <c r="A24" s="38" t="s">
        <v>162</v>
      </c>
      <c r="B24" s="49"/>
      <c r="C24" s="58" t="str">
        <f>'orig. data'!H19</f>
        <v>.</v>
      </c>
      <c r="D24" s="29">
        <f>'orig. data'!P19/2</f>
        <v>0</v>
      </c>
      <c r="E24" s="28">
        <f>'orig. data'!V19</f>
        <v>0</v>
      </c>
    </row>
    <row r="25" spans="1:3" ht="12.75">
      <c r="A25" s="20" t="s">
        <v>139</v>
      </c>
      <c r="C25" s="40"/>
    </row>
    <row r="26" spans="1:5" ht="12.75">
      <c r="A26" s="30" t="s">
        <v>186</v>
      </c>
      <c r="B26" s="30"/>
      <c r="C26" s="30"/>
      <c r="D26" s="30"/>
      <c r="E26" s="30"/>
    </row>
  </sheetData>
  <mergeCells count="10">
    <mergeCell ref="A1:J1"/>
    <mergeCell ref="G22:K22"/>
    <mergeCell ref="B2:E2"/>
    <mergeCell ref="B6:C6"/>
    <mergeCell ref="D6:E6"/>
    <mergeCell ref="A2:A6"/>
    <mergeCell ref="G2:G6"/>
    <mergeCell ref="H2:K2"/>
    <mergeCell ref="H6:I6"/>
    <mergeCell ref="J6:K6"/>
  </mergeCells>
  <printOptions/>
  <pageMargins left="0.21" right="0.14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7"/>
  <sheetViews>
    <sheetView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I3" sqref="I3"/>
    </sheetView>
  </sheetViews>
  <sheetFormatPr defaultColWidth="9.140625" defaultRowHeight="12.75"/>
  <cols>
    <col min="1" max="1" width="25.140625" style="2" customWidth="1"/>
    <col min="2" max="2" width="20.140625" style="2" customWidth="1"/>
    <col min="3" max="5" width="2.8515625" style="2" customWidth="1"/>
    <col min="6" max="7" width="6.7109375" style="2" customWidth="1"/>
    <col min="8" max="8" width="14.00390625" style="2" customWidth="1"/>
    <col min="9" max="9" width="9.140625" style="2" customWidth="1"/>
    <col min="10" max="10" width="9.140625" style="10" customWidth="1"/>
    <col min="11" max="14" width="9.140625" style="2" customWidth="1"/>
    <col min="15" max="15" width="2.8515625" style="9" customWidth="1"/>
    <col min="16" max="18" width="9.140625" style="2" customWidth="1"/>
    <col min="19" max="19" width="2.8515625" style="9" customWidth="1"/>
    <col min="20" max="20" width="9.28125" style="2" bestFit="1" customWidth="1"/>
    <col min="21" max="16384" width="9.140625" style="2" customWidth="1"/>
  </cols>
  <sheetData>
    <row r="1" spans="1:20" ht="12.75">
      <c r="A1" s="57" t="s">
        <v>242</v>
      </c>
      <c r="B1" s="4" t="s">
        <v>192</v>
      </c>
      <c r="C1" s="75" t="s">
        <v>117</v>
      </c>
      <c r="D1" s="75"/>
      <c r="E1" s="75"/>
      <c r="F1" s="75" t="s">
        <v>120</v>
      </c>
      <c r="G1" s="75"/>
      <c r="H1" s="5" t="s">
        <v>107</v>
      </c>
      <c r="I1" s="3" t="s">
        <v>109</v>
      </c>
      <c r="J1" s="3" t="s">
        <v>110</v>
      </c>
      <c r="K1" s="5" t="s">
        <v>108</v>
      </c>
      <c r="L1" s="5" t="s">
        <v>111</v>
      </c>
      <c r="M1" s="5" t="s">
        <v>112</v>
      </c>
      <c r="N1" s="5" t="s">
        <v>113</v>
      </c>
      <c r="O1" s="6"/>
      <c r="P1" s="5" t="s">
        <v>114</v>
      </c>
      <c r="Q1" s="5" t="s">
        <v>115</v>
      </c>
      <c r="R1" s="5" t="s">
        <v>116</v>
      </c>
      <c r="S1" s="6"/>
      <c r="T1" s="5" t="s">
        <v>121</v>
      </c>
    </row>
    <row r="2" spans="2:20" ht="12.75">
      <c r="B2" s="4"/>
      <c r="C2" s="12"/>
      <c r="D2" s="12"/>
      <c r="E2" s="12"/>
      <c r="F2" s="13"/>
      <c r="G2" s="13"/>
      <c r="H2" s="5"/>
      <c r="I2" s="76" t="s">
        <v>244</v>
      </c>
      <c r="J2" s="76"/>
      <c r="K2" s="5"/>
      <c r="L2" s="5"/>
      <c r="M2" s="5"/>
      <c r="N2" s="5"/>
      <c r="O2" s="6"/>
      <c r="P2" s="5"/>
      <c r="Q2" s="5"/>
      <c r="R2" s="5"/>
      <c r="S2" s="6"/>
      <c r="T2" s="5"/>
    </row>
    <row r="3" spans="1:27" ht="12.75">
      <c r="A3" s="4" t="s">
        <v>0</v>
      </c>
      <c r="B3" s="4"/>
      <c r="C3" s="12">
        <v>1</v>
      </c>
      <c r="D3" s="12">
        <v>2</v>
      </c>
      <c r="E3" s="12" t="s">
        <v>119</v>
      </c>
      <c r="F3" s="12" t="s">
        <v>218</v>
      </c>
      <c r="G3" s="12" t="s">
        <v>219</v>
      </c>
      <c r="H3" s="2" t="s">
        <v>287</v>
      </c>
      <c r="I3" s="4" t="s">
        <v>285</v>
      </c>
      <c r="J3" s="4" t="s">
        <v>286</v>
      </c>
      <c r="K3" s="2" t="s">
        <v>288</v>
      </c>
      <c r="U3" s="5"/>
      <c r="V3" s="5"/>
      <c r="W3" s="5"/>
      <c r="X3" s="5"/>
      <c r="Y3" s="5"/>
      <c r="Z3" s="5"/>
      <c r="AA3" s="5"/>
    </row>
    <row r="4" spans="1:27" ht="12.75">
      <c r="A4" s="2" t="str">
        <f ca="1">CONCATENATE(B4)&amp;(IF((CELL("contents",C4)=1)*AND((CELL("contents",D4))=2)*AND((CELL("contents",E4))&lt;&gt;"")," (1,2,"&amp;CELL("contents",E4)&amp;")",(IF((CELL("contents",C4)=1)*OR((CELL("contents",D4))=2)," (1,2)",(IF((CELL("contents",C4)=1)*OR((CELL("contents",E4))&lt;&gt;"")," (1,"&amp;CELL("contents",E4)&amp;")",(IF((CELL("contents",D4)=2)*OR((CELL("contents",E4))&lt;&gt;"")," (2,"&amp;CELL("contents",E4)&amp;")",(IF((CELL("contents",C4))=1," (1)",(IF((CELL("contents",D4)=2)," (2)",(IF((CELL("contents",E4)&lt;&gt;"")," ("&amp;CELL("contents",E4)&amp;")",""))))))))))))))</f>
        <v>South Eastman (1,2)</v>
      </c>
      <c r="B4" t="s">
        <v>127</v>
      </c>
      <c r="C4">
        <f>'orig. data'!AH4</f>
        <v>1</v>
      </c>
      <c r="D4">
        <f>'orig. data'!AI4</f>
        <v>2</v>
      </c>
      <c r="E4">
        <f ca="1">IF(CELL("contents",F4)="s","s",IF(CELL("contents",G4)="s","s",IF(CELL("contents",'orig. data'!AJ4)="t","t","")))</f>
      </c>
      <c r="F4">
        <f>'orig. data'!AK4</f>
        <v>0</v>
      </c>
      <c r="G4">
        <f>'orig. data'!AL4</f>
        <v>0</v>
      </c>
      <c r="H4" s="22">
        <f aca="true" t="shared" si="0" ref="H4:H14">I$19</f>
        <v>0.133414</v>
      </c>
      <c r="I4" s="3">
        <f>'orig. data'!D4/100</f>
        <v>0.042515</v>
      </c>
      <c r="J4" s="3">
        <f>'orig. data'!R4/100</f>
        <v>0.038650000000000004</v>
      </c>
      <c r="K4" s="22">
        <f aca="true" t="shared" si="1" ref="K4:K14">J$19</f>
        <v>0.13178900000000002</v>
      </c>
      <c r="L4" s="5">
        <f>'orig. data'!B4</f>
        <v>674</v>
      </c>
      <c r="M4" s="5">
        <f>'orig. data'!C4</f>
        <v>16042</v>
      </c>
      <c r="N4" s="11">
        <f>'orig. data'!G4</f>
        <v>0</v>
      </c>
      <c r="O4" s="7"/>
      <c r="P4" s="5">
        <f>'orig. data'!P4</f>
        <v>670</v>
      </c>
      <c r="Q4" s="5">
        <f>'orig. data'!Q4</f>
        <v>17538</v>
      </c>
      <c r="R4" s="11">
        <f>'orig. data'!U4</f>
        <v>0</v>
      </c>
      <c r="S4" s="7"/>
      <c r="T4" s="11">
        <f>'orig. data'!AD4</f>
        <v>0.10325</v>
      </c>
      <c r="U4" s="3"/>
      <c r="V4" s="3"/>
      <c r="W4" s="3"/>
      <c r="X4" s="3"/>
      <c r="Y4" s="3"/>
      <c r="Z4" s="3"/>
      <c r="AA4" s="3"/>
    </row>
    <row r="5" spans="1:27" ht="12.75">
      <c r="A5" s="2" t="str">
        <f aca="true" ca="1" t="shared" si="2" ref="A5:A33">CONCATENATE(B5)&amp;(IF((CELL("contents",C5)=1)*AND((CELL("contents",D5))=2)*AND((CELL("contents",E5))&lt;&gt;"")," (1,2,"&amp;CELL("contents",E5)&amp;")",(IF((CELL("contents",C5)=1)*OR((CELL("contents",D5))=2)," (1,2)",(IF((CELL("contents",C5)=1)*OR((CELL("contents",E5))&lt;&gt;"")," (1,"&amp;CELL("contents",E5)&amp;")",(IF((CELL("contents",D5)=2)*OR((CELL("contents",E5))&lt;&gt;"")," (2,"&amp;CELL("contents",E5)&amp;")",(IF((CELL("contents",C5))=1," (1)",(IF((CELL("contents",D5)=2)," (2)",(IF((CELL("contents",E5)&lt;&gt;"")," ("&amp;CELL("contents",E5)&amp;")",""))))))))))))))</f>
        <v>Central (1,2)</v>
      </c>
      <c r="B5" t="s">
        <v>128</v>
      </c>
      <c r="C5">
        <f>'orig. data'!AH5</f>
        <v>1</v>
      </c>
      <c r="D5">
        <f>'orig. data'!AI5</f>
        <v>2</v>
      </c>
      <c r="E5">
        <f ca="1">IF(CELL("contents",F5)="s","s",IF(CELL("contents",G5)="s","s",IF(CELL("contents",'orig. data'!AJ5)="t","t","")))</f>
      </c>
      <c r="F5">
        <f>'orig. data'!AK5</f>
        <v>0</v>
      </c>
      <c r="G5">
        <f>'orig. data'!AL5</f>
        <v>0</v>
      </c>
      <c r="H5" s="22">
        <f t="shared" si="0"/>
        <v>0.133414</v>
      </c>
      <c r="I5" s="3">
        <f>'orig. data'!D5/100</f>
        <v>0.07386999999999999</v>
      </c>
      <c r="J5" s="3">
        <f>'orig. data'!R5/100</f>
        <v>0.078832</v>
      </c>
      <c r="K5" s="22">
        <f t="shared" si="1"/>
        <v>0.13178900000000002</v>
      </c>
      <c r="L5" s="5">
        <f>'orig. data'!B5</f>
        <v>2068</v>
      </c>
      <c r="M5" s="5">
        <f>'orig. data'!C5</f>
        <v>28203</v>
      </c>
      <c r="N5" s="11">
        <f>'orig. data'!G5</f>
        <v>0</v>
      </c>
      <c r="O5" s="8"/>
      <c r="P5" s="5">
        <f>'orig. data'!P5</f>
        <v>2240</v>
      </c>
      <c r="Q5" s="5">
        <f>'orig. data'!Q5</f>
        <v>28659</v>
      </c>
      <c r="R5" s="11">
        <f>'orig. data'!U5</f>
        <v>0</v>
      </c>
      <c r="S5" s="8"/>
      <c r="T5" s="11">
        <f>'orig. data'!AD5</f>
        <v>0.07949</v>
      </c>
      <c r="U5" s="1"/>
      <c r="V5" s="1"/>
      <c r="W5" s="1"/>
      <c r="X5" s="1"/>
      <c r="Y5" s="1"/>
      <c r="Z5" s="1"/>
      <c r="AA5" s="1"/>
    </row>
    <row r="6" spans="1:27" ht="12.75">
      <c r="A6" s="2" t="str">
        <f ca="1" t="shared" si="2"/>
        <v>Assiniboine (1,2,t)</v>
      </c>
      <c r="B6" t="s">
        <v>129</v>
      </c>
      <c r="C6">
        <f>'orig. data'!AH6</f>
        <v>1</v>
      </c>
      <c r="D6">
        <f>'orig. data'!AI6</f>
        <v>2</v>
      </c>
      <c r="E6" t="str">
        <f ca="1">IF(CELL("contents",F6)="s","s",IF(CELL("contents",G6)="s","s",IF(CELL("contents",'orig. data'!AJ6)="t","t","")))</f>
        <v>t</v>
      </c>
      <c r="F6">
        <f>'orig. data'!AK6</f>
        <v>0</v>
      </c>
      <c r="G6">
        <f>'orig. data'!AL6</f>
        <v>0</v>
      </c>
      <c r="H6" s="22">
        <f t="shared" si="0"/>
        <v>0.133414</v>
      </c>
      <c r="I6" s="3">
        <f>'orig. data'!D6/100</f>
        <v>0.041427</v>
      </c>
      <c r="J6" s="3">
        <f>'orig. data'!R6/100</f>
        <v>0.058085000000000005</v>
      </c>
      <c r="K6" s="22">
        <f t="shared" si="1"/>
        <v>0.13178900000000002</v>
      </c>
      <c r="L6" s="5">
        <f>'orig. data'!B6</f>
        <v>703</v>
      </c>
      <c r="M6" s="5">
        <f>'orig. data'!C6</f>
        <v>17374</v>
      </c>
      <c r="N6" s="11">
        <f>'orig. data'!G6</f>
        <v>0</v>
      </c>
      <c r="O6" s="8"/>
      <c r="P6" s="5">
        <f>'orig. data'!P6</f>
        <v>880</v>
      </c>
      <c r="Q6" s="5">
        <f>'orig. data'!Q6</f>
        <v>15601</v>
      </c>
      <c r="R6" s="11">
        <f>'orig. data'!U6</f>
        <v>0</v>
      </c>
      <c r="S6" s="8"/>
      <c r="T6" s="11">
        <f>'orig. data'!AD6</f>
        <v>0</v>
      </c>
      <c r="U6" s="1"/>
      <c r="V6" s="1"/>
      <c r="W6" s="1"/>
      <c r="X6" s="1"/>
      <c r="Y6" s="1"/>
      <c r="Z6" s="1"/>
      <c r="AA6" s="1"/>
    </row>
    <row r="7" spans="1:27" ht="12.75">
      <c r="A7" s="2" t="str">
        <f ca="1" t="shared" si="2"/>
        <v>Brandon (t)</v>
      </c>
      <c r="B7" t="s">
        <v>106</v>
      </c>
      <c r="C7">
        <f>'orig. data'!AH7</f>
        <v>0</v>
      </c>
      <c r="D7">
        <f>'orig. data'!AI7</f>
        <v>0</v>
      </c>
      <c r="E7" t="str">
        <f ca="1">IF(CELL("contents",F7)="s","s",IF(CELL("contents",G7)="s","s",IF(CELL("contents",'orig. data'!AJ7)="t","t","")))</f>
        <v>t</v>
      </c>
      <c r="F7">
        <f>'orig. data'!AK7</f>
        <v>0</v>
      </c>
      <c r="G7">
        <f>'orig. data'!AL7</f>
        <v>0</v>
      </c>
      <c r="H7" s="22">
        <f t="shared" si="0"/>
        <v>0.133414</v>
      </c>
      <c r="I7" s="3">
        <f>'orig. data'!D7/100</f>
        <v>0.129021</v>
      </c>
      <c r="J7" s="3">
        <f>'orig. data'!R7/100</f>
        <v>0.14246</v>
      </c>
      <c r="K7" s="22">
        <f t="shared" si="1"/>
        <v>0.13178900000000002</v>
      </c>
      <c r="L7" s="5">
        <f>'orig. data'!B7</f>
        <v>1516</v>
      </c>
      <c r="M7" s="5">
        <f>'orig. data'!C7</f>
        <v>11803</v>
      </c>
      <c r="N7" s="11">
        <f>'orig. data'!G7</f>
        <v>0.31841</v>
      </c>
      <c r="O7" s="8"/>
      <c r="P7" s="5">
        <f>'orig. data'!P7</f>
        <v>1637</v>
      </c>
      <c r="Q7" s="5">
        <f>'orig. data'!Q7</f>
        <v>11498</v>
      </c>
      <c r="R7" s="11">
        <f>'orig. data'!U7</f>
        <v>0.01782</v>
      </c>
      <c r="S7" s="8"/>
      <c r="T7" s="11">
        <f>'orig. data'!AD7</f>
        <v>0.01679</v>
      </c>
      <c r="U7" s="1"/>
      <c r="V7" s="1"/>
      <c r="W7" s="1"/>
      <c r="X7" s="1"/>
      <c r="Y7" s="1"/>
      <c r="Z7" s="1"/>
      <c r="AA7" s="1"/>
    </row>
    <row r="8" spans="1:27" ht="12.75">
      <c r="A8" s="2" t="str">
        <f ca="1" t="shared" si="2"/>
        <v>Winnipeg (1,2,t)</v>
      </c>
      <c r="B8" t="s">
        <v>137</v>
      </c>
      <c r="C8">
        <f>'orig. data'!AH8</f>
        <v>1</v>
      </c>
      <c r="D8">
        <f>'orig. data'!AI8</f>
        <v>2</v>
      </c>
      <c r="E8" t="str">
        <f ca="1">IF(CELL("contents",F8)="s","s",IF(CELL("contents",G8)="s","s",IF(CELL("contents",'orig. data'!AJ8)="t","t","")))</f>
        <v>t</v>
      </c>
      <c r="F8">
        <f>'orig. data'!AK8</f>
        <v>0</v>
      </c>
      <c r="G8">
        <f>'orig. data'!AL8</f>
        <v>0</v>
      </c>
      <c r="H8" s="22">
        <f t="shared" si="0"/>
        <v>0.133414</v>
      </c>
      <c r="I8" s="3">
        <f>'orig. data'!D8/100</f>
        <v>0.17369099999999998</v>
      </c>
      <c r="J8" s="3">
        <f>'orig. data'!R8/100</f>
        <v>0.165636</v>
      </c>
      <c r="K8" s="22">
        <f t="shared" si="1"/>
        <v>0.13178900000000002</v>
      </c>
      <c r="L8" s="5">
        <f>'orig. data'!B8</f>
        <v>25779</v>
      </c>
      <c r="M8" s="5">
        <f>'orig. data'!C8</f>
        <v>148315</v>
      </c>
      <c r="N8" s="11">
        <f>'orig. data'!G8</f>
        <v>0</v>
      </c>
      <c r="O8" s="8"/>
      <c r="P8" s="5">
        <f>'orig. data'!P8</f>
        <v>23646</v>
      </c>
      <c r="Q8" s="5">
        <f>'orig. data'!Q8</f>
        <v>144618</v>
      </c>
      <c r="R8" s="11">
        <f>'orig. data'!U8</f>
        <v>0</v>
      </c>
      <c r="S8" s="8"/>
      <c r="T8" s="11">
        <f>'orig. data'!AD8</f>
        <v>0.02477</v>
      </c>
      <c r="U8" s="1"/>
      <c r="V8" s="1"/>
      <c r="W8" s="1"/>
      <c r="X8" s="1"/>
      <c r="Y8" s="1"/>
      <c r="Z8" s="1"/>
      <c r="AA8" s="1"/>
    </row>
    <row r="9" spans="1:27" ht="12.75">
      <c r="A9" s="2" t="str">
        <f ca="1" t="shared" si="2"/>
        <v>Interlake (1,2,t)</v>
      </c>
      <c r="B9" t="s">
        <v>131</v>
      </c>
      <c r="C9">
        <f>'orig. data'!AH9</f>
        <v>1</v>
      </c>
      <c r="D9">
        <f>'orig. data'!AI9</f>
        <v>2</v>
      </c>
      <c r="E9" t="str">
        <f ca="1">IF(CELL("contents",F9)="s","s",IF(CELL("contents",G9)="s","s",IF(CELL("contents",'orig. data'!AJ9)="t","t","")))</f>
        <v>t</v>
      </c>
      <c r="F9">
        <f>'orig. data'!AK9</f>
        <v>0</v>
      </c>
      <c r="G9">
        <f>'orig. data'!AL9</f>
        <v>0</v>
      </c>
      <c r="H9" s="22">
        <f t="shared" si="0"/>
        <v>0.133414</v>
      </c>
      <c r="I9" s="3">
        <f>'orig. data'!D9/100</f>
        <v>0.060164</v>
      </c>
      <c r="J9" s="3">
        <f>'orig. data'!R9/100</f>
        <v>0.074047</v>
      </c>
      <c r="K9" s="22">
        <f t="shared" si="1"/>
        <v>0.13178900000000002</v>
      </c>
      <c r="L9" s="5">
        <f>'orig. data'!B9</f>
        <v>1130</v>
      </c>
      <c r="M9" s="5">
        <f>'orig. data'!C9</f>
        <v>19142</v>
      </c>
      <c r="N9" s="11">
        <f>'orig. data'!G9</f>
        <v>0</v>
      </c>
      <c r="O9" s="8"/>
      <c r="P9" s="5">
        <f>'orig. data'!P9</f>
        <v>1325</v>
      </c>
      <c r="Q9" s="5">
        <f>'orig. data'!Q9</f>
        <v>18411</v>
      </c>
      <c r="R9" s="11">
        <f>'orig. data'!U9</f>
        <v>0</v>
      </c>
      <c r="S9" s="8"/>
      <c r="T9" s="11">
        <f>'orig. data'!AD9</f>
        <v>1E-05</v>
      </c>
      <c r="U9" s="1"/>
      <c r="V9" s="1"/>
      <c r="W9" s="1"/>
      <c r="X9" s="1"/>
      <c r="Y9" s="1"/>
      <c r="Z9" s="1"/>
      <c r="AA9" s="1"/>
    </row>
    <row r="10" spans="1:20" ht="12.75">
      <c r="A10" s="2" t="str">
        <f ca="1" t="shared" si="2"/>
        <v>North Eastman (1,2)</v>
      </c>
      <c r="B10" t="s">
        <v>132</v>
      </c>
      <c r="C10">
        <f>'orig. data'!AH10</f>
        <v>1</v>
      </c>
      <c r="D10">
        <f>'orig. data'!AI10</f>
        <v>2</v>
      </c>
      <c r="E10">
        <f ca="1">IF(CELL("contents",F10)="s","s",IF(CELL("contents",G10)="s","s",IF(CELL("contents",'orig. data'!AJ10)="t","t","")))</f>
      </c>
      <c r="F10">
        <f>'orig. data'!AK10</f>
        <v>0</v>
      </c>
      <c r="G10">
        <f>'orig. data'!AL10</f>
        <v>0</v>
      </c>
      <c r="H10" s="22">
        <f t="shared" si="0"/>
        <v>0.133414</v>
      </c>
      <c r="I10" s="3">
        <f>'orig. data'!D10/100</f>
        <v>0.050538</v>
      </c>
      <c r="J10" s="3">
        <f>'orig. data'!R10/100</f>
        <v>0.053135</v>
      </c>
      <c r="K10" s="22">
        <f t="shared" si="1"/>
        <v>0.13178900000000002</v>
      </c>
      <c r="L10" s="5">
        <f>'orig. data'!B10</f>
        <v>541</v>
      </c>
      <c r="M10" s="5">
        <f>'orig. data'!C10</f>
        <v>10841</v>
      </c>
      <c r="N10" s="11">
        <f>'orig. data'!G10</f>
        <v>0</v>
      </c>
      <c r="P10" s="5">
        <f>'orig. data'!P10</f>
        <v>529</v>
      </c>
      <c r="Q10" s="5">
        <f>'orig. data'!Q10</f>
        <v>10192</v>
      </c>
      <c r="R10" s="11">
        <f>'orig. data'!U10</f>
        <v>0</v>
      </c>
      <c r="T10" s="11">
        <f>'orig. data'!AD10</f>
        <v>0.43835</v>
      </c>
    </row>
    <row r="11" spans="1:27" ht="12.75">
      <c r="A11" s="2" t="str">
        <f ca="1" t="shared" si="2"/>
        <v>Parkland (1,2)</v>
      </c>
      <c r="B11" t="s">
        <v>130</v>
      </c>
      <c r="C11">
        <f>'orig. data'!AH11</f>
        <v>1</v>
      </c>
      <c r="D11">
        <f>'orig. data'!AI11</f>
        <v>2</v>
      </c>
      <c r="E11">
        <f ca="1">IF(CELL("contents",F11)="s","s",IF(CELL("contents",G11)="s","s",IF(CELL("contents",'orig. data'!AJ11)="t","t","")))</f>
      </c>
      <c r="F11">
        <f>'orig. data'!AK11</f>
        <v>0</v>
      </c>
      <c r="G11">
        <f>'orig. data'!AL11</f>
        <v>0</v>
      </c>
      <c r="H11" s="22">
        <f t="shared" si="0"/>
        <v>0.133414</v>
      </c>
      <c r="I11" s="3">
        <f>'orig. data'!D11/100</f>
        <v>0.21573</v>
      </c>
      <c r="J11" s="3">
        <f>'orig. data'!R11/100</f>
        <v>0.22071000000000002</v>
      </c>
      <c r="K11" s="22">
        <f t="shared" si="1"/>
        <v>0.13178900000000002</v>
      </c>
      <c r="L11" s="5">
        <f>'orig. data'!B11</f>
        <v>2341</v>
      </c>
      <c r="M11" s="5">
        <f>'orig. data'!C11</f>
        <v>10965</v>
      </c>
      <c r="N11" s="11">
        <f>'orig. data'!G11</f>
        <v>0</v>
      </c>
      <c r="O11" s="8"/>
      <c r="P11" s="5">
        <f>'orig. data'!P11</f>
        <v>2205</v>
      </c>
      <c r="Q11" s="5">
        <f>'orig. data'!Q11</f>
        <v>10156</v>
      </c>
      <c r="R11" s="11">
        <f>'orig. data'!U11</f>
        <v>0</v>
      </c>
      <c r="S11" s="8"/>
      <c r="T11" s="11">
        <f>'orig. data'!AD11</f>
        <v>0.53028</v>
      </c>
      <c r="U11" s="1"/>
      <c r="V11" s="1"/>
      <c r="W11" s="1"/>
      <c r="X11" s="1"/>
      <c r="Y11" s="1"/>
      <c r="Z11" s="1"/>
      <c r="AA11" s="1"/>
    </row>
    <row r="12" spans="1:27" ht="12.75">
      <c r="A12" s="2" t="str">
        <f ca="1" t="shared" si="2"/>
        <v>Churchill (1,2)</v>
      </c>
      <c r="B12" t="s">
        <v>133</v>
      </c>
      <c r="C12">
        <f>'orig. data'!AH12</f>
        <v>1</v>
      </c>
      <c r="D12">
        <f>'orig. data'!AI12</f>
        <v>2</v>
      </c>
      <c r="E12">
        <f ca="1">IF(CELL("contents",F12)="s","s",IF(CELL("contents",G12)="s","s",IF(CELL("contents",'orig. data'!AJ12)="t","t","")))</f>
      </c>
      <c r="F12">
        <f>'orig. data'!AK12</f>
        <v>0</v>
      </c>
      <c r="G12">
        <f>'orig. data'!AL12</f>
        <v>0</v>
      </c>
      <c r="H12" s="22">
        <f t="shared" si="0"/>
        <v>0.133414</v>
      </c>
      <c r="I12" s="3">
        <f>'orig. data'!D12/100</f>
        <v>0.239118</v>
      </c>
      <c r="J12" s="3">
        <f>'orig. data'!R12/100</f>
        <v>0.21107800000000002</v>
      </c>
      <c r="K12" s="22">
        <f t="shared" si="1"/>
        <v>0.13178900000000002</v>
      </c>
      <c r="L12" s="5">
        <f>'orig. data'!B12</f>
        <v>71</v>
      </c>
      <c r="M12" s="5">
        <f>'orig. data'!C12</f>
        <v>289</v>
      </c>
      <c r="N12" s="11">
        <f>'orig. data'!G12</f>
        <v>0</v>
      </c>
      <c r="O12" s="8"/>
      <c r="P12" s="5">
        <f>'orig. data'!P12</f>
        <v>59</v>
      </c>
      <c r="Q12" s="5">
        <f>'orig. data'!Q12</f>
        <v>272</v>
      </c>
      <c r="R12" s="11">
        <f>'orig. data'!U12</f>
        <v>0.00036</v>
      </c>
      <c r="S12" s="8"/>
      <c r="T12" s="11">
        <f>'orig. data'!AD12</f>
        <v>0.48256</v>
      </c>
      <c r="U12" s="1"/>
      <c r="V12" s="1"/>
      <c r="W12" s="1"/>
      <c r="X12" s="1"/>
      <c r="Y12" s="1"/>
      <c r="Z12" s="1"/>
      <c r="AA12" s="1"/>
    </row>
    <row r="13" spans="1:27" ht="12.75">
      <c r="A13" s="2" t="str">
        <f ca="1" t="shared" si="2"/>
        <v>Nor-Man (1,2)</v>
      </c>
      <c r="B13" t="s">
        <v>134</v>
      </c>
      <c r="C13">
        <f>'orig. data'!AH13</f>
        <v>1</v>
      </c>
      <c r="D13">
        <f>'orig. data'!AI13</f>
        <v>2</v>
      </c>
      <c r="E13">
        <f ca="1">IF(CELL("contents",F13)="s","s",IF(CELL("contents",G13)="s","s",IF(CELL("contents",'orig. data'!AJ13)="t","t","")))</f>
      </c>
      <c r="F13">
        <f>'orig. data'!AK13</f>
        <v>0</v>
      </c>
      <c r="G13">
        <f>'orig. data'!AL13</f>
        <v>0</v>
      </c>
      <c r="H13" s="22">
        <f t="shared" si="0"/>
        <v>0.133414</v>
      </c>
      <c r="I13" s="3">
        <f>'orig. data'!D13/100</f>
        <v>0.171399</v>
      </c>
      <c r="J13" s="3">
        <f>'orig. data'!R13/100</f>
        <v>0.182593</v>
      </c>
      <c r="K13" s="22">
        <f t="shared" si="1"/>
        <v>0.13178900000000002</v>
      </c>
      <c r="L13" s="5">
        <f>'orig. data'!B13</f>
        <v>1402</v>
      </c>
      <c r="M13" s="5">
        <f>'orig. data'!C13</f>
        <v>8083</v>
      </c>
      <c r="N13" s="11">
        <f>'orig. data'!G13</f>
        <v>0</v>
      </c>
      <c r="O13" s="8"/>
      <c r="P13" s="5">
        <f>'orig. data'!P13</f>
        <v>1395</v>
      </c>
      <c r="Q13" s="5">
        <f>'orig. data'!Q13</f>
        <v>7601</v>
      </c>
      <c r="R13" s="11">
        <f>'orig. data'!U13</f>
        <v>0</v>
      </c>
      <c r="S13" s="8"/>
      <c r="T13" s="11">
        <f>'orig. data'!AD13</f>
        <v>0.14486</v>
      </c>
      <c r="U13" s="1"/>
      <c r="V13" s="1"/>
      <c r="W13" s="1"/>
      <c r="X13" s="1"/>
      <c r="Y13" s="1"/>
      <c r="Z13" s="1"/>
      <c r="AA13" s="1"/>
    </row>
    <row r="14" spans="1:27" ht="12.75">
      <c r="A14" s="2" t="str">
        <f ca="1" t="shared" si="2"/>
        <v>Burntwood (t)</v>
      </c>
      <c r="B14" t="s">
        <v>135</v>
      </c>
      <c r="C14">
        <f>'orig. data'!AH14</f>
        <v>0</v>
      </c>
      <c r="D14">
        <f>'orig. data'!AI14</f>
        <v>0</v>
      </c>
      <c r="E14" t="str">
        <f ca="1">IF(CELL("contents",F14)="s","s",IF(CELL("contents",G14)="s","s",IF(CELL("contents",'orig. data'!AJ14)="t","t","")))</f>
        <v>t</v>
      </c>
      <c r="F14">
        <f>'orig. data'!AK14</f>
        <v>0</v>
      </c>
      <c r="G14">
        <f>'orig. data'!AL14</f>
        <v>0</v>
      </c>
      <c r="H14" s="22">
        <f t="shared" si="0"/>
        <v>0.133414</v>
      </c>
      <c r="I14" s="3">
        <f>'orig. data'!D14/100</f>
        <v>0.137761</v>
      </c>
      <c r="J14" s="3">
        <f>'orig. data'!R14/100</f>
        <v>0.126962</v>
      </c>
      <c r="K14" s="22">
        <f t="shared" si="1"/>
        <v>0.13178900000000002</v>
      </c>
      <c r="L14" s="5">
        <f>'orig. data'!B14</f>
        <v>2551</v>
      </c>
      <c r="M14" s="5">
        <f>'orig. data'!C14</f>
        <v>18153</v>
      </c>
      <c r="N14" s="11">
        <f>'orig. data'!G14</f>
        <v>0.27587</v>
      </c>
      <c r="O14" s="8"/>
      <c r="P14" s="5">
        <f>'orig. data'!P14</f>
        <v>2369</v>
      </c>
      <c r="Q14" s="5">
        <f>'orig. data'!Q14</f>
        <v>18555</v>
      </c>
      <c r="R14" s="11">
        <f>'orig. data'!U14</f>
        <v>0.21203</v>
      </c>
      <c r="S14" s="8"/>
      <c r="T14" s="11">
        <f>'orig. data'!AD14</f>
        <v>0.022</v>
      </c>
      <c r="U14" s="1"/>
      <c r="V14" s="1"/>
      <c r="W14" s="1"/>
      <c r="X14" s="1"/>
      <c r="Y14" s="1"/>
      <c r="Z14" s="1"/>
      <c r="AA14" s="1"/>
    </row>
    <row r="15" spans="2:27" ht="12.75">
      <c r="B15"/>
      <c r="C15"/>
      <c r="D15"/>
      <c r="E15"/>
      <c r="F15"/>
      <c r="G15"/>
      <c r="H15" s="22"/>
      <c r="I15" s="3"/>
      <c r="J15" s="3"/>
      <c r="K15" s="22"/>
      <c r="L15" s="5"/>
      <c r="M15" s="5"/>
      <c r="N15" s="11"/>
      <c r="O15" s="8"/>
      <c r="P15" s="5"/>
      <c r="Q15" s="5"/>
      <c r="R15" s="11"/>
      <c r="S15" s="8"/>
      <c r="T15" s="11"/>
      <c r="U15" s="1"/>
      <c r="V15" s="1"/>
      <c r="W15" s="1"/>
      <c r="X15" s="1"/>
      <c r="Y15" s="1"/>
      <c r="Z15" s="1"/>
      <c r="AA15" s="1"/>
    </row>
    <row r="16" spans="1:27" ht="12.75">
      <c r="A16" s="2" t="str">
        <f ca="1" t="shared" si="2"/>
        <v>South (1,2,t)</v>
      </c>
      <c r="B16" t="s">
        <v>140</v>
      </c>
      <c r="C16">
        <f>'orig. data'!AH15</f>
        <v>1</v>
      </c>
      <c r="D16">
        <f>'orig. data'!AI15</f>
        <v>2</v>
      </c>
      <c r="E16" t="str">
        <f ca="1">IF(CELL("contents",F16)="s","s",IF(CELL("contents",G16)="s","s",IF(CELL("contents",'orig. data'!AJ15)="t","t","")))</f>
        <v>t</v>
      </c>
      <c r="F16">
        <f>'orig. data'!AK15</f>
        <v>0</v>
      </c>
      <c r="G16">
        <f>'orig. data'!AL15</f>
        <v>0</v>
      </c>
      <c r="H16" s="22">
        <f>I$19</f>
        <v>0.133414</v>
      </c>
      <c r="I16" s="3">
        <f>'orig. data'!D15/100</f>
        <v>0.056537</v>
      </c>
      <c r="J16" s="3">
        <f>'orig. data'!R15/100</f>
        <v>0.062205</v>
      </c>
      <c r="K16" s="22">
        <f>J$19</f>
        <v>0.13178900000000002</v>
      </c>
      <c r="L16" s="5">
        <f>'orig. data'!B15</f>
        <v>3445</v>
      </c>
      <c r="M16" s="5">
        <f>'orig. data'!C15</f>
        <v>61619</v>
      </c>
      <c r="N16" s="11">
        <f>'orig. data'!G15</f>
        <v>0</v>
      </c>
      <c r="O16" s="8"/>
      <c r="P16" s="5">
        <f>'orig. data'!P15</f>
        <v>3790</v>
      </c>
      <c r="Q16" s="5">
        <f>'orig. data'!Q15</f>
        <v>61798</v>
      </c>
      <c r="R16" s="11">
        <f>'orig. data'!U15</f>
        <v>0</v>
      </c>
      <c r="S16" s="8"/>
      <c r="T16" s="11">
        <f>'orig. data'!AD15</f>
        <v>0.00167</v>
      </c>
      <c r="U16" s="1"/>
      <c r="V16" s="1"/>
      <c r="W16" s="1"/>
      <c r="X16" s="1"/>
      <c r="Y16" s="1"/>
      <c r="Z16" s="1"/>
      <c r="AA16" s="1"/>
    </row>
    <row r="17" spans="1:20" ht="12.75">
      <c r="A17" s="2" t="str">
        <f ca="1" t="shared" si="2"/>
        <v>Mid (1,2,t)</v>
      </c>
      <c r="B17" t="s">
        <v>141</v>
      </c>
      <c r="C17">
        <f>'orig. data'!AH16</f>
        <v>1</v>
      </c>
      <c r="D17">
        <f>'orig. data'!AI16</f>
        <v>2</v>
      </c>
      <c r="E17" t="str">
        <f ca="1">IF(CELL("contents",F17)="s","s",IF(CELL("contents",G17)="s","s",IF(CELL("contents",'orig. data'!AJ16)="t","t","")))</f>
        <v>t</v>
      </c>
      <c r="F17">
        <f>'orig. data'!AK16</f>
        <v>0</v>
      </c>
      <c r="G17">
        <f>'orig. data'!AL16</f>
        <v>0</v>
      </c>
      <c r="H17" s="22">
        <f>I$19</f>
        <v>0.133414</v>
      </c>
      <c r="I17" s="3">
        <f>'orig. data'!D16/100</f>
        <v>0.09920899999999999</v>
      </c>
      <c r="J17" s="3">
        <f>'orig. data'!R16/100</f>
        <v>0.10712999999999999</v>
      </c>
      <c r="K17" s="22">
        <f>J$19</f>
        <v>0.13178900000000002</v>
      </c>
      <c r="L17" s="5">
        <f>'orig. data'!B16</f>
        <v>4012</v>
      </c>
      <c r="M17" s="5">
        <f>'orig. data'!C16</f>
        <v>40948</v>
      </c>
      <c r="N17" s="11">
        <f>'orig. data'!G16</f>
        <v>0</v>
      </c>
      <c r="P17" s="5">
        <f>'orig. data'!P16</f>
        <v>4059</v>
      </c>
      <c r="Q17" s="5">
        <f>'orig. data'!Q16</f>
        <v>38759</v>
      </c>
      <c r="R17" s="11">
        <f>'orig. data'!U16</f>
        <v>0</v>
      </c>
      <c r="T17" s="11">
        <f>'orig. data'!AD16</f>
        <v>0.00897</v>
      </c>
    </row>
    <row r="18" spans="1:20" ht="12.75">
      <c r="A18" s="2" t="str">
        <f ca="1" t="shared" si="2"/>
        <v>North (1,2)</v>
      </c>
      <c r="B18" t="s">
        <v>136</v>
      </c>
      <c r="C18">
        <f>'orig. data'!AH17</f>
        <v>1</v>
      </c>
      <c r="D18">
        <f>'orig. data'!AI17</f>
        <v>2</v>
      </c>
      <c r="E18">
        <f ca="1">IF(CELL("contents",F18)="s","s",IF(CELL("contents",G18)="s","s",IF(CELL("contents",'orig. data'!AJ17)="t","t","")))</f>
      </c>
      <c r="F18">
        <f>'orig. data'!AK17</f>
        <v>0</v>
      </c>
      <c r="G18">
        <f>'orig. data'!AL17</f>
        <v>0</v>
      </c>
      <c r="H18" s="22">
        <f>I$19</f>
        <v>0.133414</v>
      </c>
      <c r="I18" s="3">
        <f>'orig. data'!D17/100</f>
        <v>0.14859</v>
      </c>
      <c r="J18" s="3">
        <f>'orig. data'!R17/100</f>
        <v>0.14333</v>
      </c>
      <c r="K18" s="22">
        <f>J$19</f>
        <v>0.13178900000000002</v>
      </c>
      <c r="L18" s="5">
        <f>'orig. data'!B17</f>
        <v>4024</v>
      </c>
      <c r="M18" s="5">
        <f>'orig. data'!C17</f>
        <v>26525</v>
      </c>
      <c r="N18" s="11">
        <f>'orig. data'!G17</f>
        <v>2E-05</v>
      </c>
      <c r="P18" s="5">
        <f>'orig. data'!P17</f>
        <v>3823</v>
      </c>
      <c r="Q18" s="5">
        <f>'orig. data'!Q17</f>
        <v>26428</v>
      </c>
      <c r="R18" s="11">
        <f>'orig. data'!U17</f>
        <v>0.00112</v>
      </c>
      <c r="T18" s="11">
        <f>'orig. data'!AD17</f>
        <v>0.22717</v>
      </c>
    </row>
    <row r="19" spans="1:20" ht="12.75">
      <c r="A19" s="2" t="str">
        <f ca="1" t="shared" si="2"/>
        <v>Manitoba</v>
      </c>
      <c r="B19" t="s">
        <v>138</v>
      </c>
      <c r="C19">
        <f>'orig. data'!AH18</f>
        <v>0</v>
      </c>
      <c r="D19">
        <f>'orig. data'!AI18</f>
        <v>0</v>
      </c>
      <c r="E19">
        <f ca="1">IF(CELL("contents",F19)="s","s",IF(CELL("contents",G19)="s","s",IF(CELL("contents",'orig. data'!AJ18)="t","t","")))</f>
      </c>
      <c r="F19">
        <f>'orig. data'!AK18</f>
        <v>0</v>
      </c>
      <c r="G19">
        <f>'orig. data'!AL18</f>
        <v>0</v>
      </c>
      <c r="H19" s="22">
        <f>I$19</f>
        <v>0.133414</v>
      </c>
      <c r="I19" s="3">
        <f>'orig. data'!D18/100</f>
        <v>0.133414</v>
      </c>
      <c r="J19" s="3">
        <f>'orig. data'!R18/100</f>
        <v>0.13178900000000002</v>
      </c>
      <c r="K19" s="22">
        <f>J$19</f>
        <v>0.13178900000000002</v>
      </c>
      <c r="L19" s="5">
        <f>'orig. data'!B18</f>
        <v>38778</v>
      </c>
      <c r="M19" s="5">
        <f>'orig. data'!C18</f>
        <v>290659</v>
      </c>
      <c r="N19" s="11" t="str">
        <f>'orig. data'!G18</f>
        <v>.</v>
      </c>
      <c r="P19" s="5">
        <f>'orig. data'!P18</f>
        <v>36955</v>
      </c>
      <c r="Q19" s="5">
        <f>'orig. data'!Q18</f>
        <v>283573</v>
      </c>
      <c r="R19" s="11" t="str">
        <f>'orig. data'!U18</f>
        <v>.</v>
      </c>
      <c r="T19" s="11">
        <f>'orig. data'!AD18</f>
        <v>0.57924</v>
      </c>
    </row>
    <row r="20" spans="1:20" ht="13.5" customHeight="1" hidden="1">
      <c r="A20" s="2" t="str">
        <f ca="1" t="shared" si="2"/>
        <v>Public Trustee (s)</v>
      </c>
      <c r="B20" t="s">
        <v>162</v>
      </c>
      <c r="C20">
        <f>'orig. data'!AH19</f>
        <v>0</v>
      </c>
      <c r="D20">
        <f>'orig. data'!AI19</f>
        <v>0</v>
      </c>
      <c r="E20" t="str">
        <f ca="1">IF(CELL("contents",F20)="s","s",IF(CELL("contents",G20)="s","s",IF(CELL("contents",'orig. data'!AJ19)="t","t","")))</f>
        <v>s</v>
      </c>
      <c r="F20" t="str">
        <f>'orig. data'!AK19</f>
        <v>s</v>
      </c>
      <c r="G20">
        <f>'orig. data'!AL19</f>
        <v>0</v>
      </c>
      <c r="H20" s="22">
        <f>I$19</f>
        <v>0.133414</v>
      </c>
      <c r="I20" s="3">
        <f>'orig. data'!D19</f>
        <v>0</v>
      </c>
      <c r="J20" s="3" t="str">
        <f>'orig. data'!R19</f>
        <v>.</v>
      </c>
      <c r="K20" s="22">
        <f>J$19</f>
        <v>0.13178900000000002</v>
      </c>
      <c r="L20" s="5" t="str">
        <f>'orig. data'!B19</f>
        <v>.</v>
      </c>
      <c r="M20" s="5" t="str">
        <f>'orig. data'!C19</f>
        <v>.</v>
      </c>
      <c r="N20" s="11" t="str">
        <f>'orig. data'!G19</f>
        <v>.</v>
      </c>
      <c r="P20" s="5">
        <f>'orig. data'!P19</f>
        <v>0</v>
      </c>
      <c r="Q20" s="5">
        <f>'orig. data'!Q19</f>
        <v>472</v>
      </c>
      <c r="R20" s="11" t="str">
        <f>'orig. data'!U19</f>
        <v>.</v>
      </c>
      <c r="T20" s="11" t="str">
        <f>'orig. data'!AD19</f>
        <v>.</v>
      </c>
    </row>
    <row r="21" spans="2:20" ht="12.75">
      <c r="B21"/>
      <c r="C21"/>
      <c r="D21"/>
      <c r="E21"/>
      <c r="F21"/>
      <c r="G21"/>
      <c r="H21" s="22"/>
      <c r="I21" s="3"/>
      <c r="J21" s="3"/>
      <c r="K21" s="22"/>
      <c r="L21" s="5"/>
      <c r="M21" s="5"/>
      <c r="N21" s="11"/>
      <c r="P21" s="5"/>
      <c r="Q21" s="5"/>
      <c r="R21" s="11"/>
      <c r="T21" s="11"/>
    </row>
    <row r="22" spans="1:20" ht="12.75">
      <c r="A22" s="2" t="str">
        <f ca="1" t="shared" si="2"/>
        <v>Fort Garry (1,2,t)</v>
      </c>
      <c r="B22" t="s">
        <v>142</v>
      </c>
      <c r="C22">
        <f>'orig. data'!AH20</f>
        <v>1</v>
      </c>
      <c r="D22">
        <f>'orig. data'!AI20</f>
        <v>2</v>
      </c>
      <c r="E22" t="str">
        <f ca="1">IF(CELL("contents",F22)="s","s",IF(CELL("contents",G22)="s","s",IF(CELL("contents",'orig. data'!AJ20)="t","t","")))</f>
        <v>t</v>
      </c>
      <c r="F22">
        <f>'orig. data'!AK20</f>
        <v>0</v>
      </c>
      <c r="G22">
        <f>'orig. data'!AL20</f>
        <v>0</v>
      </c>
      <c r="H22" s="22">
        <f aca="true" t="shared" si="3" ref="H22:H33">I$19</f>
        <v>0.133414</v>
      </c>
      <c r="I22" s="3">
        <f>'orig. data'!D20/100</f>
        <v>0.075494</v>
      </c>
      <c r="J22" s="3">
        <f>'orig. data'!R20/100</f>
        <v>0.059421999999999996</v>
      </c>
      <c r="K22" s="22">
        <f aca="true" t="shared" si="4" ref="K22:K33">J$19</f>
        <v>0.13178900000000002</v>
      </c>
      <c r="L22" s="5">
        <f>'orig. data'!B20</f>
        <v>1106</v>
      </c>
      <c r="M22" s="5">
        <f>'orig. data'!C20</f>
        <v>14745</v>
      </c>
      <c r="N22" s="11">
        <f>'orig. data'!G20</f>
        <v>0</v>
      </c>
      <c r="P22" s="5">
        <f>'orig. data'!P20</f>
        <v>861</v>
      </c>
      <c r="Q22" s="5">
        <f>'orig. data'!Q20</f>
        <v>14779</v>
      </c>
      <c r="R22" s="11">
        <f>'orig. data'!U20</f>
        <v>0</v>
      </c>
      <c r="T22" s="11">
        <f>'orig. data'!AD20</f>
        <v>0</v>
      </c>
    </row>
    <row r="23" spans="1:20" ht="12.75">
      <c r="A23" s="2" t="str">
        <f ca="1" t="shared" si="2"/>
        <v>Assiniboine South (1,2)</v>
      </c>
      <c r="B23" t="s">
        <v>143</v>
      </c>
      <c r="C23">
        <f>'orig. data'!AH21</f>
        <v>1</v>
      </c>
      <c r="D23">
        <f>'orig. data'!AI21</f>
        <v>2</v>
      </c>
      <c r="E23">
        <f ca="1">IF(CELL("contents",F23)="s","s",IF(CELL("contents",G23)="s","s",IF(CELL("contents",'orig. data'!AJ21)="t","t","")))</f>
      </c>
      <c r="F23">
        <f>'orig. data'!AK21</f>
        <v>0</v>
      </c>
      <c r="G23">
        <f>'orig. data'!AL21</f>
        <v>0</v>
      </c>
      <c r="H23" s="22">
        <f t="shared" si="3"/>
        <v>0.133414</v>
      </c>
      <c r="I23" s="3">
        <f>'orig. data'!D21/100</f>
        <v>0.063106</v>
      </c>
      <c r="J23" s="3">
        <f>'orig. data'!R21/100</f>
        <v>0.070226</v>
      </c>
      <c r="K23" s="22">
        <f t="shared" si="4"/>
        <v>0.13178900000000002</v>
      </c>
      <c r="L23" s="5">
        <f>'orig. data'!B21</f>
        <v>526</v>
      </c>
      <c r="M23" s="5">
        <f>'orig. data'!C21</f>
        <v>8662</v>
      </c>
      <c r="N23" s="11">
        <f>'orig. data'!G21</f>
        <v>0</v>
      </c>
      <c r="P23" s="5">
        <f>'orig. data'!P21</f>
        <v>524</v>
      </c>
      <c r="Q23" s="5">
        <f>'orig. data'!Q21</f>
        <v>7830</v>
      </c>
      <c r="R23" s="11">
        <f>'orig. data'!U21</f>
        <v>0</v>
      </c>
      <c r="T23" s="11">
        <f>'orig. data'!AD21</f>
        <v>0.10099</v>
      </c>
    </row>
    <row r="24" spans="1:20" ht="12.75">
      <c r="A24" s="2" t="str">
        <f ca="1" t="shared" si="2"/>
        <v>St. Boniface (1,2,t)</v>
      </c>
      <c r="B24" t="s">
        <v>147</v>
      </c>
      <c r="C24">
        <f>'orig. data'!AH22</f>
        <v>1</v>
      </c>
      <c r="D24">
        <f>'orig. data'!AI22</f>
        <v>2</v>
      </c>
      <c r="E24" t="str">
        <f ca="1">IF(CELL("contents",F24)="s","s",IF(CELL("contents",G24)="s","s",IF(CELL("contents",'orig. data'!AJ22)="t","t","")))</f>
        <v>t</v>
      </c>
      <c r="F24">
        <f>'orig. data'!AK22</f>
        <v>0</v>
      </c>
      <c r="G24">
        <f>'orig. data'!AL22</f>
        <v>0</v>
      </c>
      <c r="H24" s="22">
        <f t="shared" si="3"/>
        <v>0.133414</v>
      </c>
      <c r="I24" s="3">
        <f>'orig. data'!D22/100</f>
        <v>0.09419499999999999</v>
      </c>
      <c r="J24" s="3">
        <f>'orig. data'!R22/100</f>
        <v>0.063224</v>
      </c>
      <c r="K24" s="22">
        <f t="shared" si="4"/>
        <v>0.13178900000000002</v>
      </c>
      <c r="L24" s="5">
        <f>'orig. data'!B22</f>
        <v>978</v>
      </c>
      <c r="M24" s="5">
        <f>'orig. data'!C22</f>
        <v>10419</v>
      </c>
      <c r="N24" s="11">
        <f>'orig. data'!G22</f>
        <v>0</v>
      </c>
      <c r="P24" s="5">
        <f>'orig. data'!P22</f>
        <v>700</v>
      </c>
      <c r="Q24" s="5">
        <f>'orig. data'!Q22</f>
        <v>11172</v>
      </c>
      <c r="R24" s="11">
        <f>'orig. data'!U22</f>
        <v>0</v>
      </c>
      <c r="T24" s="11">
        <f>'orig. data'!AD22</f>
        <v>0</v>
      </c>
    </row>
    <row r="25" spans="1:20" ht="12.75">
      <c r="A25" s="2" t="str">
        <f ca="1" t="shared" si="2"/>
        <v>St. Vital (1,2)</v>
      </c>
      <c r="B25" t="s">
        <v>145</v>
      </c>
      <c r="C25">
        <f>'orig. data'!AH23</f>
        <v>1</v>
      </c>
      <c r="D25">
        <f>'orig. data'!AI23</f>
        <v>2</v>
      </c>
      <c r="E25">
        <f ca="1">IF(CELL("contents",F25)="s","s",IF(CELL("contents",G25)="s","s",IF(CELL("contents",'orig. data'!AJ23)="t","t","")))</f>
      </c>
      <c r="F25">
        <f>'orig. data'!AK23</f>
        <v>0</v>
      </c>
      <c r="G25">
        <f>'orig. data'!AL23</f>
        <v>0</v>
      </c>
      <c r="H25" s="22">
        <f t="shared" si="3"/>
        <v>0.133414</v>
      </c>
      <c r="I25" s="3">
        <f>'orig. data'!D23/100</f>
        <v>0.105843</v>
      </c>
      <c r="J25" s="3">
        <f>'orig. data'!R23/100</f>
        <v>0.10544700000000001</v>
      </c>
      <c r="K25" s="22">
        <f t="shared" si="4"/>
        <v>0.13178900000000002</v>
      </c>
      <c r="L25" s="5">
        <f>'orig. data'!B23</f>
        <v>1501</v>
      </c>
      <c r="M25" s="5">
        <f>'orig. data'!C23</f>
        <v>14253</v>
      </c>
      <c r="N25" s="11">
        <f>'orig. data'!G23</f>
        <v>0</v>
      </c>
      <c r="P25" s="5">
        <f>'orig. data'!P23</f>
        <v>1355</v>
      </c>
      <c r="Q25" s="5">
        <f>'orig. data'!Q23</f>
        <v>13138</v>
      </c>
      <c r="R25" s="11">
        <f>'orig. data'!U23</f>
        <v>0</v>
      </c>
      <c r="T25" s="11">
        <f>'orig. data'!AD23</f>
        <v>0.93056</v>
      </c>
    </row>
    <row r="26" spans="1:20" ht="12.75">
      <c r="A26" s="2" t="str">
        <f ca="1" t="shared" si="2"/>
        <v>Transcona (1,2)</v>
      </c>
      <c r="B26" t="s">
        <v>148</v>
      </c>
      <c r="C26">
        <f>'orig. data'!AH24</f>
        <v>1</v>
      </c>
      <c r="D26">
        <f>'orig. data'!AI24</f>
        <v>2</v>
      </c>
      <c r="E26">
        <f ca="1">IF(CELL("contents",F26)="s","s",IF(CELL("contents",G26)="s","s",IF(CELL("contents",'orig. data'!AJ24)="t","t","")))</f>
      </c>
      <c r="F26">
        <f>'orig. data'!AK24</f>
        <v>0</v>
      </c>
      <c r="G26">
        <f>'orig. data'!AL24</f>
        <v>0</v>
      </c>
      <c r="H26" s="22">
        <f t="shared" si="3"/>
        <v>0.133414</v>
      </c>
      <c r="I26" s="3">
        <f>'orig. data'!D24/100</f>
        <v>0.08189199999999999</v>
      </c>
      <c r="J26" s="3">
        <f>'orig. data'!R24/100</f>
        <v>0.076554</v>
      </c>
      <c r="K26" s="22">
        <f t="shared" si="4"/>
        <v>0.13178900000000002</v>
      </c>
      <c r="L26" s="5">
        <f>'orig. data'!B24</f>
        <v>688</v>
      </c>
      <c r="M26" s="5">
        <f>'orig. data'!C24</f>
        <v>8459</v>
      </c>
      <c r="N26" s="11">
        <f>'orig. data'!G24</f>
        <v>0</v>
      </c>
      <c r="P26" s="5">
        <f>'orig. data'!P24</f>
        <v>591</v>
      </c>
      <c r="Q26" s="5">
        <f>'orig. data'!Q24</f>
        <v>7883</v>
      </c>
      <c r="R26" s="11">
        <f>'orig. data'!U24</f>
        <v>0</v>
      </c>
      <c r="T26" s="11">
        <f>'orig. data'!AD24</f>
        <v>0.26063</v>
      </c>
    </row>
    <row r="27" spans="1:23" ht="12.75">
      <c r="A27" s="2" t="str">
        <f ca="1" t="shared" si="2"/>
        <v>River Heights (2,t)</v>
      </c>
      <c r="B27" t="s">
        <v>144</v>
      </c>
      <c r="C27">
        <f>'orig. data'!AH25</f>
        <v>0</v>
      </c>
      <c r="D27">
        <f>'orig. data'!AI25</f>
        <v>2</v>
      </c>
      <c r="E27" t="str">
        <f ca="1">IF(CELL("contents",F27)="s","s",IF(CELL("contents",G27)="s","s",IF(CELL("contents",'orig. data'!AJ25)="t","t","")))</f>
        <v>t</v>
      </c>
      <c r="F27">
        <f>'orig. data'!AK25</f>
        <v>0</v>
      </c>
      <c r="G27">
        <f>'orig. data'!AL25</f>
        <v>0</v>
      </c>
      <c r="H27" s="22">
        <f t="shared" si="3"/>
        <v>0.133414</v>
      </c>
      <c r="I27" s="3">
        <f>'orig. data'!D25/100</f>
        <v>0.124268</v>
      </c>
      <c r="J27" s="3">
        <f>'orig. data'!R25/100</f>
        <v>0.099762</v>
      </c>
      <c r="K27" s="22">
        <f t="shared" si="4"/>
        <v>0.13178900000000002</v>
      </c>
      <c r="L27" s="5">
        <f>'orig. data'!B25</f>
        <v>1244</v>
      </c>
      <c r="M27" s="5">
        <f>'orig. data'!C25</f>
        <v>9934</v>
      </c>
      <c r="N27" s="11">
        <f>'orig. data'!G25</f>
        <v>0.04691</v>
      </c>
      <c r="P27" s="5">
        <f>'orig. data'!P25</f>
        <v>943</v>
      </c>
      <c r="Q27" s="5">
        <f>'orig. data'!Q25</f>
        <v>9457</v>
      </c>
      <c r="R27" s="11">
        <f>'orig. data'!U25</f>
        <v>0</v>
      </c>
      <c r="T27" s="11">
        <f>'orig. data'!AD25</f>
        <v>1E-05</v>
      </c>
      <c r="U27" s="1"/>
      <c r="V27" s="1"/>
      <c r="W27" s="1"/>
    </row>
    <row r="28" spans="1:23" ht="12.75">
      <c r="A28" s="2" t="str">
        <f ca="1" t="shared" si="2"/>
        <v>River East (1,2,t)</v>
      </c>
      <c r="B28" t="s">
        <v>146</v>
      </c>
      <c r="C28">
        <f>'orig. data'!AH26</f>
        <v>1</v>
      </c>
      <c r="D28">
        <f>'orig. data'!AI26</f>
        <v>2</v>
      </c>
      <c r="E28" t="str">
        <f ca="1">IF(CELL("contents",F28)="s","s",IF(CELL("contents",G28)="s","s",IF(CELL("contents",'orig. data'!AJ26)="t","t","")))</f>
        <v>t</v>
      </c>
      <c r="F28">
        <f>'orig. data'!AK26</f>
        <v>0</v>
      </c>
      <c r="G28">
        <f>'orig. data'!AL26</f>
        <v>0</v>
      </c>
      <c r="H28" s="22">
        <f t="shared" si="3"/>
        <v>0.133414</v>
      </c>
      <c r="I28" s="3">
        <f>'orig. data'!D26/100</f>
        <v>0.17034</v>
      </c>
      <c r="J28" s="3">
        <f>'orig. data'!R26/100</f>
        <v>0.149554</v>
      </c>
      <c r="K28" s="22">
        <f t="shared" si="4"/>
        <v>0.13178900000000002</v>
      </c>
      <c r="L28" s="5">
        <f>'orig. data'!B26</f>
        <v>3629</v>
      </c>
      <c r="M28" s="5">
        <f>'orig. data'!C26</f>
        <v>21410</v>
      </c>
      <c r="N28" s="11">
        <f>'orig. data'!G26</f>
        <v>0</v>
      </c>
      <c r="P28" s="5">
        <f>'orig. data'!P26</f>
        <v>3001</v>
      </c>
      <c r="Q28" s="5">
        <f>'orig. data'!Q26</f>
        <v>20510</v>
      </c>
      <c r="R28" s="11">
        <f>'orig. data'!U26</f>
        <v>1E-05</v>
      </c>
      <c r="T28" s="11">
        <f>'orig. data'!AD26</f>
        <v>6E-05</v>
      </c>
      <c r="U28" s="1"/>
      <c r="V28" s="1"/>
      <c r="W28" s="1"/>
    </row>
    <row r="29" spans="1:23" ht="12.75">
      <c r="A29" s="2" t="str">
        <f ca="1" t="shared" si="2"/>
        <v>Seven Oaks (2,t)</v>
      </c>
      <c r="B29" t="s">
        <v>149</v>
      </c>
      <c r="C29">
        <f>'orig. data'!AH27</f>
        <v>0</v>
      </c>
      <c r="D29">
        <f>'orig. data'!AI27</f>
        <v>2</v>
      </c>
      <c r="E29" t="str">
        <f ca="1">IF(CELL("contents",F29)="s","s",IF(CELL("contents",G29)="s","s",IF(CELL("contents",'orig. data'!AJ27)="t","t","")))</f>
        <v>t</v>
      </c>
      <c r="F29">
        <f>'orig. data'!AK27</f>
        <v>0</v>
      </c>
      <c r="G29">
        <f>'orig. data'!AL27</f>
        <v>0</v>
      </c>
      <c r="H29" s="22">
        <f t="shared" si="3"/>
        <v>0.133414</v>
      </c>
      <c r="I29" s="3">
        <f>'orig. data'!D27/100</f>
        <v>0.128308</v>
      </c>
      <c r="J29" s="3">
        <f>'orig. data'!R27/100</f>
        <v>0.096767</v>
      </c>
      <c r="K29" s="22">
        <f t="shared" si="4"/>
        <v>0.13178900000000002</v>
      </c>
      <c r="L29" s="5">
        <f>'orig. data'!B27</f>
        <v>1639</v>
      </c>
      <c r="M29" s="5">
        <f>'orig. data'!C27</f>
        <v>12931</v>
      </c>
      <c r="N29" s="11">
        <f>'orig. data'!G27</f>
        <v>0.23398</v>
      </c>
      <c r="P29" s="5">
        <f>'orig. data'!P27</f>
        <v>1233</v>
      </c>
      <c r="Q29" s="5">
        <f>'orig. data'!Q27</f>
        <v>12980</v>
      </c>
      <c r="R29" s="11">
        <f>'orig. data'!U27</f>
        <v>0</v>
      </c>
      <c r="T29" s="11">
        <f>'orig. data'!AD27</f>
        <v>0</v>
      </c>
      <c r="U29" s="1"/>
      <c r="V29" s="1"/>
      <c r="W29" s="1"/>
    </row>
    <row r="30" spans="1:23" ht="12.75">
      <c r="A30" s="2" t="str">
        <f ca="1" t="shared" si="2"/>
        <v>St. James - Assiniboia (1,2)</v>
      </c>
      <c r="B30" t="s">
        <v>150</v>
      </c>
      <c r="C30">
        <f>'orig. data'!AH28</f>
        <v>1</v>
      </c>
      <c r="D30">
        <f>'orig. data'!AI28</f>
        <v>2</v>
      </c>
      <c r="E30">
        <f ca="1">IF(CELL("contents",F30)="s","s",IF(CELL("contents",G30)="s","s",IF(CELL("contents",'orig. data'!AJ28)="t","t","")))</f>
      </c>
      <c r="F30">
        <f>'orig. data'!AK28</f>
        <v>0</v>
      </c>
      <c r="G30">
        <f>'orig. data'!AL28</f>
        <v>0</v>
      </c>
      <c r="H30" s="22">
        <f t="shared" si="3"/>
        <v>0.133414</v>
      </c>
      <c r="I30" s="3">
        <f>'orig. data'!D28/100</f>
        <v>0.108789</v>
      </c>
      <c r="J30" s="3">
        <f>'orig. data'!R28/100</f>
        <v>0.106777</v>
      </c>
      <c r="K30" s="22">
        <f t="shared" si="4"/>
        <v>0.13178900000000002</v>
      </c>
      <c r="L30" s="5">
        <f>'orig. data'!B28</f>
        <v>1307</v>
      </c>
      <c r="M30" s="5">
        <f>'orig. data'!C28</f>
        <v>12041</v>
      </c>
      <c r="N30" s="11">
        <f>'orig. data'!G28</f>
        <v>0</v>
      </c>
      <c r="O30" s="8"/>
      <c r="P30" s="5">
        <f>'orig. data'!P28</f>
        <v>1180</v>
      </c>
      <c r="Q30" s="5">
        <f>'orig. data'!Q28</f>
        <v>11246</v>
      </c>
      <c r="R30" s="11">
        <f>'orig. data'!U28</f>
        <v>0</v>
      </c>
      <c r="T30" s="11">
        <f>'orig. data'!AD28</f>
        <v>0.68081</v>
      </c>
      <c r="U30" s="1"/>
      <c r="V30" s="1"/>
      <c r="W30" s="1"/>
    </row>
    <row r="31" spans="1:23" ht="12.75">
      <c r="A31" s="2" t="str">
        <f ca="1" t="shared" si="2"/>
        <v>Inkster (1,2,t)</v>
      </c>
      <c r="B31" t="s">
        <v>151</v>
      </c>
      <c r="C31">
        <f>'orig. data'!AH29</f>
        <v>1</v>
      </c>
      <c r="D31">
        <f>'orig. data'!AI29</f>
        <v>2</v>
      </c>
      <c r="E31" t="str">
        <f ca="1">IF(CELL("contents",F31)="s","s",IF(CELL("contents",G31)="s","s",IF(CELL("contents",'orig. data'!AJ29)="t","t","")))</f>
        <v>t</v>
      </c>
      <c r="F31">
        <f>'orig. data'!AK29</f>
        <v>0</v>
      </c>
      <c r="G31">
        <f>'orig. data'!AL29</f>
        <v>0</v>
      </c>
      <c r="H31" s="22">
        <f t="shared" si="3"/>
        <v>0.133414</v>
      </c>
      <c r="I31" s="3">
        <f>'orig. data'!D29/100</f>
        <v>0.226252</v>
      </c>
      <c r="J31" s="3">
        <f>'orig. data'!R29/100</f>
        <v>0.254162</v>
      </c>
      <c r="K31" s="22">
        <f t="shared" si="4"/>
        <v>0.13178900000000002</v>
      </c>
      <c r="L31" s="5">
        <f>'orig. data'!B29</f>
        <v>2006</v>
      </c>
      <c r="M31" s="5">
        <f>'orig. data'!C29</f>
        <v>8850</v>
      </c>
      <c r="N31" s="11">
        <f>'orig. data'!G29</f>
        <v>0</v>
      </c>
      <c r="O31" s="8"/>
      <c r="P31" s="5">
        <f>'orig. data'!P29</f>
        <v>2101</v>
      </c>
      <c r="Q31" s="5">
        <f>'orig. data'!Q29</f>
        <v>8393</v>
      </c>
      <c r="R31" s="11">
        <f>'orig. data'!U29</f>
        <v>0</v>
      </c>
      <c r="T31" s="11">
        <f>'orig. data'!AD29</f>
        <v>0.00203</v>
      </c>
      <c r="U31" s="1"/>
      <c r="V31" s="1"/>
      <c r="W31" s="1"/>
    </row>
    <row r="32" spans="1:23" ht="12.75">
      <c r="A32" s="2" t="str">
        <f ca="1" t="shared" si="2"/>
        <v>Downtown (1,2)</v>
      </c>
      <c r="B32" t="s">
        <v>152</v>
      </c>
      <c r="C32">
        <f>'orig. data'!AH30</f>
        <v>1</v>
      </c>
      <c r="D32">
        <f>'orig. data'!AI30</f>
        <v>2</v>
      </c>
      <c r="E32">
        <f ca="1">IF(CELL("contents",F32)="s","s",IF(CELL("contents",G32)="s","s",IF(CELL("contents",'orig. data'!AJ30)="t","t","")))</f>
      </c>
      <c r="F32">
        <f>'orig. data'!AK30</f>
        <v>0</v>
      </c>
      <c r="G32">
        <f>'orig. data'!AL30</f>
        <v>0</v>
      </c>
      <c r="H32" s="22">
        <f t="shared" si="3"/>
        <v>0.133414</v>
      </c>
      <c r="I32" s="3">
        <f>'orig. data'!D30/100</f>
        <v>0.37607799999999997</v>
      </c>
      <c r="J32" s="3">
        <f>'orig. data'!R30/100</f>
        <v>0.36235100000000003</v>
      </c>
      <c r="K32" s="22">
        <f t="shared" si="4"/>
        <v>0.13178900000000002</v>
      </c>
      <c r="L32" s="5">
        <f>'orig. data'!B30</f>
        <v>6002</v>
      </c>
      <c r="M32" s="5">
        <f>'orig. data'!C30</f>
        <v>15781</v>
      </c>
      <c r="N32" s="11">
        <f>'orig. data'!G30</f>
        <v>0</v>
      </c>
      <c r="O32" s="8"/>
      <c r="P32" s="5">
        <f>'orig. data'!P30</f>
        <v>5719</v>
      </c>
      <c r="Q32" s="5">
        <f>'orig. data'!Q30</f>
        <v>15741</v>
      </c>
      <c r="R32" s="11">
        <f>'orig. data'!U30</f>
        <v>0</v>
      </c>
      <c r="T32" s="11">
        <f>'orig. data'!AD30</f>
        <v>0.18682</v>
      </c>
      <c r="U32" s="1"/>
      <c r="V32" s="1"/>
      <c r="W32" s="1"/>
    </row>
    <row r="33" spans="1:23" ht="12.75">
      <c r="A33" s="2" t="str">
        <f ca="1" t="shared" si="2"/>
        <v>Point Douglas (1,2)</v>
      </c>
      <c r="B33" t="s">
        <v>153</v>
      </c>
      <c r="C33">
        <f>'orig. data'!AH31</f>
        <v>1</v>
      </c>
      <c r="D33">
        <f>'orig. data'!AI31</f>
        <v>2</v>
      </c>
      <c r="E33">
        <f ca="1">IF(CELL("contents",F33)="s","s",IF(CELL("contents",G33)="s","s",IF(CELL("contents",'orig. data'!AJ31)="t","t","")))</f>
      </c>
      <c r="F33">
        <f>'orig. data'!AK31</f>
        <v>0</v>
      </c>
      <c r="G33">
        <f>'orig. data'!AL31</f>
        <v>0</v>
      </c>
      <c r="H33" s="22">
        <f t="shared" si="3"/>
        <v>0.133414</v>
      </c>
      <c r="I33" s="3">
        <f>'orig. data'!D31/100</f>
        <v>0.47312</v>
      </c>
      <c r="J33" s="3">
        <f>'orig. data'!R31/100</f>
        <v>0.476393</v>
      </c>
      <c r="K33" s="22">
        <f t="shared" si="4"/>
        <v>0.13178900000000002</v>
      </c>
      <c r="L33" s="5">
        <f>'orig. data'!B31</f>
        <v>5153</v>
      </c>
      <c r="M33" s="5">
        <f>'orig. data'!C31</f>
        <v>10830</v>
      </c>
      <c r="N33" s="11">
        <f>'orig. data'!G31</f>
        <v>0</v>
      </c>
      <c r="O33" s="8"/>
      <c r="P33" s="5">
        <f>'orig. data'!P31</f>
        <v>5438</v>
      </c>
      <c r="Q33" s="5">
        <f>'orig. data'!Q31</f>
        <v>11489</v>
      </c>
      <c r="R33" s="11">
        <f>'orig. data'!U31</f>
        <v>0</v>
      </c>
      <c r="T33" s="11">
        <f>'orig. data'!AD31</f>
        <v>0.81048</v>
      </c>
      <c r="U33" s="1"/>
      <c r="V33" s="1"/>
      <c r="W33" s="1"/>
    </row>
    <row r="34" spans="2:23" ht="12.75">
      <c r="B34"/>
      <c r="C34"/>
      <c r="D34"/>
      <c r="E34"/>
      <c r="F34"/>
      <c r="G34"/>
      <c r="H34" s="22"/>
      <c r="I34" s="3"/>
      <c r="J34" s="3"/>
      <c r="K34" s="22"/>
      <c r="L34" s="5"/>
      <c r="M34" s="5"/>
      <c r="N34" s="11"/>
      <c r="O34" s="8"/>
      <c r="P34" s="5"/>
      <c r="Q34" s="5"/>
      <c r="R34" s="11"/>
      <c r="T34" s="11"/>
      <c r="U34" s="1"/>
      <c r="V34" s="1"/>
      <c r="W34" s="1"/>
    </row>
    <row r="35" spans="2:8" ht="12.75">
      <c r="B35"/>
      <c r="C35"/>
      <c r="D35"/>
      <c r="E35"/>
      <c r="F35"/>
      <c r="G35"/>
      <c r="H35" s="23"/>
    </row>
    <row r="36" spans="2:8" ht="12.75">
      <c r="B36"/>
      <c r="C36"/>
      <c r="D36"/>
      <c r="E36"/>
      <c r="F36"/>
      <c r="G36"/>
      <c r="H36" s="23"/>
    </row>
    <row r="37" spans="2:8" ht="12.75">
      <c r="B37"/>
      <c r="C37"/>
      <c r="D37"/>
      <c r="E37"/>
      <c r="F37"/>
      <c r="G37"/>
      <c r="H37" s="23"/>
    </row>
    <row r="38" spans="2:8" ht="12.75">
      <c r="B38"/>
      <c r="C38"/>
      <c r="D38"/>
      <c r="E38"/>
      <c r="F38"/>
      <c r="G38"/>
      <c r="H38" s="23"/>
    </row>
    <row r="39" spans="2:8" ht="12.75">
      <c r="B39"/>
      <c r="C39"/>
      <c r="D39"/>
      <c r="E39"/>
      <c r="F39"/>
      <c r="G39"/>
      <c r="H39" s="23"/>
    </row>
    <row r="40" spans="2:8" ht="12.75">
      <c r="B40"/>
      <c r="C40"/>
      <c r="D40"/>
      <c r="E40"/>
      <c r="F40"/>
      <c r="G40"/>
      <c r="H40" s="23"/>
    </row>
    <row r="41" spans="2:8" ht="12.75">
      <c r="B41"/>
      <c r="C41"/>
      <c r="D41"/>
      <c r="E41"/>
      <c r="F41"/>
      <c r="G41"/>
      <c r="H41" s="23"/>
    </row>
    <row r="42" ht="12.75">
      <c r="H42" s="23"/>
    </row>
    <row r="43" ht="12.75">
      <c r="H43" s="23"/>
    </row>
    <row r="44" ht="12.75">
      <c r="H44" s="23"/>
    </row>
    <row r="45" ht="12.75">
      <c r="H45" s="23"/>
    </row>
    <row r="46" ht="12.75">
      <c r="H46" s="23"/>
    </row>
    <row r="47" ht="12.75">
      <c r="H47" s="23"/>
    </row>
  </sheetData>
  <mergeCells count="3">
    <mergeCell ref="C1:E1"/>
    <mergeCell ref="F1:G1"/>
    <mergeCell ref="I2:J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8"/>
  <sheetViews>
    <sheetView workbookViewId="0" topLeftCell="A1">
      <pane ySplit="3" topLeftCell="BM76" activePane="bottomLeft" state="frozen"/>
      <selection pane="topLeft" activeCell="A1" sqref="A1"/>
      <selection pane="bottomLeft" activeCell="G76" sqref="G76"/>
    </sheetView>
  </sheetViews>
  <sheetFormatPr defaultColWidth="9.140625" defaultRowHeight="12.75"/>
  <cols>
    <col min="1" max="1" width="26.28125" style="0" customWidth="1"/>
    <col min="2" max="2" width="21.00390625" style="0" customWidth="1"/>
    <col min="3" max="5" width="2.8515625" style="0" customWidth="1"/>
    <col min="6" max="7" width="6.7109375" style="0" customWidth="1"/>
    <col min="15" max="15" width="2.8515625" style="0" customWidth="1"/>
    <col min="19" max="19" width="2.8515625" style="0" customWidth="1"/>
  </cols>
  <sheetData>
    <row r="1" spans="1:20" ht="12.75">
      <c r="A1" s="57" t="s">
        <v>243</v>
      </c>
      <c r="B1" s="4" t="s">
        <v>193</v>
      </c>
      <c r="C1" s="75" t="s">
        <v>117</v>
      </c>
      <c r="D1" s="75"/>
      <c r="E1" s="75"/>
      <c r="F1" s="75" t="s">
        <v>120</v>
      </c>
      <c r="G1" s="75"/>
      <c r="H1" s="5" t="s">
        <v>107</v>
      </c>
      <c r="I1" s="3" t="s">
        <v>109</v>
      </c>
      <c r="J1" s="3" t="s">
        <v>110</v>
      </c>
      <c r="K1" s="5" t="s">
        <v>108</v>
      </c>
      <c r="L1" s="5" t="s">
        <v>111</v>
      </c>
      <c r="M1" s="5" t="s">
        <v>112</v>
      </c>
      <c r="N1" s="5" t="s">
        <v>113</v>
      </c>
      <c r="O1" s="6"/>
      <c r="P1" s="5" t="s">
        <v>114</v>
      </c>
      <c r="Q1" s="5" t="s">
        <v>115</v>
      </c>
      <c r="R1" s="5" t="s">
        <v>116</v>
      </c>
      <c r="S1" s="6"/>
      <c r="T1" s="5" t="s">
        <v>121</v>
      </c>
    </row>
    <row r="2" spans="1:20" ht="12.75">
      <c r="A2" s="51"/>
      <c r="B2" s="2"/>
      <c r="C2" s="12"/>
      <c r="D2" s="12"/>
      <c r="E2" s="12"/>
      <c r="F2" s="13"/>
      <c r="G2" s="13"/>
      <c r="H2" s="5"/>
      <c r="I2" s="76" t="s">
        <v>244</v>
      </c>
      <c r="J2" s="76"/>
      <c r="K2" s="5"/>
      <c r="L2" s="5"/>
      <c r="M2" s="5"/>
      <c r="N2" s="5"/>
      <c r="O2" s="6"/>
      <c r="P2" s="5"/>
      <c r="Q2" s="5"/>
      <c r="R2" s="5"/>
      <c r="S2" s="6"/>
      <c r="T2" s="5"/>
    </row>
    <row r="3" spans="1:20" ht="12.75">
      <c r="A3" s="44" t="s">
        <v>0</v>
      </c>
      <c r="B3" s="4"/>
      <c r="C3" s="12">
        <v>1</v>
      </c>
      <c r="D3" s="12">
        <v>2</v>
      </c>
      <c r="E3" s="12" t="s">
        <v>119</v>
      </c>
      <c r="F3" s="12" t="s">
        <v>218</v>
      </c>
      <c r="G3" s="12" t="s">
        <v>219</v>
      </c>
      <c r="H3" s="2" t="s">
        <v>287</v>
      </c>
      <c r="I3" s="4" t="s">
        <v>285</v>
      </c>
      <c r="J3" s="4" t="s">
        <v>286</v>
      </c>
      <c r="K3" s="2" t="s">
        <v>288</v>
      </c>
      <c r="L3" s="2"/>
      <c r="M3" s="2"/>
      <c r="N3" s="2"/>
      <c r="O3" s="9"/>
      <c r="P3" s="2"/>
      <c r="Q3" s="2"/>
      <c r="R3" s="2"/>
      <c r="S3" s="9"/>
      <c r="T3" s="2"/>
    </row>
    <row r="4" spans="1:20" ht="12.75">
      <c r="A4" s="43" t="str">
        <f ca="1">CONCATENATE(B4)&amp;(IF((CELL("contents",C4)=1)*AND((CELL("contents",D4))=2)*AND((CELL("contents",E4))&lt;&gt;"")," (1,2,"&amp;CELL("contents",E4)&amp;")",(IF((CELL("contents",C4)=1)*OR((CELL("contents",D4))=2)," (1,2)",(IF((CELL("contents",C4)=1)*OR((CELL("contents",E4))&lt;&gt;"")," (1,"&amp;CELL("contents",E4)&amp;")",(IF((CELL("contents",D4)=2)*OR((CELL("contents",E4))&lt;&gt;"")," (2,"&amp;CELL("contents",E4)&amp;")",(IF((CELL("contents",C4))=1," (1)",(IF((CELL("contents",D4)=2)," (2)",(IF((CELL("contents",E4)&lt;&gt;"")," ("&amp;CELL("contents",E4)&amp;")",""))))))))))))))</f>
        <v>SE Northern (1,2,t)</v>
      </c>
      <c r="B4" s="2" t="s">
        <v>201</v>
      </c>
      <c r="C4">
        <f>'orig. data'!AH32</f>
        <v>1</v>
      </c>
      <c r="D4">
        <f>'orig. data'!AI32</f>
        <v>2</v>
      </c>
      <c r="E4" t="str">
        <f ca="1">IF(CELL("contents",F4)="s","s",IF(CELL("contents",G4)="s","s",IF(CELL("contents",'orig. data'!AJ32)="t","t","")))</f>
        <v>t</v>
      </c>
      <c r="F4">
        <f>'orig. data'!AK32</f>
        <v>0</v>
      </c>
      <c r="G4">
        <f>'orig. data'!AL32</f>
        <v>0</v>
      </c>
      <c r="H4" s="22">
        <f>'orig. data'!D$18/100</f>
        <v>0.133414</v>
      </c>
      <c r="I4" s="3">
        <f>'orig. data'!D32/100</f>
        <v>0.040406000000000004</v>
      </c>
      <c r="J4" s="3">
        <f>'orig. data'!R32/100</f>
        <v>0.028249</v>
      </c>
      <c r="K4" s="22">
        <f>'orig. data'!R$18/100</f>
        <v>0.13178900000000002</v>
      </c>
      <c r="L4" s="5">
        <f>'orig. data'!B32</f>
        <v>187</v>
      </c>
      <c r="M4" s="5">
        <f>'orig. data'!C32</f>
        <v>4628</v>
      </c>
      <c r="N4" s="11">
        <f>'orig. data'!G32</f>
        <v>0</v>
      </c>
      <c r="O4" s="8"/>
      <c r="P4" s="5">
        <f>'orig. data'!P32</f>
        <v>130</v>
      </c>
      <c r="Q4" s="5">
        <f>'orig. data'!Q32</f>
        <v>4602</v>
      </c>
      <c r="R4" s="11">
        <f>'orig. data'!U32</f>
        <v>0</v>
      </c>
      <c r="S4" s="9"/>
      <c r="T4" s="11">
        <f>'orig. data'!AD32</f>
        <v>0.00172</v>
      </c>
    </row>
    <row r="5" spans="1:20" ht="12.75">
      <c r="A5" s="43" t="str">
        <f aca="true" ca="1" t="shared" si="0" ref="A5:A68">CONCATENATE(B5)&amp;(IF((CELL("contents",C5)=1)*AND((CELL("contents",D5))=2)*AND((CELL("contents",E5))&lt;&gt;"")," (1,2,"&amp;CELL("contents",E5)&amp;")",(IF((CELL("contents",C5)=1)*OR((CELL("contents",D5))=2)," (1,2)",(IF((CELL("contents",C5)=1)*OR((CELL("contents",E5))&lt;&gt;"")," (1,"&amp;CELL("contents",E5)&amp;")",(IF((CELL("contents",D5)=2)*OR((CELL("contents",E5))&lt;&gt;"")," (2,"&amp;CELL("contents",E5)&amp;")",(IF((CELL("contents",C5))=1," (1)",(IF((CELL("contents",D5)=2)," (2)",(IF((CELL("contents",E5)&lt;&gt;"")," ("&amp;CELL("contents",E5)&amp;")",""))))))))))))))</f>
        <v>SE Central (1,2)</v>
      </c>
      <c r="B5" s="2" t="s">
        <v>196</v>
      </c>
      <c r="C5">
        <f>'orig. data'!AH33</f>
        <v>1</v>
      </c>
      <c r="D5">
        <f>'orig. data'!AI33</f>
        <v>2</v>
      </c>
      <c r="E5">
        <f ca="1">IF(CELL("contents",F5)="s","s",IF(CELL("contents",G5)="s","s",IF(CELL("contents",'orig. data'!AJ33)="t","t","")))</f>
      </c>
      <c r="F5">
        <f>'orig. data'!AK33</f>
        <v>0</v>
      </c>
      <c r="G5">
        <f>'orig. data'!AL33</f>
        <v>0</v>
      </c>
      <c r="H5" s="22">
        <f>'orig. data'!D$18/100</f>
        <v>0.133414</v>
      </c>
      <c r="I5" s="3">
        <f>'orig. data'!D33/100</f>
        <v>0.04259</v>
      </c>
      <c r="J5" s="3">
        <f>'orig. data'!R33/100</f>
        <v>0.044834</v>
      </c>
      <c r="K5" s="22">
        <f>'orig. data'!R$18/100</f>
        <v>0.13178900000000002</v>
      </c>
      <c r="L5" s="5">
        <f>'orig. data'!B33</f>
        <v>292</v>
      </c>
      <c r="M5" s="5">
        <f>'orig. data'!C33</f>
        <v>6856</v>
      </c>
      <c r="N5" s="11">
        <f>'orig. data'!G33</f>
        <v>0</v>
      </c>
      <c r="O5" s="8"/>
      <c r="P5" s="5">
        <f>'orig. data'!P33</f>
        <v>368</v>
      </c>
      <c r="Q5" s="5">
        <f>'orig. data'!Q33</f>
        <v>8208</v>
      </c>
      <c r="R5" s="11">
        <f>'orig. data'!U33</f>
        <v>0</v>
      </c>
      <c r="S5" s="9"/>
      <c r="T5" s="11">
        <f>'orig. data'!AD33</f>
        <v>0.51238</v>
      </c>
    </row>
    <row r="6" spans="1:20" ht="12.75">
      <c r="A6" s="43" t="str">
        <f ca="1" t="shared" si="0"/>
        <v>SE Western (1,2,t)</v>
      </c>
      <c r="B6" s="2" t="s">
        <v>197</v>
      </c>
      <c r="C6">
        <f>'orig. data'!AH34</f>
        <v>1</v>
      </c>
      <c r="D6">
        <f>'orig. data'!AI34</f>
        <v>2</v>
      </c>
      <c r="E6" t="str">
        <f ca="1">IF(CELL("contents",F6)="s","s",IF(CELL("contents",G6)="s","s",IF(CELL("contents",'orig. data'!AJ34)="t","t","")))</f>
        <v>t</v>
      </c>
      <c r="F6">
        <f>'orig. data'!AK34</f>
        <v>0</v>
      </c>
      <c r="G6">
        <f>'orig. data'!AL34</f>
        <v>0</v>
      </c>
      <c r="H6" s="22">
        <f>'orig. data'!D$18/100</f>
        <v>0.133414</v>
      </c>
      <c r="I6" s="3">
        <f>'orig. data'!D34/100</f>
        <v>0.040895</v>
      </c>
      <c r="J6" s="3">
        <f>'orig. data'!R34/100</f>
        <v>0.027092</v>
      </c>
      <c r="K6" s="22">
        <f>'orig. data'!R$18/100</f>
        <v>0.13178900000000002</v>
      </c>
      <c r="L6" s="5">
        <f>'orig. data'!B34</f>
        <v>128</v>
      </c>
      <c r="M6" s="5">
        <f>'orig. data'!C34</f>
        <v>3130</v>
      </c>
      <c r="N6" s="11">
        <f>'orig. data'!G34</f>
        <v>0</v>
      </c>
      <c r="O6" s="8"/>
      <c r="P6" s="5">
        <f>'orig. data'!P34</f>
        <v>90</v>
      </c>
      <c r="Q6" s="5">
        <f>'orig. data'!Q34</f>
        <v>3322</v>
      </c>
      <c r="R6" s="11">
        <f>'orig. data'!U34</f>
        <v>0</v>
      </c>
      <c r="S6" s="9"/>
      <c r="T6" s="11">
        <f>'orig. data'!AD34</f>
        <v>0.00172</v>
      </c>
    </row>
    <row r="7" spans="1:20" ht="12.75">
      <c r="A7" s="43" t="str">
        <f ca="1" t="shared" si="0"/>
        <v>SE Southern (1,2)</v>
      </c>
      <c r="B7" s="2" t="s">
        <v>163</v>
      </c>
      <c r="C7">
        <f>'orig. data'!AH35</f>
        <v>1</v>
      </c>
      <c r="D7">
        <f>'orig. data'!AI35</f>
        <v>2</v>
      </c>
      <c r="E7">
        <f ca="1">IF(CELL("contents",F7)="s","s",IF(CELL("contents",G7)="s","s",IF(CELL("contents",'orig. data'!AJ35)="t","t","")))</f>
      </c>
      <c r="F7">
        <f>'orig. data'!AK35</f>
        <v>0</v>
      </c>
      <c r="G7">
        <f>'orig. data'!AL35</f>
        <v>0</v>
      </c>
      <c r="H7" s="22">
        <f>'orig. data'!D$18/100</f>
        <v>0.133414</v>
      </c>
      <c r="I7" s="3">
        <f>'orig. data'!D35/100</f>
        <v>0.046919</v>
      </c>
      <c r="J7" s="3"/>
      <c r="K7" s="22">
        <f>'orig. data'!R$18/100</f>
        <v>0.13178900000000002</v>
      </c>
      <c r="L7" s="5">
        <f>'orig. data'!B35</f>
        <v>67</v>
      </c>
      <c r="M7" s="5">
        <f>'orig. data'!C35</f>
        <v>1428</v>
      </c>
      <c r="N7" s="11">
        <f>'orig. data'!G35</f>
        <v>0</v>
      </c>
      <c r="O7" s="8"/>
      <c r="P7" s="5">
        <f>'orig. data'!P35</f>
        <v>82</v>
      </c>
      <c r="Q7" s="5">
        <f>'orig. data'!Q35</f>
        <v>1406</v>
      </c>
      <c r="R7" s="11">
        <f>'orig. data'!U35</f>
        <v>0</v>
      </c>
      <c r="S7" s="9"/>
      <c r="T7" s="11">
        <f>'orig. data'!AD35</f>
        <v>0.18649</v>
      </c>
    </row>
    <row r="8" spans="1:20" ht="12.75">
      <c r="A8" s="43"/>
      <c r="B8" s="2"/>
      <c r="H8" s="22"/>
      <c r="I8" s="3"/>
      <c r="J8" s="3"/>
      <c r="K8" s="22"/>
      <c r="L8" s="5"/>
      <c r="M8" s="5"/>
      <c r="N8" s="11"/>
      <c r="O8" s="8"/>
      <c r="P8" s="5"/>
      <c r="Q8" s="5"/>
      <c r="R8" s="11"/>
      <c r="S8" s="9"/>
      <c r="T8" s="11"/>
    </row>
    <row r="9" spans="1:20" ht="12.75">
      <c r="A9" s="43" t="str">
        <f ca="1" t="shared" si="0"/>
        <v>CE Altona (1,2,t)</v>
      </c>
      <c r="B9" s="2" t="s">
        <v>198</v>
      </c>
      <c r="C9">
        <f>'orig. data'!AH36</f>
        <v>1</v>
      </c>
      <c r="D9">
        <f>'orig. data'!AI36</f>
        <v>2</v>
      </c>
      <c r="E9" t="str">
        <f ca="1">IF(CELL("contents",F9)="s","s",IF(CELL("contents",G9)="s","s",IF(CELL("contents",'orig. data'!AJ36)="t","t","")))</f>
        <v>t</v>
      </c>
      <c r="F9">
        <f>'orig. data'!AK36</f>
        <v>0</v>
      </c>
      <c r="G9">
        <f>'orig. data'!AL36</f>
        <v>0</v>
      </c>
      <c r="H9" s="22">
        <f>'orig. data'!D$18/100</f>
        <v>0.133414</v>
      </c>
      <c r="I9" s="3">
        <f>'orig. data'!D36/100</f>
        <v>0.053124000000000005</v>
      </c>
      <c r="J9" s="3">
        <f>'orig. data'!R36/100</f>
        <v>0.08079700000000001</v>
      </c>
      <c r="K9" s="22">
        <f>'orig. data'!R$18/100</f>
        <v>0.13178900000000002</v>
      </c>
      <c r="L9" s="5">
        <f>'orig. data'!B36</f>
        <v>142</v>
      </c>
      <c r="M9" s="5">
        <f>'orig. data'!C36</f>
        <v>2673</v>
      </c>
      <c r="N9" s="11">
        <f>'orig. data'!G36</f>
        <v>0</v>
      </c>
      <c r="O9" s="8"/>
      <c r="P9" s="5">
        <f>'orig. data'!P36</f>
        <v>223</v>
      </c>
      <c r="Q9" s="5">
        <f>'orig. data'!Q36</f>
        <v>2760</v>
      </c>
      <c r="R9" s="11">
        <f>'orig. data'!U36</f>
        <v>0</v>
      </c>
      <c r="S9" s="9"/>
      <c r="T9" s="11">
        <f>'orig. data'!AD36</f>
        <v>9E-05</v>
      </c>
    </row>
    <row r="10" spans="1:20" ht="12.75">
      <c r="A10" s="43" t="str">
        <f ca="1" t="shared" si="0"/>
        <v>CE Cartier/SFX (1,2)</v>
      </c>
      <c r="B10" s="2" t="s">
        <v>220</v>
      </c>
      <c r="C10">
        <f>'orig. data'!AH37</f>
        <v>1</v>
      </c>
      <c r="D10">
        <f>'orig. data'!AI37</f>
        <v>2</v>
      </c>
      <c r="E10">
        <f ca="1">IF(CELL("contents",F10)="s","s",IF(CELL("contents",G10)="s","s",IF(CELL("contents",'orig. data'!AJ37)="t","t","")))</f>
      </c>
      <c r="F10">
        <f>'orig. data'!AK37</f>
        <v>0</v>
      </c>
      <c r="G10">
        <f>'orig. data'!AL37</f>
        <v>0</v>
      </c>
      <c r="H10" s="22">
        <f>'orig. data'!D$18/100</f>
        <v>0.133414</v>
      </c>
      <c r="I10" s="3">
        <f>'orig. data'!D37/100</f>
        <v>0.015087999999999999</v>
      </c>
      <c r="J10" s="3"/>
      <c r="K10" s="22">
        <f>'orig. data'!R$18/100</f>
        <v>0.13178900000000002</v>
      </c>
      <c r="L10" s="5">
        <f>'orig. data'!B37</f>
        <v>25</v>
      </c>
      <c r="M10" s="5">
        <f>'orig. data'!C37</f>
        <v>1657</v>
      </c>
      <c r="N10" s="11">
        <f>'orig. data'!G37</f>
        <v>0</v>
      </c>
      <c r="O10" s="8"/>
      <c r="P10" s="5">
        <f>'orig. data'!P37</f>
        <v>30</v>
      </c>
      <c r="Q10" s="5">
        <f>'orig. data'!Q37</f>
        <v>1617</v>
      </c>
      <c r="R10" s="11">
        <f>'orig. data'!U37</f>
        <v>0</v>
      </c>
      <c r="S10" s="9"/>
      <c r="T10" s="11">
        <f>'orig. data'!AD37</f>
        <v>0.44516</v>
      </c>
    </row>
    <row r="11" spans="1:20" ht="12.75">
      <c r="A11" s="43" t="str">
        <f ca="1" t="shared" si="0"/>
        <v>CE Louise/Pembina (1,2)</v>
      </c>
      <c r="B11" s="2" t="s">
        <v>199</v>
      </c>
      <c r="C11">
        <f>'orig. data'!AH38</f>
        <v>1</v>
      </c>
      <c r="D11">
        <f>'orig. data'!AI38</f>
        <v>2</v>
      </c>
      <c r="E11">
        <f ca="1">IF(CELL("contents",F11)="s","s",IF(CELL("contents",G11)="s","s",IF(CELL("contents",'orig. data'!AJ38)="t","t","")))</f>
      </c>
      <c r="F11">
        <f>'orig. data'!AK38</f>
        <v>0</v>
      </c>
      <c r="G11">
        <f>'orig. data'!AL38</f>
        <v>0</v>
      </c>
      <c r="H11" s="22">
        <f>'orig. data'!D$18/100</f>
        <v>0.133414</v>
      </c>
      <c r="I11" s="3"/>
      <c r="J11" s="3">
        <f>'orig. data'!R38/100</f>
        <v>0.037718</v>
      </c>
      <c r="K11" s="22">
        <f>'orig. data'!R$18/100</f>
        <v>0.13178900000000002</v>
      </c>
      <c r="L11" s="5">
        <f>'orig. data'!B38</f>
        <v>41</v>
      </c>
      <c r="M11" s="5">
        <f>'orig. data'!C38</f>
        <v>1171</v>
      </c>
      <c r="N11" s="11">
        <f>'orig. data'!G38</f>
        <v>0</v>
      </c>
      <c r="O11" s="9"/>
      <c r="P11" s="5">
        <f>'orig. data'!P38</f>
        <v>39</v>
      </c>
      <c r="Q11" s="5">
        <f>'orig. data'!Q38</f>
        <v>1034</v>
      </c>
      <c r="R11" s="11">
        <f>'orig. data'!U38</f>
        <v>0</v>
      </c>
      <c r="S11" s="9"/>
      <c r="T11" s="11">
        <f>'orig. data'!AD38</f>
        <v>0.73938</v>
      </c>
    </row>
    <row r="12" spans="1:20" ht="12.75">
      <c r="A12" s="43" t="str">
        <f ca="1" t="shared" si="0"/>
        <v>CE Morden/Winkler  (1,2)</v>
      </c>
      <c r="B12" s="2" t="s">
        <v>200</v>
      </c>
      <c r="C12">
        <f>'orig. data'!AH39</f>
        <v>1</v>
      </c>
      <c r="D12">
        <f>'orig. data'!AI39</f>
        <v>2</v>
      </c>
      <c r="E12">
        <f ca="1">IF(CELL("contents",F12)="s","s",IF(CELL("contents",G12)="s","s",IF(CELL("contents",'orig. data'!AJ39)="t","t","")))</f>
      </c>
      <c r="F12">
        <f>'orig. data'!AK39</f>
        <v>0</v>
      </c>
      <c r="G12">
        <f>'orig. data'!AL39</f>
        <v>0</v>
      </c>
      <c r="H12" s="22">
        <f>'orig. data'!D$18/100</f>
        <v>0.133414</v>
      </c>
      <c r="I12" s="3">
        <f>'orig. data'!D39/100</f>
        <v>0.058216000000000004</v>
      </c>
      <c r="J12" s="3">
        <f>'orig. data'!R39/100</f>
        <v>0.063276</v>
      </c>
      <c r="K12" s="22">
        <f>'orig. data'!R$18/100</f>
        <v>0.13178900000000002</v>
      </c>
      <c r="L12" s="5">
        <f>'orig. data'!B39</f>
        <v>355</v>
      </c>
      <c r="M12" s="5">
        <f>'orig. data'!C39</f>
        <v>6098</v>
      </c>
      <c r="N12" s="11">
        <f>'orig. data'!G39</f>
        <v>0</v>
      </c>
      <c r="O12" s="9"/>
      <c r="P12" s="5">
        <f>'orig. data'!P39</f>
        <v>469</v>
      </c>
      <c r="Q12" s="5">
        <f>'orig. data'!Q39</f>
        <v>7412</v>
      </c>
      <c r="R12" s="11">
        <f>'orig. data'!U39</f>
        <v>0</v>
      </c>
      <c r="S12" s="9"/>
      <c r="T12" s="11">
        <f>'orig. data'!AD39</f>
        <v>0.23612</v>
      </c>
    </row>
    <row r="13" spans="1:20" ht="12.75">
      <c r="A13" s="43" t="str">
        <f ca="1" t="shared" si="0"/>
        <v>CE Carman (1,2,t)</v>
      </c>
      <c r="B13" s="2" t="s">
        <v>221</v>
      </c>
      <c r="C13">
        <f>'orig. data'!AH40</f>
        <v>1</v>
      </c>
      <c r="D13">
        <f>'orig. data'!AI40</f>
        <v>2</v>
      </c>
      <c r="E13" t="str">
        <f ca="1">IF(CELL("contents",F13)="s","s",IF(CELL("contents",G13)="s","s",IF(CELL("contents",'orig. data'!AJ40)="t","t","")))</f>
        <v>t</v>
      </c>
      <c r="F13">
        <f>'orig. data'!AK40</f>
        <v>0</v>
      </c>
      <c r="G13">
        <f>'orig. data'!AL40</f>
        <v>0</v>
      </c>
      <c r="H13" s="22">
        <f>'orig. data'!D$18/100</f>
        <v>0.133414</v>
      </c>
      <c r="I13" s="3">
        <f>'orig. data'!D40/100</f>
        <v>0.037915000000000004</v>
      </c>
      <c r="J13" s="3">
        <f>'orig. data'!R40/100</f>
        <v>0.054618</v>
      </c>
      <c r="K13" s="22">
        <f>'orig. data'!R$18/100</f>
        <v>0.13178900000000002</v>
      </c>
      <c r="L13" s="5">
        <f>'orig. data'!B40</f>
        <v>104</v>
      </c>
      <c r="M13" s="5">
        <f>'orig. data'!C40</f>
        <v>2743</v>
      </c>
      <c r="N13" s="11">
        <f>'orig. data'!G40</f>
        <v>0</v>
      </c>
      <c r="O13" s="9"/>
      <c r="P13" s="5">
        <f>'orig. data'!P40</f>
        <v>136</v>
      </c>
      <c r="Q13" s="5">
        <f>'orig. data'!Q40</f>
        <v>2490</v>
      </c>
      <c r="R13" s="11">
        <f>'orig. data'!U40</f>
        <v>0</v>
      </c>
      <c r="S13" s="9"/>
      <c r="T13" s="11">
        <f>'orig. data'!AD40</f>
        <v>0.00507</v>
      </c>
    </row>
    <row r="14" spans="1:20" ht="12.75">
      <c r="A14" s="43" t="str">
        <f ca="1" t="shared" si="0"/>
        <v>CE Red River (1,2)</v>
      </c>
      <c r="B14" s="2" t="s">
        <v>164</v>
      </c>
      <c r="C14">
        <f>'orig. data'!AH41</f>
        <v>1</v>
      </c>
      <c r="D14">
        <f>'orig. data'!AI41</f>
        <v>2</v>
      </c>
      <c r="E14">
        <f ca="1">IF(CELL("contents",F14)="s","s",IF(CELL("contents",G14)="s","s",IF(CELL("contents",'orig. data'!AJ41)="t","t","")))</f>
      </c>
      <c r="F14">
        <f>'orig. data'!AK41</f>
        <v>0</v>
      </c>
      <c r="G14">
        <f>'orig. data'!AL41</f>
        <v>0</v>
      </c>
      <c r="H14" s="22">
        <f>'orig. data'!D$18/100</f>
        <v>0.133414</v>
      </c>
      <c r="I14" s="3">
        <f>'orig. data'!D41/100</f>
        <v>0.04099</v>
      </c>
      <c r="J14" s="3">
        <f>'orig. data'!R41/100</f>
        <v>0.040507</v>
      </c>
      <c r="K14" s="22">
        <f>'orig. data'!R$18/100</f>
        <v>0.13178900000000002</v>
      </c>
      <c r="L14" s="5">
        <f>'orig. data'!B41</f>
        <v>154</v>
      </c>
      <c r="M14" s="5">
        <f>'orig. data'!C41</f>
        <v>3757</v>
      </c>
      <c r="N14" s="11">
        <f>'orig. data'!G41</f>
        <v>0</v>
      </c>
      <c r="O14" s="9"/>
      <c r="P14" s="5">
        <f>'orig. data'!P41</f>
        <v>147</v>
      </c>
      <c r="Q14" s="5">
        <f>'orig. data'!Q41</f>
        <v>3629</v>
      </c>
      <c r="R14" s="11">
        <f>'orig. data'!U41</f>
        <v>0</v>
      </c>
      <c r="S14" s="9"/>
      <c r="T14" s="11">
        <f>'orig. data'!AD41</f>
        <v>0.9181</v>
      </c>
    </row>
    <row r="15" spans="1:20" ht="12.75">
      <c r="A15" s="43" t="str">
        <f ca="1" t="shared" si="0"/>
        <v>CE Swan Lake (1,2)</v>
      </c>
      <c r="B15" s="2" t="s">
        <v>165</v>
      </c>
      <c r="C15">
        <f>'orig. data'!AH42</f>
        <v>1</v>
      </c>
      <c r="D15">
        <f>'orig. data'!AI42</f>
        <v>2</v>
      </c>
      <c r="E15">
        <f ca="1">IF(CELL("contents",F15)="s","s",IF(CELL("contents",G15)="s","s",IF(CELL("contents",'orig. data'!AJ42)="t","t","")))</f>
      </c>
      <c r="F15">
        <f>'orig. data'!AK42</f>
        <v>0</v>
      </c>
      <c r="G15">
        <f>'orig. data'!AL42</f>
        <v>0</v>
      </c>
      <c r="H15" s="22">
        <f>'orig. data'!D$18/100</f>
        <v>0.133414</v>
      </c>
      <c r="I15" s="3"/>
      <c r="J15" s="3">
        <f>'orig. data'!R42/100</f>
        <v>0.017354</v>
      </c>
      <c r="K15" s="22">
        <f>'orig. data'!R$18/100</f>
        <v>0.13178900000000002</v>
      </c>
      <c r="L15" s="5">
        <f>'orig. data'!B42</f>
        <v>32</v>
      </c>
      <c r="M15" s="5">
        <f>'orig. data'!C42</f>
        <v>1064</v>
      </c>
      <c r="N15" s="11">
        <f>'orig. data'!G42</f>
        <v>0</v>
      </c>
      <c r="O15" s="9"/>
      <c r="P15" s="5">
        <f>'orig. data'!P42</f>
        <v>16</v>
      </c>
      <c r="Q15" s="5">
        <f>'orig. data'!Q42</f>
        <v>922</v>
      </c>
      <c r="R15" s="11">
        <f>'orig. data'!U42</f>
        <v>0</v>
      </c>
      <c r="S15" s="9"/>
      <c r="T15" s="11">
        <f>'orig. data'!AD42</f>
        <v>0.0725</v>
      </c>
    </row>
    <row r="16" spans="1:20" ht="12.75">
      <c r="A16" s="43" t="str">
        <f ca="1" t="shared" si="0"/>
        <v>CE Portage (1,2)</v>
      </c>
      <c r="B16" s="2" t="s">
        <v>166</v>
      </c>
      <c r="C16">
        <f>'orig. data'!AH43</f>
        <v>1</v>
      </c>
      <c r="D16">
        <f>'orig. data'!AI43</f>
        <v>2</v>
      </c>
      <c r="E16">
        <f ca="1">IF(CELL("contents",F16)="s","s",IF(CELL("contents",G16)="s","s",IF(CELL("contents",'orig. data'!AJ43)="t","t","")))</f>
      </c>
      <c r="F16">
        <f>'orig. data'!AK43</f>
        <v>0</v>
      </c>
      <c r="G16">
        <f>'orig. data'!AL43</f>
        <v>0</v>
      </c>
      <c r="H16" s="22">
        <f>'orig. data'!D$18/100</f>
        <v>0.133414</v>
      </c>
      <c r="I16" s="3">
        <f>'orig. data'!D43/100</f>
        <v>0.152518</v>
      </c>
      <c r="J16" s="3"/>
      <c r="K16" s="22">
        <f>'orig. data'!R$18/100</f>
        <v>0.13178900000000002</v>
      </c>
      <c r="L16" s="5">
        <f>'orig. data'!B43</f>
        <v>1060</v>
      </c>
      <c r="M16" s="5">
        <f>'orig. data'!C43</f>
        <v>6950</v>
      </c>
      <c r="N16" s="11">
        <f>'orig. data'!G43</f>
        <v>2E-05</v>
      </c>
      <c r="O16" s="9"/>
      <c r="P16" s="5">
        <f>'orig. data'!P43</f>
        <v>1105</v>
      </c>
      <c r="Q16" s="5">
        <f>'orig. data'!Q43</f>
        <v>6829</v>
      </c>
      <c r="R16" s="11">
        <f>'orig. data'!U43</f>
        <v>0</v>
      </c>
      <c r="S16" s="9"/>
      <c r="T16" s="11">
        <f>'orig. data'!AD43</f>
        <v>0.16895</v>
      </c>
    </row>
    <row r="17" spans="1:20" ht="12.75">
      <c r="A17" s="43" t="str">
        <f ca="1" t="shared" si="0"/>
        <v>CE Seven Regions (1,2,t)</v>
      </c>
      <c r="B17" s="2" t="s">
        <v>167</v>
      </c>
      <c r="C17">
        <f>'orig. data'!AH44</f>
        <v>1</v>
      </c>
      <c r="D17">
        <f>'orig. data'!AI44</f>
        <v>2</v>
      </c>
      <c r="E17" t="str">
        <f ca="1">IF(CELL("contents",F17)="s","s",IF(CELL("contents",G17)="s","s",IF(CELL("contents",'orig. data'!AJ44)="t","t","")))</f>
        <v>t</v>
      </c>
      <c r="F17">
        <f>'orig. data'!AK44</f>
        <v>0</v>
      </c>
      <c r="G17">
        <f>'orig. data'!AL44</f>
        <v>0</v>
      </c>
      <c r="H17" s="22">
        <f>'orig. data'!D$18/100</f>
        <v>0.133414</v>
      </c>
      <c r="I17" s="3">
        <f>'orig. data'!D44/100</f>
        <v>0.07416299999999999</v>
      </c>
      <c r="J17" s="3"/>
      <c r="K17" s="22">
        <f>'orig. data'!R$18/100</f>
        <v>0.13178900000000002</v>
      </c>
      <c r="L17" s="5">
        <f>'orig. data'!B44</f>
        <v>155</v>
      </c>
      <c r="M17" s="5">
        <f>'orig. data'!C44</f>
        <v>2090</v>
      </c>
      <c r="N17" s="11">
        <f>'orig. data'!G44</f>
        <v>0</v>
      </c>
      <c r="O17" s="9"/>
      <c r="P17" s="5">
        <f>'orig. data'!P44</f>
        <v>75</v>
      </c>
      <c r="Q17" s="5">
        <f>'orig. data'!Q44</f>
        <v>1966</v>
      </c>
      <c r="R17" s="11">
        <f>'orig. data'!U44</f>
        <v>0</v>
      </c>
      <c r="S17" s="9"/>
      <c r="T17" s="11">
        <f>'orig. data'!AD44</f>
        <v>0</v>
      </c>
    </row>
    <row r="18" spans="1:20" ht="12.75">
      <c r="A18" s="43"/>
      <c r="B18" s="2"/>
      <c r="H18" s="22"/>
      <c r="I18" s="3"/>
      <c r="J18" s="3"/>
      <c r="K18" s="22"/>
      <c r="L18" s="5"/>
      <c r="M18" s="5"/>
      <c r="N18" s="11"/>
      <c r="O18" s="9"/>
      <c r="P18" s="5"/>
      <c r="Q18" s="5"/>
      <c r="R18" s="11"/>
      <c r="S18" s="9"/>
      <c r="T18" s="11"/>
    </row>
    <row r="19" spans="1:20" ht="12.75">
      <c r="A19" s="43" t="str">
        <f ca="1" t="shared" si="0"/>
        <v>AS East 2 (1,2)</v>
      </c>
      <c r="B19" s="2" t="s">
        <v>222</v>
      </c>
      <c r="C19">
        <f>'orig. data'!AH45</f>
        <v>1</v>
      </c>
      <c r="D19">
        <f>'orig. data'!AI45</f>
        <v>2</v>
      </c>
      <c r="E19">
        <f ca="1">IF(CELL("contents",F19)="s","s",IF(CELL("contents",G19)="s","s",IF(CELL("contents",'orig. data'!AJ45)="t","t","")))</f>
      </c>
      <c r="F19">
        <f>'orig. data'!AK45</f>
        <v>0</v>
      </c>
      <c r="G19">
        <f>'orig. data'!AL45</f>
        <v>0</v>
      </c>
      <c r="H19" s="22">
        <f>'orig. data'!D$18/100</f>
        <v>0.133414</v>
      </c>
      <c r="I19" s="3">
        <f>'orig. data'!D45/100</f>
        <v>0.02954</v>
      </c>
      <c r="J19" s="3">
        <f>'orig. data'!R45/100</f>
        <v>0.037037</v>
      </c>
      <c r="K19" s="22">
        <f>'orig. data'!R$18/100</f>
        <v>0.13178900000000002</v>
      </c>
      <c r="L19" s="5">
        <f>'orig. data'!B45</f>
        <v>95</v>
      </c>
      <c r="M19" s="5">
        <f>'orig. data'!C45</f>
        <v>3216</v>
      </c>
      <c r="N19" s="11">
        <f>'orig. data'!G45</f>
        <v>0</v>
      </c>
      <c r="O19" s="9"/>
      <c r="P19" s="5">
        <f>'orig. data'!P45</f>
        <v>106</v>
      </c>
      <c r="Q19" s="5">
        <f>'orig. data'!Q45</f>
        <v>2862</v>
      </c>
      <c r="R19" s="11">
        <f>'orig. data'!U45</f>
        <v>0</v>
      </c>
      <c r="S19" s="9"/>
      <c r="T19" s="11">
        <f>'orig. data'!AD45</f>
        <v>0.10939</v>
      </c>
    </row>
    <row r="20" spans="1:20" ht="12.75">
      <c r="A20" s="43" t="str">
        <f ca="1" t="shared" si="0"/>
        <v>AS West 1 (1,2)</v>
      </c>
      <c r="B20" s="2" t="s">
        <v>223</v>
      </c>
      <c r="C20">
        <f>'orig. data'!AH46</f>
        <v>1</v>
      </c>
      <c r="D20">
        <f>'orig. data'!AI46</f>
        <v>2</v>
      </c>
      <c r="E20">
        <f ca="1">IF(CELL("contents",F20)="s","s",IF(CELL("contents",G20)="s","s",IF(CELL("contents",'orig. data'!AJ46)="t","t","")))</f>
      </c>
      <c r="F20">
        <f>'orig. data'!AK46</f>
        <v>0</v>
      </c>
      <c r="G20">
        <f>'orig. data'!AL46</f>
        <v>0</v>
      </c>
      <c r="H20" s="22">
        <f>'orig. data'!D$18/100</f>
        <v>0.133414</v>
      </c>
      <c r="I20" s="3">
        <f>'orig. data'!D46/100</f>
        <v>0.036355</v>
      </c>
      <c r="J20" s="3">
        <f>'orig. data'!R46/100</f>
        <v>0.037549</v>
      </c>
      <c r="K20" s="22">
        <f>'orig. data'!R$18/100</f>
        <v>0.13178900000000002</v>
      </c>
      <c r="L20" s="5">
        <f>'orig. data'!B46</f>
        <v>79</v>
      </c>
      <c r="M20" s="5">
        <f>'orig. data'!C46</f>
        <v>2173</v>
      </c>
      <c r="N20" s="11">
        <f>'orig. data'!G46</f>
        <v>0</v>
      </c>
      <c r="O20" s="9"/>
      <c r="P20" s="5">
        <f>'orig. data'!P46</f>
        <v>76</v>
      </c>
      <c r="Q20" s="5">
        <f>'orig. data'!Q46</f>
        <v>2024</v>
      </c>
      <c r="R20" s="11">
        <f>'orig. data'!U46</f>
        <v>0</v>
      </c>
      <c r="S20" s="9"/>
      <c r="T20" s="11">
        <f>'orig. data'!AD46</f>
        <v>0.84059</v>
      </c>
    </row>
    <row r="21" spans="1:20" ht="12.75">
      <c r="A21" s="43" t="str">
        <f ca="1" t="shared" si="0"/>
        <v>AS North 1 (1,2,t)</v>
      </c>
      <c r="B21" t="s">
        <v>224</v>
      </c>
      <c r="C21">
        <f>'orig. data'!AH47</f>
        <v>1</v>
      </c>
      <c r="D21">
        <f>'orig. data'!AI47</f>
        <v>2</v>
      </c>
      <c r="E21" t="str">
        <f ca="1">IF(CELL("contents",F21)="s","s",IF(CELL("contents",G21)="s","s",IF(CELL("contents",'orig. data'!AJ47)="t","t","")))</f>
        <v>t</v>
      </c>
      <c r="F21">
        <f>'orig. data'!AK47</f>
        <v>0</v>
      </c>
      <c r="G21">
        <f>'orig. data'!AL47</f>
        <v>0</v>
      </c>
      <c r="H21" s="22">
        <f>'orig. data'!D$18/100</f>
        <v>0.133414</v>
      </c>
      <c r="I21" s="3">
        <f>'orig. data'!D47/100</f>
        <v>0.039268</v>
      </c>
      <c r="J21" s="3">
        <f>'orig. data'!R47/100</f>
        <v>0.07559300000000001</v>
      </c>
      <c r="K21" s="22">
        <f>'orig. data'!R$18/100</f>
        <v>0.13178900000000002</v>
      </c>
      <c r="L21" s="5">
        <f>'orig. data'!B47</f>
        <v>133</v>
      </c>
      <c r="M21" s="5">
        <f>'orig. data'!C47</f>
        <v>3387</v>
      </c>
      <c r="N21" s="11">
        <f>'orig. data'!G47</f>
        <v>0</v>
      </c>
      <c r="O21" s="9"/>
      <c r="P21" s="5">
        <f>'orig. data'!P47</f>
        <v>223</v>
      </c>
      <c r="Q21" s="5">
        <f>'orig. data'!Q47</f>
        <v>2950</v>
      </c>
      <c r="R21" s="11">
        <f>'orig. data'!U47</f>
        <v>0</v>
      </c>
      <c r="S21" s="9"/>
      <c r="T21" s="11">
        <f>'orig. data'!AD47</f>
        <v>0</v>
      </c>
    </row>
    <row r="22" spans="1:20" ht="12.75">
      <c r="A22" s="43" t="str">
        <f ca="1" t="shared" si="0"/>
        <v>AS West 2 (1,2,t)</v>
      </c>
      <c r="B22" t="s">
        <v>168</v>
      </c>
      <c r="C22">
        <f>'orig. data'!AH48</f>
        <v>1</v>
      </c>
      <c r="D22">
        <f>'orig. data'!AI48</f>
        <v>2</v>
      </c>
      <c r="E22" t="str">
        <f ca="1">IF(CELL("contents",F22)="s","s",IF(CELL("contents",G22)="s","s",IF(CELL("contents",'orig. data'!AJ48)="t","t","")))</f>
        <v>t</v>
      </c>
      <c r="F22">
        <f>'orig. data'!AK48</f>
        <v>0</v>
      </c>
      <c r="G22">
        <f>'orig. data'!AL48</f>
        <v>0</v>
      </c>
      <c r="H22" s="22">
        <f>'orig. data'!D$18/100</f>
        <v>0.133414</v>
      </c>
      <c r="I22" s="3">
        <f>'orig. data'!D48/100</f>
        <v>0.046681</v>
      </c>
      <c r="J22" s="3">
        <f>'orig. data'!R48/100</f>
        <v>0.06402999999999999</v>
      </c>
      <c r="K22" s="22">
        <f>'orig. data'!R$18/100</f>
        <v>0.13178900000000002</v>
      </c>
      <c r="L22" s="5">
        <f>'orig. data'!B48</f>
        <v>173</v>
      </c>
      <c r="M22" s="5">
        <f>'orig. data'!C48</f>
        <v>3706</v>
      </c>
      <c r="N22" s="11">
        <f>'orig. data'!G48</f>
        <v>0</v>
      </c>
      <c r="O22" s="9"/>
      <c r="P22" s="5">
        <f>'orig. data'!P48</f>
        <v>204</v>
      </c>
      <c r="Q22" s="5">
        <f>'orig. data'!Q48</f>
        <v>3186</v>
      </c>
      <c r="R22" s="11">
        <f>'orig. data'!U48</f>
        <v>0</v>
      </c>
      <c r="S22" s="9"/>
      <c r="T22" s="11">
        <f>'orig. data'!AD48</f>
        <v>0.00223</v>
      </c>
    </row>
    <row r="23" spans="1:20" ht="12.75">
      <c r="A23" s="43" t="str">
        <f ca="1" t="shared" si="0"/>
        <v>AS East 1 (1,2)</v>
      </c>
      <c r="B23" t="s">
        <v>169</v>
      </c>
      <c r="C23">
        <f>'orig. data'!AH49</f>
        <v>1</v>
      </c>
      <c r="D23">
        <f>'orig. data'!AI49</f>
        <v>2</v>
      </c>
      <c r="E23">
        <f ca="1">IF(CELL("contents",F23)="s","s",IF(CELL("contents",G23)="s","s",IF(CELL("contents",'orig. data'!AJ49)="t","t","")))</f>
      </c>
      <c r="F23">
        <f>'orig. data'!AK49</f>
        <v>0</v>
      </c>
      <c r="G23">
        <f>'orig. data'!AL49</f>
        <v>0</v>
      </c>
      <c r="H23" s="22">
        <f>'orig. data'!D$18/100</f>
        <v>0.133414</v>
      </c>
      <c r="I23" s="3">
        <f>'orig. data'!D49/100</f>
        <v>0.045202</v>
      </c>
      <c r="J23" s="3">
        <f>'orig. data'!R49/100</f>
        <v>0.05718</v>
      </c>
      <c r="K23" s="22">
        <f>'orig. data'!R$18/100</f>
        <v>0.13178900000000002</v>
      </c>
      <c r="L23" s="5">
        <f>'orig. data'!B49</f>
        <v>114</v>
      </c>
      <c r="M23" s="5">
        <f>'orig. data'!C49</f>
        <v>2522</v>
      </c>
      <c r="N23" s="11">
        <f>'orig. data'!G49</f>
        <v>0</v>
      </c>
      <c r="O23" s="9"/>
      <c r="P23" s="5">
        <f>'orig. data'!P49</f>
        <v>133</v>
      </c>
      <c r="Q23" s="5">
        <f>'orig. data'!Q49</f>
        <v>2326</v>
      </c>
      <c r="R23" s="11">
        <f>'orig. data'!U49</f>
        <v>0</v>
      </c>
      <c r="S23" s="9"/>
      <c r="T23" s="11">
        <f>'orig. data'!AD49</f>
        <v>0.06553</v>
      </c>
    </row>
    <row r="24" spans="1:20" ht="12.75">
      <c r="A24" s="43" t="str">
        <f ca="1" t="shared" si="0"/>
        <v>AS North 2 (1,2,t)</v>
      </c>
      <c r="B24" t="s">
        <v>170</v>
      </c>
      <c r="C24">
        <f>'orig. data'!AH50</f>
        <v>1</v>
      </c>
      <c r="D24">
        <f>'orig. data'!AI50</f>
        <v>2</v>
      </c>
      <c r="E24" t="str">
        <f ca="1">IF(CELL("contents",F24)="s","s",IF(CELL("contents",G24)="s","s",IF(CELL("contents",'orig. data'!AJ50)="t","t","")))</f>
        <v>t</v>
      </c>
      <c r="F24">
        <f>'orig. data'!AK50</f>
        <v>0</v>
      </c>
      <c r="G24">
        <f>'orig. data'!AL50</f>
        <v>0</v>
      </c>
      <c r="H24" s="22">
        <f>'orig. data'!D$18/100</f>
        <v>0.133414</v>
      </c>
      <c r="I24" s="3">
        <f>'orig. data'!D50/100</f>
        <v>0.045992</v>
      </c>
      <c r="J24" s="3">
        <f>'orig. data'!R50/100</f>
        <v>0.061252</v>
      </c>
      <c r="K24" s="22">
        <f>'orig. data'!R$18/100</f>
        <v>0.13178900000000002</v>
      </c>
      <c r="L24" s="5">
        <f>'orig. data'!B50</f>
        <v>109</v>
      </c>
      <c r="M24" s="5">
        <f>'orig. data'!C50</f>
        <v>2370</v>
      </c>
      <c r="N24" s="11">
        <f>'orig. data'!G50</f>
        <v>0</v>
      </c>
      <c r="O24" s="9"/>
      <c r="P24" s="5">
        <f>'orig. data'!P50</f>
        <v>138</v>
      </c>
      <c r="Q24" s="5">
        <f>'orig. data'!Q50</f>
        <v>2253</v>
      </c>
      <c r="R24" s="11">
        <f>'orig. data'!U50</f>
        <v>0</v>
      </c>
      <c r="S24" s="9"/>
      <c r="T24" s="11">
        <f>'orig. data'!AD50</f>
        <v>0.02535</v>
      </c>
    </row>
    <row r="25" spans="1:20" ht="12.75">
      <c r="A25" s="43"/>
      <c r="H25" s="22"/>
      <c r="I25" s="3"/>
      <c r="J25" s="3"/>
      <c r="K25" s="22"/>
      <c r="L25" s="5"/>
      <c r="M25" s="5"/>
      <c r="N25" s="11"/>
      <c r="O25" s="9"/>
      <c r="P25" s="5"/>
      <c r="Q25" s="5"/>
      <c r="R25" s="11"/>
      <c r="S25" s="9"/>
      <c r="T25" s="11"/>
    </row>
    <row r="26" spans="1:20" ht="12.75">
      <c r="A26" s="43" t="str">
        <f ca="1" t="shared" si="0"/>
        <v>BDN Rural (1,2,t)</v>
      </c>
      <c r="B26" t="s">
        <v>225</v>
      </c>
      <c r="C26">
        <f>'orig. data'!AH51</f>
        <v>1</v>
      </c>
      <c r="D26">
        <f>'orig. data'!AI51</f>
        <v>2</v>
      </c>
      <c r="E26" t="str">
        <f ca="1">IF(CELL("contents",F26)="s","s",IF(CELL("contents",G26)="s","s",IF(CELL("contents",'orig. data'!AJ51)="t","t","")))</f>
        <v>t</v>
      </c>
      <c r="F26">
        <f>'orig. data'!AK51</f>
        <v>0</v>
      </c>
      <c r="G26">
        <f>'orig. data'!AL51</f>
        <v>0</v>
      </c>
      <c r="H26" s="22">
        <f>'orig. data'!D$18/100</f>
        <v>0.133414</v>
      </c>
      <c r="I26" s="3">
        <f>'orig. data'!D51/100</f>
        <v>0.024375</v>
      </c>
      <c r="J26" s="3"/>
      <c r="K26" s="22">
        <f>'orig. data'!R$18/100</f>
        <v>0.13178900000000002</v>
      </c>
      <c r="L26" s="5">
        <f>'orig. data'!B51</f>
        <v>38</v>
      </c>
      <c r="M26" s="5">
        <f>'orig. data'!C51</f>
        <v>1559</v>
      </c>
      <c r="N26" s="11">
        <f>'orig. data'!G51</f>
        <v>0</v>
      </c>
      <c r="O26" s="9"/>
      <c r="P26" s="5">
        <f>'orig. data'!P51</f>
        <v>55</v>
      </c>
      <c r="Q26" s="5">
        <f>'orig. data'!Q51</f>
        <v>1380</v>
      </c>
      <c r="R26" s="11">
        <f>'orig. data'!U51</f>
        <v>0</v>
      </c>
      <c r="S26" s="9"/>
      <c r="T26" s="11">
        <f>'orig. data'!AD51</f>
        <v>0.01975</v>
      </c>
    </row>
    <row r="27" spans="1:20" ht="12.75">
      <c r="A27" s="43" t="str">
        <f ca="1" t="shared" si="0"/>
        <v>BDN Southeast (2,t)</v>
      </c>
      <c r="B27" t="s">
        <v>118</v>
      </c>
      <c r="C27">
        <f>'orig. data'!AH52</f>
        <v>0</v>
      </c>
      <c r="D27">
        <f>'orig. data'!AI52</f>
        <v>2</v>
      </c>
      <c r="E27" t="str">
        <f ca="1">IF(CELL("contents",F27)="s","s",IF(CELL("contents",G27)="s","s",IF(CELL("contents",'orig. data'!AJ52)="t","t","")))</f>
        <v>t</v>
      </c>
      <c r="F27">
        <f>'orig. data'!AK52</f>
        <v>0</v>
      </c>
      <c r="G27">
        <f>'orig. data'!AL52</f>
        <v>0</v>
      </c>
      <c r="H27" s="22">
        <f>'orig. data'!D$18/100</f>
        <v>0.133414</v>
      </c>
      <c r="I27" s="3"/>
      <c r="J27" s="3">
        <f>'orig. data'!R52/100</f>
        <v>0.206145</v>
      </c>
      <c r="K27" s="22">
        <f>'orig. data'!R$18/100</f>
        <v>0.13178900000000002</v>
      </c>
      <c r="L27" s="5">
        <f>'orig. data'!B52</f>
        <v>140</v>
      </c>
      <c r="M27" s="5">
        <f>'orig. data'!C52</f>
        <v>1126</v>
      </c>
      <c r="N27" s="11">
        <f>'orig. data'!G52</f>
        <v>0.40512</v>
      </c>
      <c r="O27" s="9"/>
      <c r="P27" s="5">
        <f>'orig. data'!P52</f>
        <v>208</v>
      </c>
      <c r="Q27" s="5">
        <f>'orig. data'!Q52</f>
        <v>1009</v>
      </c>
      <c r="R27" s="11">
        <f>'orig. data'!U52</f>
        <v>0</v>
      </c>
      <c r="S27" s="9"/>
      <c r="T27" s="11">
        <f>'orig. data'!AD52</f>
        <v>0</v>
      </c>
    </row>
    <row r="28" spans="1:20" ht="12.75">
      <c r="A28" s="43" t="str">
        <f ca="1" t="shared" si="0"/>
        <v>BDN West (1,t)</v>
      </c>
      <c r="B28" t="s">
        <v>202</v>
      </c>
      <c r="C28">
        <f>'orig. data'!AH53</f>
        <v>1</v>
      </c>
      <c r="D28">
        <f>'orig. data'!AI53</f>
        <v>0</v>
      </c>
      <c r="E28" t="str">
        <f ca="1">IF(CELL("contents",F28)="s","s",IF(CELL("contents",G28)="s","s",IF(CELL("contents",'orig. data'!AJ53)="t","t","")))</f>
        <v>t</v>
      </c>
      <c r="F28">
        <f>'orig. data'!AK53</f>
        <v>0</v>
      </c>
      <c r="G28">
        <f>'orig. data'!AL53</f>
        <v>0</v>
      </c>
      <c r="H28" s="22">
        <f>'orig. data'!D$18/100</f>
        <v>0.133414</v>
      </c>
      <c r="I28" s="3">
        <f>'orig. data'!D53/100</f>
        <v>0.091833</v>
      </c>
      <c r="J28" s="3">
        <f>'orig. data'!R53/100</f>
        <v>0.113981</v>
      </c>
      <c r="K28" s="22">
        <f>'orig. data'!R$18/100</f>
        <v>0.13178900000000002</v>
      </c>
      <c r="L28" s="5">
        <f>'orig. data'!B53</f>
        <v>244</v>
      </c>
      <c r="M28" s="5">
        <f>'orig. data'!C53</f>
        <v>2657</v>
      </c>
      <c r="N28" s="11">
        <f>'orig. data'!G53</f>
        <v>0</v>
      </c>
      <c r="O28" s="9"/>
      <c r="P28" s="5">
        <f>'orig. data'!P53</f>
        <v>278</v>
      </c>
      <c r="Q28" s="5">
        <f>'orig. data'!Q53</f>
        <v>2439</v>
      </c>
      <c r="R28" s="11">
        <f>'orig. data'!U53</f>
        <v>0.02607</v>
      </c>
      <c r="S28" s="9"/>
      <c r="T28" s="11">
        <f>'orig. data'!AD53</f>
        <v>0.01378</v>
      </c>
    </row>
    <row r="29" spans="1:20" ht="12.75">
      <c r="A29" s="43" t="str">
        <f ca="1" t="shared" si="0"/>
        <v>BDN Southwest (1,2,t)</v>
      </c>
      <c r="B29" t="s">
        <v>171</v>
      </c>
      <c r="C29">
        <f>'orig. data'!AH54</f>
        <v>1</v>
      </c>
      <c r="D29">
        <f>'orig. data'!AI54</f>
        <v>2</v>
      </c>
      <c r="E29" t="str">
        <f ca="1">IF(CELL("contents",F29)="s","s",IF(CELL("contents",G29)="s","s",IF(CELL("contents",'orig. data'!AJ54)="t","t","")))</f>
        <v>t</v>
      </c>
      <c r="F29">
        <f>'orig. data'!AK54</f>
        <v>0</v>
      </c>
      <c r="G29">
        <f>'orig. data'!AL54</f>
        <v>0</v>
      </c>
      <c r="H29" s="22">
        <f>'orig. data'!D$18/100</f>
        <v>0.133414</v>
      </c>
      <c r="I29" s="3"/>
      <c r="J29" s="3">
        <f>'orig. data'!R54/100</f>
        <v>0.066202</v>
      </c>
      <c r="K29" s="22">
        <f>'orig. data'!R$18/100</f>
        <v>0.13178900000000002</v>
      </c>
      <c r="L29" s="5">
        <f>'orig. data'!B54</f>
        <v>59</v>
      </c>
      <c r="M29" s="5">
        <f>'orig. data'!C54</f>
        <v>1492</v>
      </c>
      <c r="N29" s="11">
        <f>'orig. data'!G54</f>
        <v>0</v>
      </c>
      <c r="O29" s="9"/>
      <c r="P29" s="5">
        <f>'orig. data'!P54</f>
        <v>114</v>
      </c>
      <c r="Q29" s="5">
        <f>'orig. data'!Q54</f>
        <v>1722</v>
      </c>
      <c r="R29" s="11">
        <f>'orig. data'!U54</f>
        <v>0</v>
      </c>
      <c r="S29" s="9"/>
      <c r="T29" s="11">
        <f>'orig. data'!AD54</f>
        <v>0.00131</v>
      </c>
    </row>
    <row r="30" spans="1:20" ht="12.75">
      <c r="A30" s="43" t="str">
        <f ca="1" t="shared" si="0"/>
        <v>BDN North End</v>
      </c>
      <c r="B30" t="s">
        <v>172</v>
      </c>
      <c r="C30">
        <f>'orig. data'!AH55</f>
        <v>0</v>
      </c>
      <c r="D30">
        <f>'orig. data'!AI55</f>
        <v>0</v>
      </c>
      <c r="E30">
        <f ca="1">IF(CELL("contents",F30)="s","s",IF(CELL("contents",G30)="s","s",IF(CELL("contents",'orig. data'!AJ55)="t","t","")))</f>
      </c>
      <c r="F30">
        <f>'orig. data'!AK55</f>
        <v>0</v>
      </c>
      <c r="G30">
        <f>'orig. data'!AL55</f>
        <v>0</v>
      </c>
      <c r="H30" s="22">
        <f>'orig. data'!D$18/100</f>
        <v>0.133414</v>
      </c>
      <c r="I30" s="3">
        <f>'orig. data'!D55/100</f>
        <v>0.144863</v>
      </c>
      <c r="J30" s="3">
        <f>'orig. data'!R55/100</f>
        <v>0.15362299999999998</v>
      </c>
      <c r="K30" s="22">
        <f>'orig. data'!R$18/100</f>
        <v>0.13178900000000002</v>
      </c>
      <c r="L30" s="5">
        <f>'orig. data'!B55</f>
        <v>196</v>
      </c>
      <c r="M30" s="5">
        <f>'orig. data'!C55</f>
        <v>1353</v>
      </c>
      <c r="N30" s="11">
        <f>'orig. data'!G55</f>
        <v>0.25024</v>
      </c>
      <c r="O30" s="9"/>
      <c r="P30" s="5">
        <f>'orig. data'!P55</f>
        <v>212</v>
      </c>
      <c r="Q30" s="5">
        <f>'orig. data'!Q55</f>
        <v>1380</v>
      </c>
      <c r="R30" s="11">
        <f>'orig. data'!U55</f>
        <v>0.01692</v>
      </c>
      <c r="S30" s="9"/>
      <c r="T30" s="11">
        <f>'orig. data'!AD55</f>
        <v>0.55351</v>
      </c>
    </row>
    <row r="31" spans="1:20" ht="12.75">
      <c r="A31" s="43" t="str">
        <f ca="1" t="shared" si="0"/>
        <v>BDN East (1,t)</v>
      </c>
      <c r="B31" t="s">
        <v>154</v>
      </c>
      <c r="C31">
        <f>'orig. data'!AH56</f>
        <v>1</v>
      </c>
      <c r="D31">
        <f>'orig. data'!AI56</f>
        <v>0</v>
      </c>
      <c r="E31" t="str">
        <f ca="1">IF(CELL("contents",F31)="s","s",IF(CELL("contents",G31)="s","s",IF(CELL("contents",'orig. data'!AJ56)="t","t","")))</f>
        <v>t</v>
      </c>
      <c r="F31">
        <f>'orig. data'!AK56</f>
        <v>0</v>
      </c>
      <c r="G31">
        <f>'orig. data'!AL56</f>
        <v>0</v>
      </c>
      <c r="H31" s="22">
        <f>'orig. data'!D$18/100</f>
        <v>0.133414</v>
      </c>
      <c r="I31" s="3">
        <f>'orig. data'!D56/100</f>
        <v>0.178548</v>
      </c>
      <c r="J31" s="3">
        <f>'orig. data'!R56/100</f>
        <v>0.138489</v>
      </c>
      <c r="K31" s="22">
        <f>'orig. data'!R$18/100</f>
        <v>0.13178900000000002</v>
      </c>
      <c r="L31" s="5">
        <f>'orig. data'!B56</f>
        <v>268</v>
      </c>
      <c r="M31" s="5">
        <f>'orig. data'!C56</f>
        <v>1501</v>
      </c>
      <c r="N31" s="11">
        <f>'orig. data'!G56</f>
        <v>0</v>
      </c>
      <c r="O31" s="9"/>
      <c r="P31" s="5">
        <f>'orig. data'!P56</f>
        <v>231</v>
      </c>
      <c r="Q31" s="5">
        <f>'orig. data'!Q56</f>
        <v>1668</v>
      </c>
      <c r="R31" s="11">
        <f>'orig. data'!U56</f>
        <v>0.3569</v>
      </c>
      <c r="S31" s="9"/>
      <c r="T31" s="11">
        <f>'orig. data'!AD56</f>
        <v>0.00466</v>
      </c>
    </row>
    <row r="32" spans="1:20" ht="12.75">
      <c r="A32" s="43" t="str">
        <f ca="1" t="shared" si="0"/>
        <v>BDN Central (1,2)</v>
      </c>
      <c r="B32" t="s">
        <v>189</v>
      </c>
      <c r="C32">
        <f>'orig. data'!AH57</f>
        <v>1</v>
      </c>
      <c r="D32">
        <f>'orig. data'!AI57</f>
        <v>2</v>
      </c>
      <c r="E32">
        <f ca="1">IF(CELL("contents",F32)="s","s",IF(CELL("contents",G32)="s","s",IF(CELL("contents",'orig. data'!AJ57)="t","t","")))</f>
      </c>
      <c r="F32">
        <f>'orig. data'!AK57</f>
        <v>0</v>
      </c>
      <c r="G32">
        <f>'orig. data'!AL57</f>
        <v>0</v>
      </c>
      <c r="H32" s="22">
        <f>'orig. data'!D$18/100</f>
        <v>0.133414</v>
      </c>
      <c r="I32" s="3">
        <f>'orig. data'!D57/100</f>
        <v>0.269976</v>
      </c>
      <c r="J32" s="3">
        <f>'orig. data'!R57/100</f>
        <v>0.283684</v>
      </c>
      <c r="K32" s="22">
        <f>'orig. data'!R$18/100</f>
        <v>0.13178900000000002</v>
      </c>
      <c r="L32" s="5">
        <f>'orig. data'!B57</f>
        <v>571</v>
      </c>
      <c r="M32" s="5">
        <f>'orig. data'!C57</f>
        <v>2115</v>
      </c>
      <c r="N32" s="11">
        <f>'orig. data'!G57</f>
        <v>0</v>
      </c>
      <c r="O32" s="9"/>
      <c r="P32" s="5">
        <f>'orig. data'!P57</f>
        <v>539</v>
      </c>
      <c r="Q32" s="5">
        <f>'orig. data'!Q57</f>
        <v>1900</v>
      </c>
      <c r="R32" s="11">
        <f>'orig. data'!U57</f>
        <v>0</v>
      </c>
      <c r="S32" s="9"/>
      <c r="T32" s="11">
        <f>'orig. data'!AD57</f>
        <v>0.40954</v>
      </c>
    </row>
    <row r="33" spans="1:20" ht="12.75">
      <c r="A33" s="43"/>
      <c r="H33" s="22"/>
      <c r="I33" s="3"/>
      <c r="J33" s="3"/>
      <c r="K33" s="22"/>
      <c r="L33" s="5"/>
      <c r="M33" s="5"/>
      <c r="N33" s="11"/>
      <c r="O33" s="9"/>
      <c r="P33" s="5"/>
      <c r="Q33" s="5"/>
      <c r="R33" s="11"/>
      <c r="S33" s="9"/>
      <c r="T33" s="11"/>
    </row>
    <row r="34" spans="1:20" ht="12.75">
      <c r="A34" s="43" t="str">
        <f ca="1" t="shared" si="0"/>
        <v>IL Southwest (1,2,t)</v>
      </c>
      <c r="B34" t="s">
        <v>190</v>
      </c>
      <c r="C34">
        <f>'orig. data'!AH58</f>
        <v>1</v>
      </c>
      <c r="D34">
        <f>'orig. data'!AI58</f>
        <v>2</v>
      </c>
      <c r="E34" t="str">
        <f ca="1">IF(CELL("contents",F34)="s","s",IF(CELL("contents",G34)="s","s",IF(CELL("contents",'orig. data'!AJ58)="t","t","")))</f>
        <v>t</v>
      </c>
      <c r="F34">
        <f>'orig. data'!AK58</f>
        <v>0</v>
      </c>
      <c r="G34">
        <f>'orig. data'!AL58</f>
        <v>0</v>
      </c>
      <c r="H34" s="22">
        <f>'orig. data'!D$18/100</f>
        <v>0.133414</v>
      </c>
      <c r="I34" s="3">
        <f>'orig. data'!D58/100</f>
        <v>0.028096</v>
      </c>
      <c r="J34" s="3">
        <f>'orig. data'!R58/100</f>
        <v>0.039529999999999996</v>
      </c>
      <c r="K34" s="22">
        <f>'orig. data'!R$18/100</f>
        <v>0.13178900000000002</v>
      </c>
      <c r="L34" s="5">
        <f>'orig. data'!B58</f>
        <v>135</v>
      </c>
      <c r="M34" s="5">
        <f>'orig. data'!C58</f>
        <v>4805</v>
      </c>
      <c r="N34" s="11">
        <f>'orig. data'!G58</f>
        <v>0</v>
      </c>
      <c r="O34" s="9"/>
      <c r="P34" s="5">
        <f>'orig. data'!P58</f>
        <v>185</v>
      </c>
      <c r="Q34" s="5">
        <f>'orig. data'!Q58</f>
        <v>4680</v>
      </c>
      <c r="R34" s="11">
        <f>'orig. data'!U58</f>
        <v>0</v>
      </c>
      <c r="S34" s="9"/>
      <c r="T34" s="11">
        <f>'orig. data'!AD58</f>
        <v>0.00256</v>
      </c>
    </row>
    <row r="35" spans="1:20" ht="12.75">
      <c r="A35" s="43" t="str">
        <f ca="1" t="shared" si="0"/>
        <v>IL Northeast (1,2,t)</v>
      </c>
      <c r="B35" t="s">
        <v>173</v>
      </c>
      <c r="C35">
        <f>'orig. data'!AH59</f>
        <v>1</v>
      </c>
      <c r="D35">
        <f>'orig. data'!AI59</f>
        <v>2</v>
      </c>
      <c r="E35" t="str">
        <f ca="1">IF(CELL("contents",F35)="s","s",IF(CELL("contents",G35)="s","s",IF(CELL("contents",'orig. data'!AJ59)="t","t","")))</f>
        <v>t</v>
      </c>
      <c r="F35">
        <f>'orig. data'!AK59</f>
        <v>0</v>
      </c>
      <c r="G35">
        <f>'orig. data'!AL59</f>
        <v>0</v>
      </c>
      <c r="H35" s="22">
        <f>'orig. data'!D$18/100</f>
        <v>0.133414</v>
      </c>
      <c r="I35" s="3">
        <f>'orig. data'!D59/100</f>
        <v>0.034439000000000004</v>
      </c>
      <c r="J35" s="3">
        <f>'orig. data'!R59/100</f>
        <v>0.052371999999999995</v>
      </c>
      <c r="K35" s="22">
        <f>'orig. data'!R$18/100</f>
        <v>0.13178900000000002</v>
      </c>
      <c r="L35" s="5">
        <f>'orig. data'!B59</f>
        <v>161</v>
      </c>
      <c r="M35" s="5">
        <f>'orig. data'!C59</f>
        <v>4675</v>
      </c>
      <c r="N35" s="11">
        <f>'orig. data'!G59</f>
        <v>0</v>
      </c>
      <c r="O35" s="9"/>
      <c r="P35" s="5">
        <f>'orig. data'!P59</f>
        <v>234</v>
      </c>
      <c r="Q35" s="5">
        <f>'orig. data'!Q59</f>
        <v>4468</v>
      </c>
      <c r="R35" s="11">
        <f>'orig. data'!U59</f>
        <v>0</v>
      </c>
      <c r="S35" s="9"/>
      <c r="T35" s="11">
        <f>'orig. data'!AD59</f>
        <v>4E-05</v>
      </c>
    </row>
    <row r="36" spans="1:20" ht="12.75">
      <c r="A36" s="43" t="str">
        <f ca="1" t="shared" si="0"/>
        <v>IL Southeast (1,2,t)</v>
      </c>
      <c r="B36" t="s">
        <v>174</v>
      </c>
      <c r="C36">
        <f>'orig. data'!AH60</f>
        <v>1</v>
      </c>
      <c r="D36">
        <f>'orig. data'!AI60</f>
        <v>2</v>
      </c>
      <c r="E36" t="str">
        <f ca="1">IF(CELL("contents",F36)="s","s",IF(CELL("contents",G36)="s","s",IF(CELL("contents",'orig. data'!AJ60)="t","t","")))</f>
        <v>t</v>
      </c>
      <c r="F36">
        <f>'orig. data'!AK60</f>
        <v>0</v>
      </c>
      <c r="G36">
        <f>'orig. data'!AL60</f>
        <v>0</v>
      </c>
      <c r="H36" s="22">
        <f>'orig. data'!D$18/100</f>
        <v>0.133414</v>
      </c>
      <c r="I36" s="3">
        <f>'orig. data'!D60/100</f>
        <v>0.089401</v>
      </c>
      <c r="J36" s="3">
        <f>'orig. data'!R60/100</f>
        <v>0.103107</v>
      </c>
      <c r="K36" s="22">
        <f>'orig. data'!R$18/100</f>
        <v>0.13178900000000002</v>
      </c>
      <c r="L36" s="5">
        <f>'orig. data'!B60</f>
        <v>609</v>
      </c>
      <c r="M36" s="5">
        <f>'orig. data'!C60</f>
        <v>6812</v>
      </c>
      <c r="N36" s="11">
        <f>'orig. data'!G60</f>
        <v>0</v>
      </c>
      <c r="O36" s="9"/>
      <c r="P36" s="5">
        <f>'orig. data'!P60</f>
        <v>677</v>
      </c>
      <c r="Q36" s="5">
        <f>'orig. data'!Q60</f>
        <v>6566</v>
      </c>
      <c r="R36" s="11">
        <f>'orig. data'!U60</f>
        <v>0</v>
      </c>
      <c r="S36" s="9"/>
      <c r="T36" s="11">
        <f>'orig. data'!AD60</f>
        <v>0.01065</v>
      </c>
    </row>
    <row r="37" spans="1:20" ht="12.75">
      <c r="A37" s="43" t="str">
        <f ca="1" t="shared" si="0"/>
        <v>IL Northwest (1,2)</v>
      </c>
      <c r="B37" t="s">
        <v>175</v>
      </c>
      <c r="C37">
        <f>'orig. data'!AH61</f>
        <v>1</v>
      </c>
      <c r="D37">
        <f>'orig. data'!AI61</f>
        <v>2</v>
      </c>
      <c r="E37">
        <f ca="1">IF(CELL("contents",F37)="s","s",IF(CELL("contents",G37)="s","s",IF(CELL("contents",'orig. data'!AJ61)="t","t","")))</f>
      </c>
      <c r="F37">
        <f>'orig. data'!AK61</f>
        <v>0</v>
      </c>
      <c r="G37">
        <f>'orig. data'!AL61</f>
        <v>0</v>
      </c>
      <c r="H37" s="22">
        <f>'orig. data'!D$18/100</f>
        <v>0.133414</v>
      </c>
      <c r="I37" s="3">
        <f>'orig. data'!D61/100</f>
        <v>0.078947</v>
      </c>
      <c r="J37" s="3">
        <f>'orig. data'!R61/100</f>
        <v>0.084909</v>
      </c>
      <c r="K37" s="22">
        <f>'orig. data'!R$18/100</f>
        <v>0.13178900000000002</v>
      </c>
      <c r="L37" s="5">
        <f>'orig. data'!B61</f>
        <v>225</v>
      </c>
      <c r="M37" s="5">
        <f>'orig. data'!C61</f>
        <v>2850</v>
      </c>
      <c r="N37" s="11">
        <f>'orig. data'!G61</f>
        <v>0</v>
      </c>
      <c r="O37" s="9"/>
      <c r="P37" s="5">
        <f>'orig. data'!P61</f>
        <v>229</v>
      </c>
      <c r="Q37" s="5">
        <f>'orig. data'!Q61</f>
        <v>2697</v>
      </c>
      <c r="R37" s="11">
        <f>'orig. data'!U61</f>
        <v>0</v>
      </c>
      <c r="S37" s="9"/>
      <c r="T37" s="11">
        <f>'orig. data'!AD61</f>
        <v>0.43801</v>
      </c>
    </row>
    <row r="38" spans="1:20" ht="12.75">
      <c r="A38" s="43"/>
      <c r="H38" s="22"/>
      <c r="I38" s="3"/>
      <c r="J38" s="3"/>
      <c r="K38" s="22"/>
      <c r="L38" s="5"/>
      <c r="M38" s="5"/>
      <c r="N38" s="11"/>
      <c r="O38" s="9"/>
      <c r="P38" s="5"/>
      <c r="Q38" s="5"/>
      <c r="R38" s="11"/>
      <c r="S38" s="9"/>
      <c r="T38" s="11"/>
    </row>
    <row r="39" spans="1:20" ht="12.75">
      <c r="A39" s="43" t="str">
        <f ca="1" t="shared" si="0"/>
        <v>NE Iron Rose (1,2,t)</v>
      </c>
      <c r="B39" t="s">
        <v>156</v>
      </c>
      <c r="C39">
        <f>'orig. data'!AH62</f>
        <v>1</v>
      </c>
      <c r="D39">
        <f>'orig. data'!AI62</f>
        <v>2</v>
      </c>
      <c r="E39" t="str">
        <f ca="1">IF(CELL("contents",F39)="s","s",IF(CELL("contents",G39)="s","s",IF(CELL("contents",'orig. data'!AJ62)="t","t","")))</f>
        <v>t</v>
      </c>
      <c r="F39">
        <f>'orig. data'!AK62</f>
        <v>0</v>
      </c>
      <c r="G39">
        <f>'orig. data'!AL62</f>
        <v>0</v>
      </c>
      <c r="H39" s="22">
        <f>'orig. data'!D$18/100</f>
        <v>0.133414</v>
      </c>
      <c r="I39" s="3"/>
      <c r="J39" s="3"/>
      <c r="K39" s="22">
        <f>'orig. data'!R$18/100</f>
        <v>0.13178900000000002</v>
      </c>
      <c r="L39" s="5">
        <f>'orig. data'!B62</f>
        <v>18</v>
      </c>
      <c r="M39" s="5">
        <f>'orig. data'!C62</f>
        <v>749</v>
      </c>
      <c r="N39" s="11">
        <f>'orig. data'!G62</f>
        <v>0</v>
      </c>
      <c r="O39" s="9"/>
      <c r="P39" s="5">
        <f>'orig. data'!P62</f>
        <v>30</v>
      </c>
      <c r="Q39" s="5">
        <f>'orig. data'!Q62</f>
        <v>634</v>
      </c>
      <c r="R39" s="11">
        <f>'orig. data'!U62</f>
        <v>0</v>
      </c>
      <c r="S39" s="9"/>
      <c r="T39" s="11">
        <f>'orig. data'!AD62</f>
        <v>0.02306</v>
      </c>
    </row>
    <row r="40" spans="1:20" ht="12.75">
      <c r="A40" s="43" t="str">
        <f ca="1" t="shared" si="0"/>
        <v>NE Springfield (1,2)</v>
      </c>
      <c r="B40" t="s">
        <v>203</v>
      </c>
      <c r="C40">
        <f>'orig. data'!AH63</f>
        <v>1</v>
      </c>
      <c r="D40">
        <f>'orig. data'!AI63</f>
        <v>2</v>
      </c>
      <c r="E40">
        <f ca="1">IF(CELL("contents",F40)="s","s",IF(CELL("contents",G40)="s","s",IF(CELL("contents",'orig. data'!AJ63)="t","t","")))</f>
      </c>
      <c r="F40">
        <f>'orig. data'!AK63</f>
        <v>0</v>
      </c>
      <c r="G40">
        <f>'orig. data'!AL63</f>
        <v>0</v>
      </c>
      <c r="H40" s="22">
        <f>'orig. data'!D$18/100</f>
        <v>0.133414</v>
      </c>
      <c r="I40" s="3">
        <f>'orig. data'!D63/100</f>
        <v>0.016404000000000002</v>
      </c>
      <c r="J40" s="3">
        <f>'orig. data'!R63/100</f>
        <v>0.012435</v>
      </c>
      <c r="K40" s="22">
        <f>'orig. data'!R$18/100</f>
        <v>0.13178900000000002</v>
      </c>
      <c r="L40" s="5">
        <f>'orig. data'!B63</f>
        <v>53</v>
      </c>
      <c r="M40" s="5">
        <f>'orig. data'!C63</f>
        <v>3231</v>
      </c>
      <c r="N40" s="11">
        <f>'orig. data'!G63</f>
        <v>0</v>
      </c>
      <c r="O40" s="9"/>
      <c r="P40" s="5">
        <f>'orig. data'!P63</f>
        <v>36</v>
      </c>
      <c r="Q40" s="5">
        <f>'orig. data'!Q63</f>
        <v>2895</v>
      </c>
      <c r="R40" s="11">
        <f>'orig. data'!U63</f>
        <v>0</v>
      </c>
      <c r="S40" s="9"/>
      <c r="T40" s="11">
        <f>'orig. data'!AD63</f>
        <v>0.1997</v>
      </c>
    </row>
    <row r="41" spans="1:20" ht="12.75">
      <c r="A41" s="43" t="str">
        <f ca="1" t="shared" si="0"/>
        <v>NE Winnipeg River (1,2)</v>
      </c>
      <c r="B41" t="s">
        <v>157</v>
      </c>
      <c r="C41">
        <f>'orig. data'!AH64</f>
        <v>1</v>
      </c>
      <c r="D41">
        <f>'orig. data'!AI64</f>
        <v>2</v>
      </c>
      <c r="E41">
        <f ca="1">IF(CELL("contents",F41)="s","s",IF(CELL("contents",G41)="s","s",IF(CELL("contents",'orig. data'!AJ64)="t","t","")))</f>
      </c>
      <c r="F41">
        <f>'orig. data'!AK64</f>
        <v>0</v>
      </c>
      <c r="G41">
        <f>'orig. data'!AL64</f>
        <v>0</v>
      </c>
      <c r="H41" s="22">
        <f>'orig. data'!D$18/100</f>
        <v>0.133414</v>
      </c>
      <c r="I41" s="3"/>
      <c r="J41" s="3">
        <f>'orig. data'!R64/100</f>
        <v>0.089677</v>
      </c>
      <c r="K41" s="22">
        <f>'orig. data'!R$18/100</f>
        <v>0.13178900000000002</v>
      </c>
      <c r="L41" s="5">
        <f>'orig. data'!B64</f>
        <v>99</v>
      </c>
      <c r="M41" s="5">
        <f>'orig. data'!C64</f>
        <v>1073</v>
      </c>
      <c r="N41" s="11">
        <f>'orig. data'!G64</f>
        <v>0.00025</v>
      </c>
      <c r="O41" s="9"/>
      <c r="P41" s="5">
        <f>'orig. data'!P64</f>
        <v>86</v>
      </c>
      <c r="Q41" s="5">
        <f>'orig. data'!Q64</f>
        <v>959</v>
      </c>
      <c r="R41" s="11">
        <f>'orig. data'!U64</f>
        <v>0.00054</v>
      </c>
      <c r="S41" s="9"/>
      <c r="T41" s="11">
        <f>'orig. data'!AD64</f>
        <v>0.84696</v>
      </c>
    </row>
    <row r="42" spans="1:20" ht="12.75">
      <c r="A42" s="43" t="str">
        <f ca="1" t="shared" si="0"/>
        <v>NE Brokenhead (1,2)</v>
      </c>
      <c r="B42" t="s">
        <v>158</v>
      </c>
      <c r="C42">
        <f>'orig. data'!AH65</f>
        <v>1</v>
      </c>
      <c r="D42">
        <f>'orig. data'!AI65</f>
        <v>2</v>
      </c>
      <c r="E42">
        <f ca="1">IF(CELL("contents",F42)="s","s",IF(CELL("contents",G42)="s","s",IF(CELL("contents",'orig. data'!AJ65)="t","t","")))</f>
      </c>
      <c r="F42">
        <f>'orig. data'!AK65</f>
        <v>0</v>
      </c>
      <c r="G42">
        <f>'orig. data'!AL65</f>
        <v>0</v>
      </c>
      <c r="H42" s="22">
        <f>'orig. data'!D$18/100</f>
        <v>0.133414</v>
      </c>
      <c r="I42" s="3"/>
      <c r="J42" s="3">
        <f>'orig. data'!R65/100</f>
        <v>0.057811</v>
      </c>
      <c r="K42" s="22">
        <f>'orig. data'!R$18/100</f>
        <v>0.13178900000000002</v>
      </c>
      <c r="L42" s="5">
        <f>'orig. data'!B65</f>
        <v>107</v>
      </c>
      <c r="M42" s="5">
        <f>'orig. data'!C65</f>
        <v>1699</v>
      </c>
      <c r="N42" s="11">
        <f>'orig. data'!G65</f>
        <v>0</v>
      </c>
      <c r="O42" s="9"/>
      <c r="P42" s="5">
        <f>'orig. data'!P65</f>
        <v>94</v>
      </c>
      <c r="Q42" s="5">
        <f>'orig. data'!Q65</f>
        <v>1626</v>
      </c>
      <c r="R42" s="11">
        <f>'orig. data'!U65</f>
        <v>0</v>
      </c>
      <c r="S42" s="9"/>
      <c r="T42" s="11">
        <f>'orig. data'!AD65</f>
        <v>0.54475</v>
      </c>
    </row>
    <row r="43" spans="1:20" ht="12.75">
      <c r="A43" s="43" t="str">
        <f ca="1" t="shared" si="0"/>
        <v>NE Blue Water (1,2)</v>
      </c>
      <c r="B43" t="s">
        <v>204</v>
      </c>
      <c r="C43">
        <f>'orig. data'!AH66</f>
        <v>1</v>
      </c>
      <c r="D43">
        <f>'orig. data'!AI66</f>
        <v>2</v>
      </c>
      <c r="E43">
        <f ca="1">IF(CELL("contents",F43)="s","s",IF(CELL("contents",G43)="s","s",IF(CELL("contents",'orig. data'!AJ66)="t","t","")))</f>
      </c>
      <c r="F43">
        <f>'orig. data'!AK66</f>
        <v>0</v>
      </c>
      <c r="G43">
        <f>'orig. data'!AL66</f>
        <v>0</v>
      </c>
      <c r="H43" s="22">
        <f>'orig. data'!D$18/100</f>
        <v>0.133414</v>
      </c>
      <c r="I43" s="3">
        <f>'orig. data'!D66/100</f>
        <v>0.103731</v>
      </c>
      <c r="J43" s="3">
        <f>'orig. data'!R66/100</f>
        <v>0.10387</v>
      </c>
      <c r="K43" s="22">
        <f>'orig. data'!R$18/100</f>
        <v>0.13178900000000002</v>
      </c>
      <c r="L43" s="5">
        <f>'orig. data'!B66</f>
        <v>253</v>
      </c>
      <c r="M43" s="5">
        <f>'orig. data'!C66</f>
        <v>2439</v>
      </c>
      <c r="N43" s="11">
        <f>'orig. data'!G66</f>
        <v>7E-05</v>
      </c>
      <c r="O43" s="9"/>
      <c r="P43" s="5">
        <f>'orig. data'!P66</f>
        <v>255</v>
      </c>
      <c r="Q43" s="5">
        <f>'orig. data'!Q66</f>
        <v>2455</v>
      </c>
      <c r="R43" s="11">
        <f>'orig. data'!U66</f>
        <v>0.00031</v>
      </c>
      <c r="S43" s="9"/>
      <c r="T43" s="11">
        <f>'orig. data'!AD66</f>
        <v>0.98799</v>
      </c>
    </row>
    <row r="44" spans="1:20" ht="12.75">
      <c r="A44" s="43" t="str">
        <f ca="1" t="shared" si="0"/>
        <v>NE Northern Remote (1,2,t)</v>
      </c>
      <c r="B44" t="s">
        <v>205</v>
      </c>
      <c r="C44">
        <f>'orig. data'!AH67</f>
        <v>1</v>
      </c>
      <c r="D44">
        <f>'orig. data'!AI67</f>
        <v>2</v>
      </c>
      <c r="E44" t="str">
        <f ca="1">IF(CELL("contents",F44)="s","s",IF(CELL("contents",G44)="s","s",IF(CELL("contents",'orig. data'!AJ67)="t","t","")))</f>
        <v>t</v>
      </c>
      <c r="F44">
        <f>'orig. data'!AK67</f>
        <v>0</v>
      </c>
      <c r="G44">
        <f>'orig. data'!AL67</f>
        <v>0</v>
      </c>
      <c r="H44" s="22">
        <f>'orig. data'!D$18/100</f>
        <v>0.133414</v>
      </c>
      <c r="I44" s="3">
        <f>'orig. data'!D67/100</f>
        <v>0.006666999999999999</v>
      </c>
      <c r="J44" s="3"/>
      <c r="K44" s="22">
        <f>'orig. data'!R$18/100</f>
        <v>0.13178900000000002</v>
      </c>
      <c r="L44" s="5">
        <f>'orig. data'!B67</f>
        <v>11</v>
      </c>
      <c r="M44" s="5">
        <f>'orig. data'!C67</f>
        <v>1650</v>
      </c>
      <c r="N44" s="11">
        <f>'orig. data'!G67</f>
        <v>0</v>
      </c>
      <c r="O44" s="9"/>
      <c r="P44" s="5">
        <f>'orig. data'!P67</f>
        <v>28</v>
      </c>
      <c r="Q44" s="5">
        <f>'orig. data'!Q67</f>
        <v>1623</v>
      </c>
      <c r="R44" s="11">
        <f>'orig. data'!U67</f>
        <v>0</v>
      </c>
      <c r="S44" s="9"/>
      <c r="T44" s="11">
        <f>'orig. data'!AD67</f>
        <v>0.00754</v>
      </c>
    </row>
    <row r="45" spans="1:20" ht="12.75">
      <c r="A45" s="43"/>
      <c r="H45" s="22"/>
      <c r="I45" s="3"/>
      <c r="J45" s="3"/>
      <c r="K45" s="22"/>
      <c r="L45" s="5"/>
      <c r="M45" s="5"/>
      <c r="N45" s="11"/>
      <c r="O45" s="9"/>
      <c r="P45" s="5"/>
      <c r="Q45" s="5"/>
      <c r="R45" s="11"/>
      <c r="S45" s="9"/>
      <c r="T45" s="11"/>
    </row>
    <row r="46" spans="1:20" ht="12.75">
      <c r="A46" s="43" t="str">
        <f ca="1" t="shared" si="0"/>
        <v>PL West</v>
      </c>
      <c r="B46" t="s">
        <v>176</v>
      </c>
      <c r="C46">
        <f>'orig. data'!AH68</f>
        <v>0</v>
      </c>
      <c r="D46">
        <f>'orig. data'!AI68</f>
        <v>0</v>
      </c>
      <c r="E46">
        <f ca="1">IF(CELL("contents",F46)="s","s",IF(CELL("contents",G46)="s","s",IF(CELL("contents",'orig. data'!AJ68)="t","t","")))</f>
      </c>
      <c r="F46">
        <f>'orig. data'!AK68</f>
        <v>0</v>
      </c>
      <c r="G46">
        <f>'orig. data'!AL68</f>
        <v>0</v>
      </c>
      <c r="H46" s="22">
        <f>'orig. data'!D$18/100</f>
        <v>0.133414</v>
      </c>
      <c r="I46" s="3">
        <f>'orig. data'!D68/100</f>
        <v>0.11215</v>
      </c>
      <c r="J46" s="3">
        <f>'orig. data'!R68/100</f>
        <v>0.111693</v>
      </c>
      <c r="K46" s="22">
        <f>'orig. data'!R$18/100</f>
        <v>0.13178900000000002</v>
      </c>
      <c r="L46" s="5">
        <f>'orig. data'!B68</f>
        <v>156</v>
      </c>
      <c r="M46" s="5">
        <f>'orig. data'!C68</f>
        <v>1391</v>
      </c>
      <c r="N46" s="11">
        <f>'orig. data'!G68</f>
        <v>0.03045</v>
      </c>
      <c r="O46" s="9"/>
      <c r="P46" s="5">
        <f>'orig. data'!P68</f>
        <v>128</v>
      </c>
      <c r="Q46" s="5">
        <f>'orig. data'!Q68</f>
        <v>1146</v>
      </c>
      <c r="R46" s="11">
        <f>'orig. data'!U68</f>
        <v>0.08152</v>
      </c>
      <c r="S46" s="9"/>
      <c r="T46" s="11">
        <f>'orig. data'!AD68</f>
        <v>0.97271</v>
      </c>
    </row>
    <row r="47" spans="1:20" ht="12.75">
      <c r="A47" s="43" t="str">
        <f ca="1" t="shared" si="0"/>
        <v>PL East</v>
      </c>
      <c r="B47" t="s">
        <v>177</v>
      </c>
      <c r="C47">
        <f>'orig. data'!AH69</f>
        <v>0</v>
      </c>
      <c r="D47">
        <f>'orig. data'!AI69</f>
        <v>0</v>
      </c>
      <c r="E47">
        <f ca="1">IF(CELL("contents",F47)="s","s",IF(CELL("contents",G47)="s","s",IF(CELL("contents",'orig. data'!AJ69)="t","t","")))</f>
      </c>
      <c r="F47">
        <f>'orig. data'!AK69</f>
        <v>0</v>
      </c>
      <c r="G47">
        <f>'orig. data'!AL69</f>
        <v>0</v>
      </c>
      <c r="H47" s="22">
        <f>'orig. data'!D$18/100</f>
        <v>0.133414</v>
      </c>
      <c r="I47" s="3">
        <f>'orig. data'!D69/100</f>
        <v>0.126866</v>
      </c>
      <c r="J47" s="3">
        <f>'orig. data'!R69/100</f>
        <v>0.1105</v>
      </c>
      <c r="K47" s="22">
        <f>'orig. data'!R$18/100</f>
        <v>0.13178900000000002</v>
      </c>
      <c r="L47" s="5">
        <f>'orig. data'!B69</f>
        <v>272</v>
      </c>
      <c r="M47" s="5">
        <f>'orig. data'!C69</f>
        <v>2144</v>
      </c>
      <c r="N47" s="11">
        <f>'orig. data'!G69</f>
        <v>0.40815</v>
      </c>
      <c r="O47" s="9"/>
      <c r="P47" s="5">
        <f>'orig. data'!P69</f>
        <v>221</v>
      </c>
      <c r="Q47" s="5">
        <f>'orig. data'!Q69</f>
        <v>2000</v>
      </c>
      <c r="R47" s="11">
        <f>'orig. data'!U69</f>
        <v>0.01448</v>
      </c>
      <c r="S47" s="9"/>
      <c r="T47" s="11">
        <f>'orig. data'!AD69</f>
        <v>0.12724</v>
      </c>
    </row>
    <row r="48" spans="1:20" ht="12.75">
      <c r="A48" s="43" t="str">
        <f ca="1" t="shared" si="0"/>
        <v>PL Central (1,2)</v>
      </c>
      <c r="B48" t="s">
        <v>155</v>
      </c>
      <c r="C48">
        <f>'orig. data'!AH70</f>
        <v>1</v>
      </c>
      <c r="D48">
        <f>'orig. data'!AI70</f>
        <v>2</v>
      </c>
      <c r="E48">
        <f ca="1">IF(CELL("contents",F48)="s","s",IF(CELL("contents",G48)="s","s",IF(CELL("contents",'orig. data'!AJ70)="t","t","")))</f>
      </c>
      <c r="F48">
        <f>'orig. data'!AK70</f>
        <v>0</v>
      </c>
      <c r="G48">
        <f>'orig. data'!AL70</f>
        <v>0</v>
      </c>
      <c r="H48" s="22">
        <f>'orig. data'!D$18/100</f>
        <v>0.133414</v>
      </c>
      <c r="I48" s="3">
        <f>'orig. data'!D70/100</f>
        <v>0.19405</v>
      </c>
      <c r="J48" s="3">
        <f>'orig. data'!R70/100</f>
        <v>0.206398</v>
      </c>
      <c r="K48" s="22">
        <f>'orig. data'!R$18/100</f>
        <v>0.13178900000000002</v>
      </c>
      <c r="L48" s="5">
        <f>'orig. data'!B70</f>
        <v>587</v>
      </c>
      <c r="M48" s="5">
        <f>'orig. data'!C70</f>
        <v>3025</v>
      </c>
      <c r="N48" s="11">
        <f>'orig. data'!G70</f>
        <v>0</v>
      </c>
      <c r="O48" s="9"/>
      <c r="P48" s="5">
        <f>'orig. data'!P70</f>
        <v>600</v>
      </c>
      <c r="Q48" s="5">
        <f>'orig. data'!Q70</f>
        <v>2907</v>
      </c>
      <c r="R48" s="11">
        <f>'orig. data'!U70</f>
        <v>0</v>
      </c>
      <c r="S48" s="9"/>
      <c r="T48" s="11">
        <f>'orig. data'!AD70</f>
        <v>0.28791</v>
      </c>
    </row>
    <row r="49" spans="1:20" ht="12.75">
      <c r="A49" s="43" t="str">
        <f ca="1" t="shared" si="0"/>
        <v>PL North (1,2)</v>
      </c>
      <c r="B49" t="s">
        <v>213</v>
      </c>
      <c r="C49">
        <f>'orig. data'!AH71</f>
        <v>1</v>
      </c>
      <c r="D49">
        <f>'orig. data'!AI71</f>
        <v>2</v>
      </c>
      <c r="E49">
        <f ca="1">IF(CELL("contents",F49)="s","s",IF(CELL("contents",G49)="s","s",IF(CELL("contents",'orig. data'!AJ71)="t","t","")))</f>
      </c>
      <c r="F49">
        <f>'orig. data'!AK71</f>
        <v>0</v>
      </c>
      <c r="G49">
        <f>'orig. data'!AL71</f>
        <v>0</v>
      </c>
      <c r="H49" s="22">
        <f>'orig. data'!D$18/100</f>
        <v>0.133414</v>
      </c>
      <c r="I49" s="3">
        <f>'orig. data'!D71/100</f>
        <v>0.301022</v>
      </c>
      <c r="J49" s="3">
        <f>'orig. data'!R71/100</f>
        <v>0.306117</v>
      </c>
      <c r="K49" s="22">
        <f>'orig. data'!R$18/100</f>
        <v>0.13178900000000002</v>
      </c>
      <c r="L49" s="5">
        <f>'orig. data'!B71</f>
        <v>1326</v>
      </c>
      <c r="M49" s="5">
        <f>'orig. data'!C71</f>
        <v>4405</v>
      </c>
      <c r="N49" s="11">
        <f>'orig. data'!G71</f>
        <v>0</v>
      </c>
      <c r="O49" s="9"/>
      <c r="P49" s="5">
        <f>'orig. data'!P71</f>
        <v>1256</v>
      </c>
      <c r="Q49" s="5">
        <f>'orig. data'!Q71</f>
        <v>4103</v>
      </c>
      <c r="R49" s="11">
        <f>'orig. data'!U71</f>
        <v>0</v>
      </c>
      <c r="S49" s="9"/>
      <c r="T49" s="11">
        <f>'orig. data'!AD71</f>
        <v>0.66986</v>
      </c>
    </row>
    <row r="50" spans="1:20" ht="12.75">
      <c r="A50" s="43"/>
      <c r="H50" s="22"/>
      <c r="I50" s="3"/>
      <c r="J50" s="3"/>
      <c r="K50" s="22"/>
      <c r="L50" s="5"/>
      <c r="M50" s="5"/>
      <c r="N50" s="11"/>
      <c r="O50" s="9"/>
      <c r="P50" s="5"/>
      <c r="Q50" s="5"/>
      <c r="R50" s="11"/>
      <c r="S50" s="9"/>
      <c r="T50" s="11"/>
    </row>
    <row r="51" spans="1:20" ht="12.75">
      <c r="A51" s="43" t="str">
        <f ca="1" t="shared" si="0"/>
        <v>NM F Flon/Snow L/Cran (2,t)</v>
      </c>
      <c r="B51" t="s">
        <v>178</v>
      </c>
      <c r="C51">
        <f>'orig. data'!AH72</f>
        <v>0</v>
      </c>
      <c r="D51">
        <f>'orig. data'!AI72</f>
        <v>2</v>
      </c>
      <c r="E51" t="str">
        <f ca="1">IF(CELL("contents",F51)="s","s",IF(CELL("contents",G51)="s","s",IF(CELL("contents",'orig. data'!AJ72)="t","t","")))</f>
        <v>t</v>
      </c>
      <c r="F51">
        <f>'orig. data'!AK72</f>
        <v>0</v>
      </c>
      <c r="G51">
        <f>'orig. data'!AL72</f>
        <v>0</v>
      </c>
      <c r="H51" s="22">
        <f>'orig. data'!D$18/100</f>
        <v>0.133414</v>
      </c>
      <c r="I51" s="3">
        <f>'orig. data'!D72/100</f>
        <v>0.15338</v>
      </c>
      <c r="J51" s="3">
        <f>'orig. data'!R72/100</f>
        <v>0.182857</v>
      </c>
      <c r="K51" s="22">
        <f>'orig. data'!R$18/100</f>
        <v>0.13178900000000002</v>
      </c>
      <c r="L51" s="5">
        <f>'orig. data'!B72</f>
        <v>329</v>
      </c>
      <c r="M51" s="5">
        <f>'orig. data'!C72</f>
        <v>2145</v>
      </c>
      <c r="N51" s="11">
        <f>'orig. data'!G72</f>
        <v>0.01177</v>
      </c>
      <c r="O51" s="9"/>
      <c r="P51" s="5">
        <f>'orig. data'!P72</f>
        <v>320</v>
      </c>
      <c r="Q51" s="5">
        <f>'orig. data'!Q72</f>
        <v>1750</v>
      </c>
      <c r="R51" s="11">
        <f>'orig. data'!U72</f>
        <v>0</v>
      </c>
      <c r="S51" s="9"/>
      <c r="T51" s="11">
        <f>'orig. data'!AD72</f>
        <v>0.02516</v>
      </c>
    </row>
    <row r="52" spans="1:20" ht="12.75">
      <c r="A52" s="43" t="str">
        <f ca="1" t="shared" si="0"/>
        <v>NM The Pas/OCN/Kelsey (1,2)</v>
      </c>
      <c r="B52" t="s">
        <v>212</v>
      </c>
      <c r="C52">
        <f>'orig. data'!AH73</f>
        <v>1</v>
      </c>
      <c r="D52">
        <f>'orig. data'!AI73</f>
        <v>2</v>
      </c>
      <c r="E52">
        <f ca="1">IF(CELL("contents",F52)="s","s",IF(CELL("contents",G52)="s","s",IF(CELL("contents",'orig. data'!AJ73)="t","t","")))</f>
      </c>
      <c r="F52">
        <f>'orig. data'!AK73</f>
        <v>0</v>
      </c>
      <c r="G52">
        <f>'orig. data'!AL73</f>
        <v>0</v>
      </c>
      <c r="H52" s="22">
        <f>'orig. data'!D$18/100</f>
        <v>0.133414</v>
      </c>
      <c r="I52" s="3">
        <f>'orig. data'!D73/100</f>
        <v>0.20461</v>
      </c>
      <c r="J52" s="3">
        <f>'orig. data'!R73/100</f>
        <v>0.219813</v>
      </c>
      <c r="K52" s="22">
        <f>'orig. data'!R$18/100</f>
        <v>0.13178900000000002</v>
      </c>
      <c r="L52" s="5">
        <f>'orig. data'!B73</f>
        <v>719</v>
      </c>
      <c r="M52" s="5">
        <f>'orig. data'!C73</f>
        <v>3514</v>
      </c>
      <c r="N52" s="11">
        <f>'orig. data'!G73</f>
        <v>0</v>
      </c>
      <c r="O52" s="9"/>
      <c r="P52" s="5">
        <f>'orig. data'!P73</f>
        <v>730</v>
      </c>
      <c r="Q52" s="5">
        <f>'orig. data'!Q73</f>
        <v>3321</v>
      </c>
      <c r="R52" s="11">
        <f>'orig. data'!U73</f>
        <v>0</v>
      </c>
      <c r="S52" s="9"/>
      <c r="T52" s="11">
        <f>'orig. data'!AD73</f>
        <v>0.17254</v>
      </c>
    </row>
    <row r="53" spans="1:20" ht="12.75">
      <c r="A53" s="43" t="str">
        <f ca="1" t="shared" si="0"/>
        <v>NM Nor-Man Other</v>
      </c>
      <c r="B53" t="s">
        <v>211</v>
      </c>
      <c r="C53">
        <f>'orig. data'!AH74</f>
        <v>0</v>
      </c>
      <c r="D53">
        <f>'orig. data'!AI74</f>
        <v>0</v>
      </c>
      <c r="E53">
        <f ca="1">IF(CELL("contents",F53)="s","s",IF(CELL("contents",G53)="s","s",IF(CELL("contents",'orig. data'!AJ74)="t","t","")))</f>
      </c>
      <c r="F53">
        <f>'orig. data'!AK74</f>
        <v>0</v>
      </c>
      <c r="G53">
        <f>'orig. data'!AL74</f>
        <v>0</v>
      </c>
      <c r="H53" s="22">
        <f>'orig. data'!D$18/100</f>
        <v>0.133414</v>
      </c>
      <c r="I53" s="3">
        <f>'orig. data'!D74/100</f>
        <v>0.14604</v>
      </c>
      <c r="J53" s="3">
        <f>'orig. data'!R74/100</f>
        <v>0.136364</v>
      </c>
      <c r="K53" s="22">
        <f>'orig. data'!R$18/100</f>
        <v>0.13178900000000002</v>
      </c>
      <c r="L53" s="5">
        <f>'orig. data'!B74</f>
        <v>354</v>
      </c>
      <c r="M53" s="5">
        <f>'orig. data'!C74</f>
        <v>2424</v>
      </c>
      <c r="N53" s="11">
        <f>'orig. data'!G74</f>
        <v>0.09035</v>
      </c>
      <c r="O53" s="9"/>
      <c r="P53" s="5">
        <f>'orig. data'!P74</f>
        <v>345</v>
      </c>
      <c r="Q53" s="5">
        <f>'orig. data'!Q74</f>
        <v>2530</v>
      </c>
      <c r="R53" s="11">
        <f>'orig. data'!U74</f>
        <v>0.40191</v>
      </c>
      <c r="S53" s="9"/>
      <c r="T53" s="11">
        <f>'orig. data'!AD74</f>
        <v>0.36486</v>
      </c>
    </row>
    <row r="54" spans="1:20" ht="12.75">
      <c r="A54" s="43"/>
      <c r="H54" s="22"/>
      <c r="I54" s="3"/>
      <c r="J54" s="3"/>
      <c r="K54" s="22"/>
      <c r="L54" s="5"/>
      <c r="M54" s="5"/>
      <c r="N54" s="11"/>
      <c r="O54" s="9"/>
      <c r="P54" s="5"/>
      <c r="Q54" s="5"/>
      <c r="R54" s="11"/>
      <c r="S54" s="9"/>
      <c r="T54" s="11"/>
    </row>
    <row r="55" spans="1:20" ht="12.75">
      <c r="A55" s="43" t="str">
        <f ca="1" t="shared" si="0"/>
        <v>BW Thompson (1,2,t)</v>
      </c>
      <c r="B55" t="s">
        <v>179</v>
      </c>
      <c r="C55">
        <f>'orig. data'!AH75</f>
        <v>1</v>
      </c>
      <c r="D55">
        <f>'orig. data'!AI75</f>
        <v>2</v>
      </c>
      <c r="E55" t="str">
        <f ca="1">IF(CELL("contents",F55)="s","s",IF(CELL("contents",G55)="s","s",IF(CELL("contents",'orig. data'!AJ75)="t","t","")))</f>
        <v>t</v>
      </c>
      <c r="F55">
        <f>'orig. data'!AK75</f>
        <v>0</v>
      </c>
      <c r="G55">
        <f>'orig. data'!AL75</f>
        <v>0</v>
      </c>
      <c r="H55" s="22">
        <f>'orig. data'!D$18/100</f>
        <v>0.133414</v>
      </c>
      <c r="I55" s="3">
        <f>'orig. data'!D75/100</f>
        <v>0.361775</v>
      </c>
      <c r="J55" s="3">
        <f>'orig. data'!R75/100</f>
        <v>0.320112</v>
      </c>
      <c r="K55" s="22">
        <f>'orig. data'!R$18/100</f>
        <v>0.13178900000000002</v>
      </c>
      <c r="L55" s="5">
        <f>'orig. data'!B75</f>
        <v>1679</v>
      </c>
      <c r="M55" s="5">
        <f>'orig. data'!C75</f>
        <v>4641</v>
      </c>
      <c r="N55" s="11">
        <f>'orig. data'!G75</f>
        <v>0</v>
      </c>
      <c r="O55" s="9"/>
      <c r="P55" s="5">
        <f>'orig. data'!P75</f>
        <v>1485</v>
      </c>
      <c r="Q55" s="5">
        <f>'orig. data'!Q75</f>
        <v>4639</v>
      </c>
      <c r="R55" s="11">
        <f>'orig. data'!U75</f>
        <v>0</v>
      </c>
      <c r="S55" s="9"/>
      <c r="T55" s="11">
        <f>'orig. data'!AD75</f>
        <v>0.00059</v>
      </c>
    </row>
    <row r="56" spans="1:20" ht="12.75">
      <c r="A56" s="43" t="str">
        <f ca="1" t="shared" si="0"/>
        <v>BW Gillam/Fox Lake (t)</v>
      </c>
      <c r="B56" t="s">
        <v>159</v>
      </c>
      <c r="C56">
        <f>'orig. data'!AH76</f>
        <v>0</v>
      </c>
      <c r="D56">
        <f>'orig. data'!AI76</f>
        <v>0</v>
      </c>
      <c r="E56" t="str">
        <f ca="1">IF(CELL("contents",F56)="s","s",IF(CELL("contents",G56)="s","s",IF(CELL("contents",'orig. data'!AJ76)="t","t","")))</f>
        <v>t</v>
      </c>
      <c r="F56">
        <f>'orig. data'!AK76</f>
        <v>0</v>
      </c>
      <c r="G56">
        <f>'orig. data'!AL76</f>
        <v>0</v>
      </c>
      <c r="H56" s="22">
        <f>'orig. data'!D$18/100</f>
        <v>0.133414</v>
      </c>
      <c r="I56" s="3">
        <f>'orig. data'!D76/100</f>
        <v>0.130996</v>
      </c>
      <c r="J56" s="3"/>
      <c r="K56" s="22">
        <f>'orig. data'!R$18/100</f>
        <v>0.13178900000000002</v>
      </c>
      <c r="L56" s="5">
        <f>'orig. data'!B76</f>
        <v>71</v>
      </c>
      <c r="M56" s="5">
        <f>'orig. data'!C76</f>
        <v>542</v>
      </c>
      <c r="N56" s="11">
        <f>'orig. data'!G76</f>
        <v>0.87764</v>
      </c>
      <c r="O56" s="9"/>
      <c r="P56" s="5">
        <f>'orig. data'!P76</f>
        <v>38</v>
      </c>
      <c r="Q56" s="5">
        <f>'orig. data'!Q76</f>
        <v>448</v>
      </c>
      <c r="R56" s="11">
        <f>'orig. data'!U76</f>
        <v>0.00815</v>
      </c>
      <c r="S56" s="9"/>
      <c r="T56" s="11">
        <f>'orig. data'!AD76</f>
        <v>0.03059</v>
      </c>
    </row>
    <row r="57" spans="1:20" ht="12.75">
      <c r="A57" s="43" t="str">
        <f ca="1" t="shared" si="0"/>
        <v>BW Lynn/Leaf/SIL (1,2,t)</v>
      </c>
      <c r="B57" t="s">
        <v>226</v>
      </c>
      <c r="C57">
        <f>'orig. data'!AH77</f>
        <v>1</v>
      </c>
      <c r="D57">
        <f>'orig. data'!AI77</f>
        <v>2</v>
      </c>
      <c r="E57" t="str">
        <f ca="1">IF(CELL("contents",F57)="s","s",IF(CELL("contents",G57)="s","s",IF(CELL("contents",'orig. data'!AJ77)="t","t","")))</f>
        <v>t</v>
      </c>
      <c r="F57">
        <f>'orig. data'!AK77</f>
        <v>0</v>
      </c>
      <c r="G57">
        <f>'orig. data'!AL77</f>
        <v>0</v>
      </c>
      <c r="H57" s="22">
        <f>'orig. data'!D$18/100</f>
        <v>0.133414</v>
      </c>
      <c r="I57" s="3">
        <f>'orig. data'!D77/100</f>
        <v>0.208627</v>
      </c>
      <c r="J57" s="3">
        <f>'orig. data'!R77/100</f>
        <v>0.441753</v>
      </c>
      <c r="K57" s="22">
        <f>'orig. data'!R$18/100</f>
        <v>0.13178900000000002</v>
      </c>
      <c r="L57" s="5">
        <f>'orig. data'!B77</f>
        <v>237</v>
      </c>
      <c r="M57" s="5">
        <f>'orig. data'!C77</f>
        <v>1136</v>
      </c>
      <c r="N57" s="11">
        <f>'orig. data'!G77</f>
        <v>0</v>
      </c>
      <c r="O57" s="9"/>
      <c r="P57" s="5">
        <f>'orig. data'!P77</f>
        <v>383</v>
      </c>
      <c r="Q57" s="5">
        <f>'orig. data'!Q77</f>
        <v>867</v>
      </c>
      <c r="R57" s="11">
        <f>'orig. data'!U77</f>
        <v>0</v>
      </c>
      <c r="S57" s="9"/>
      <c r="T57" s="11">
        <f>'orig. data'!AD77</f>
        <v>0</v>
      </c>
    </row>
    <row r="58" spans="1:20" ht="12.75">
      <c r="A58" s="43" t="str">
        <f ca="1" t="shared" si="0"/>
        <v>BW Thick Por/Pik/Wab (1,2)</v>
      </c>
      <c r="B58" t="s">
        <v>191</v>
      </c>
      <c r="C58">
        <f>'orig. data'!AH78</f>
        <v>1</v>
      </c>
      <c r="D58">
        <f>'orig. data'!AI78</f>
        <v>2</v>
      </c>
      <c r="E58">
        <f ca="1">IF(CELL("contents",F58)="s","s",IF(CELL("contents",G58)="s","s",IF(CELL("contents",'orig. data'!AJ78)="t","t","")))</f>
      </c>
      <c r="F58">
        <f>'orig. data'!AK78</f>
        <v>0</v>
      </c>
      <c r="G58">
        <f>'orig. data'!AL78</f>
        <v>0</v>
      </c>
      <c r="H58" s="22">
        <f>'orig. data'!D$18/100</f>
        <v>0.133414</v>
      </c>
      <c r="I58" s="3">
        <f>'orig. data'!D78/100</f>
        <v>0.533512</v>
      </c>
      <c r="J58" s="3">
        <f>'orig. data'!R78/100</f>
        <v>0.592466</v>
      </c>
      <c r="K58" s="22">
        <f>'orig. data'!R$18/100</f>
        <v>0.13178900000000002</v>
      </c>
      <c r="L58" s="5">
        <f>'orig. data'!B78</f>
        <v>199</v>
      </c>
      <c r="M58" s="5">
        <f>'orig. data'!C78</f>
        <v>373</v>
      </c>
      <c r="N58" s="11">
        <f>'orig. data'!G78</f>
        <v>0</v>
      </c>
      <c r="O58" s="9"/>
      <c r="P58" s="5">
        <f>'orig. data'!P78</f>
        <v>173</v>
      </c>
      <c r="Q58" s="5">
        <f>'orig. data'!Q78</f>
        <v>292</v>
      </c>
      <c r="R58" s="11">
        <f>'orig. data'!U78</f>
        <v>0</v>
      </c>
      <c r="S58" s="9"/>
      <c r="T58" s="11">
        <f>'orig. data'!AD78</f>
        <v>0.31331</v>
      </c>
    </row>
    <row r="59" spans="1:20" ht="12.75">
      <c r="A59" s="43" t="str">
        <f ca="1" t="shared" si="0"/>
        <v>BW Oxford H &amp; Gods (1,2)</v>
      </c>
      <c r="B59" t="s">
        <v>227</v>
      </c>
      <c r="C59">
        <f>'orig. data'!AH79</f>
        <v>1</v>
      </c>
      <c r="D59">
        <f>'orig. data'!AI79</f>
        <v>2</v>
      </c>
      <c r="E59">
        <f ca="1">IF(CELL("contents",F59)="s","s",IF(CELL("contents",G59)="s","s",IF(CELL("contents",'orig. data'!AJ79)="t","t","")))</f>
      </c>
      <c r="F59">
        <f>'orig. data'!AK79</f>
        <v>0</v>
      </c>
      <c r="G59">
        <f>'orig. data'!AL79</f>
        <v>0</v>
      </c>
      <c r="H59" s="22">
        <f>'orig. data'!D$18/100</f>
        <v>0.133414</v>
      </c>
      <c r="I59" s="3"/>
      <c r="J59" s="3"/>
      <c r="K59" s="22">
        <f>'orig. data'!R$18/100</f>
        <v>0.13178900000000002</v>
      </c>
      <c r="L59" s="5">
        <f>'orig. data'!B79</f>
        <v>25</v>
      </c>
      <c r="M59" s="5">
        <f>'orig. data'!C79</f>
        <v>1602</v>
      </c>
      <c r="N59" s="11">
        <f>'orig. data'!G79</f>
        <v>0</v>
      </c>
      <c r="O59" s="9"/>
      <c r="P59" s="5">
        <f>'orig. data'!P79</f>
        <v>30</v>
      </c>
      <c r="Q59" s="5">
        <f>'orig. data'!Q79</f>
        <v>1669</v>
      </c>
      <c r="R59" s="11">
        <f>'orig. data'!U79</f>
        <v>0</v>
      </c>
      <c r="S59" s="9"/>
      <c r="T59" s="11">
        <f>'orig. data'!AD79</f>
        <v>0.60169</v>
      </c>
    </row>
    <row r="60" spans="1:20" ht="12.75">
      <c r="A60" s="43" t="str">
        <f ca="1" t="shared" si="0"/>
        <v>BW Cross Lake (1,2)</v>
      </c>
      <c r="B60" t="s">
        <v>228</v>
      </c>
      <c r="C60">
        <f>'orig. data'!AH80</f>
        <v>1</v>
      </c>
      <c r="D60">
        <f>'orig. data'!AI80</f>
        <v>2</v>
      </c>
      <c r="E60">
        <f ca="1">IF(CELL("contents",F60)="s","s",IF(CELL("contents",G60)="s","s",IF(CELL("contents",'orig. data'!AJ80)="t","t","")))</f>
      </c>
      <c r="F60">
        <f>'orig. data'!AK80</f>
        <v>0</v>
      </c>
      <c r="G60">
        <f>'orig. data'!AL80</f>
        <v>0</v>
      </c>
      <c r="H60" s="22">
        <f>'orig. data'!D$18/100</f>
        <v>0.133414</v>
      </c>
      <c r="I60" s="3">
        <f>'orig. data'!D80/100</f>
        <v>0.079641</v>
      </c>
      <c r="J60" s="3">
        <f>'orig. data'!R80/100</f>
        <v>0.062225</v>
      </c>
      <c r="K60" s="22">
        <f>'orig. data'!R$18/100</f>
        <v>0.13178900000000002</v>
      </c>
      <c r="L60" s="5">
        <f>'orig. data'!B80</f>
        <v>142</v>
      </c>
      <c r="M60" s="5">
        <f>'orig. data'!C80</f>
        <v>1783</v>
      </c>
      <c r="N60" s="11">
        <f>'orig. data'!G80</f>
        <v>0</v>
      </c>
      <c r="O60" s="9"/>
      <c r="P60" s="5">
        <f>'orig. data'!P80</f>
        <v>113</v>
      </c>
      <c r="Q60" s="5">
        <f>'orig. data'!Q80</f>
        <v>1816</v>
      </c>
      <c r="R60" s="11">
        <f>'orig. data'!U80</f>
        <v>0</v>
      </c>
      <c r="S60" s="9"/>
      <c r="T60" s="11">
        <f>'orig. data'!AD80</f>
        <v>0.05028</v>
      </c>
    </row>
    <row r="61" spans="1:20" ht="12.75">
      <c r="A61" s="43" t="str">
        <f ca="1" t="shared" si="0"/>
        <v>BW Tad/Broch/Lac Br (2)</v>
      </c>
      <c r="B61" t="s">
        <v>210</v>
      </c>
      <c r="C61">
        <f>'orig. data'!AH81</f>
        <v>0</v>
      </c>
      <c r="D61">
        <f>'orig. data'!AI81</f>
        <v>2</v>
      </c>
      <c r="E61">
        <f ca="1">IF(CELL("contents",F61)="s","s",IF(CELL("contents",G61)="s","s",IF(CELL("contents",'orig. data'!AJ81)="t","t","")))</f>
      </c>
      <c r="F61">
        <f>'orig. data'!AK81</f>
        <v>0</v>
      </c>
      <c r="G61">
        <f>'orig. data'!AL81</f>
        <v>0</v>
      </c>
      <c r="H61" s="22">
        <f>'orig. data'!D$18/100</f>
        <v>0.133414</v>
      </c>
      <c r="I61" s="3"/>
      <c r="J61" s="3"/>
      <c r="K61" s="22">
        <f>'orig. data'!R$18/100</f>
        <v>0.13178900000000002</v>
      </c>
      <c r="L61" s="5">
        <f>'orig. data'!B81</f>
        <v>69</v>
      </c>
      <c r="M61" s="5">
        <f>'orig. data'!C81</f>
        <v>694</v>
      </c>
      <c r="N61" s="11">
        <f>'orig. data'!G81</f>
        <v>0.01467</v>
      </c>
      <c r="O61" s="9"/>
      <c r="P61" s="5">
        <f>'orig. data'!P81</f>
        <v>53</v>
      </c>
      <c r="Q61" s="5">
        <f>'orig. data'!Q81</f>
        <v>631</v>
      </c>
      <c r="R61" s="11">
        <f>'orig. data'!U81</f>
        <v>0.0014</v>
      </c>
      <c r="S61" s="9"/>
      <c r="T61" s="11">
        <f>'orig. data'!AD81</f>
        <v>0.35583</v>
      </c>
    </row>
    <row r="62" spans="1:20" ht="12.75">
      <c r="A62" s="43" t="str">
        <f ca="1" t="shared" si="0"/>
        <v>BW Norway House (1,2,t)</v>
      </c>
      <c r="B62" t="s">
        <v>209</v>
      </c>
      <c r="C62">
        <f>'orig. data'!AH82</f>
        <v>1</v>
      </c>
      <c r="D62">
        <f>'orig. data'!AI82</f>
        <v>2</v>
      </c>
      <c r="E62" t="str">
        <f ca="1">IF(CELL("contents",F62)="s","s",IF(CELL("contents",G62)="s","s",IF(CELL("contents",'orig. data'!AJ82)="t","t","")))</f>
        <v>t</v>
      </c>
      <c r="F62">
        <f>'orig. data'!AK82</f>
        <v>0</v>
      </c>
      <c r="G62">
        <f>'orig. data'!AL82</f>
        <v>0</v>
      </c>
      <c r="H62" s="22">
        <f>'orig. data'!D$18/100</f>
        <v>0.133414</v>
      </c>
      <c r="I62" s="3">
        <f>'orig. data'!D82/100</f>
        <v>0.041231</v>
      </c>
      <c r="J62" s="3">
        <f>'orig. data'!R82/100</f>
        <v>0.0279</v>
      </c>
      <c r="K62" s="22">
        <f>'orig. data'!R$18/100</f>
        <v>0.13178900000000002</v>
      </c>
      <c r="L62" s="5">
        <f>'orig. data'!B82</f>
        <v>75</v>
      </c>
      <c r="M62" s="5">
        <f>'orig. data'!C82</f>
        <v>1819</v>
      </c>
      <c r="N62" s="11">
        <f>'orig. data'!G82</f>
        <v>0</v>
      </c>
      <c r="O62" s="9"/>
      <c r="P62" s="5">
        <f>'orig. data'!P82</f>
        <v>57</v>
      </c>
      <c r="Q62" s="5">
        <f>'orig. data'!Q82</f>
        <v>2043</v>
      </c>
      <c r="R62" s="11">
        <f>'orig. data'!U82</f>
        <v>0</v>
      </c>
      <c r="S62" s="9"/>
      <c r="T62" s="11">
        <f>'orig. data'!AD82</f>
        <v>0.02624</v>
      </c>
    </row>
    <row r="63" spans="1:20" ht="12.75">
      <c r="A63" s="43" t="str">
        <f ca="1" t="shared" si="0"/>
        <v>BW Island Lake (1,2)</v>
      </c>
      <c r="B63" t="s">
        <v>229</v>
      </c>
      <c r="C63">
        <f>'orig. data'!AH83</f>
        <v>1</v>
      </c>
      <c r="D63">
        <f>'orig. data'!AI83</f>
        <v>2</v>
      </c>
      <c r="E63">
        <f ca="1">IF(CELL("contents",F63)="s","s",IF(CELL("contents",G63)="s","s",IF(CELL("contents",'orig. data'!AJ83)="t","t","")))</f>
      </c>
      <c r="F63">
        <f>'orig. data'!AK83</f>
        <v>0</v>
      </c>
      <c r="G63">
        <f>'orig. data'!AL83</f>
        <v>0</v>
      </c>
      <c r="H63" s="22">
        <f>'orig. data'!D$18/100</f>
        <v>0.133414</v>
      </c>
      <c r="I63" s="3"/>
      <c r="J63" s="3">
        <f>'orig. data'!R83/100</f>
        <v>0.0028970000000000003</v>
      </c>
      <c r="K63" s="22">
        <f>'orig. data'!R$18/100</f>
        <v>0.13178900000000002</v>
      </c>
      <c r="L63" s="5">
        <f>'orig. data'!B83</f>
        <v>11</v>
      </c>
      <c r="M63" s="5">
        <f>'orig. data'!C83</f>
        <v>3255</v>
      </c>
      <c r="N63" s="11">
        <f>'orig. data'!G83</f>
        <v>0</v>
      </c>
      <c r="O63" s="9"/>
      <c r="P63" s="5">
        <f>'orig. data'!P83</f>
        <v>10</v>
      </c>
      <c r="Q63" s="5">
        <f>'orig. data'!Q83</f>
        <v>3452</v>
      </c>
      <c r="R63" s="11">
        <f>'orig. data'!U83</f>
        <v>0</v>
      </c>
      <c r="S63" s="9"/>
      <c r="T63" s="11">
        <f>'orig. data'!AD83</f>
        <v>0.72437</v>
      </c>
    </row>
    <row r="64" spans="1:20" ht="12.75">
      <c r="A64" s="43" t="str">
        <f ca="1" t="shared" si="0"/>
        <v>BW Sha/York/Split/War (1)</v>
      </c>
      <c r="B64" t="s">
        <v>208</v>
      </c>
      <c r="C64">
        <f>'orig. data'!AH84</f>
        <v>1</v>
      </c>
      <c r="D64">
        <f>'orig. data'!AI84</f>
        <v>0</v>
      </c>
      <c r="E64">
        <f ca="1">IF(CELL("contents",F64)="s","s",IF(CELL("contents",G64)="s","s",IF(CELL("contents",'orig. data'!AJ84)="t","t","")))</f>
      </c>
      <c r="F64">
        <f>'orig. data'!AK84</f>
        <v>0</v>
      </c>
      <c r="G64">
        <f>'orig. data'!AL84</f>
        <v>0</v>
      </c>
      <c r="H64" s="22">
        <f>'orig. data'!D$18/100</f>
        <v>0.133414</v>
      </c>
      <c r="I64" s="3">
        <f>'orig. data'!D84/100</f>
        <v>0.006706</v>
      </c>
      <c r="J64" s="3">
        <f>'orig. data'!R84/100</f>
        <v>0</v>
      </c>
      <c r="K64" s="22">
        <f>'orig. data'!R$18/100</f>
        <v>0.13178900000000002</v>
      </c>
      <c r="L64" s="5">
        <f>'orig. data'!B84</f>
        <v>9</v>
      </c>
      <c r="M64" s="5">
        <f>'orig. data'!C84</f>
        <v>1342</v>
      </c>
      <c r="N64" s="11">
        <f>'orig. data'!G84</f>
        <v>0</v>
      </c>
      <c r="O64" s="9"/>
      <c r="P64" s="5">
        <f>'orig. data'!P84</f>
        <v>0</v>
      </c>
      <c r="Q64" s="5">
        <f>'orig. data'!Q84</f>
        <v>1512</v>
      </c>
      <c r="R64" s="11">
        <f>'orig. data'!U84</f>
        <v>0.9839</v>
      </c>
      <c r="S64" s="9"/>
      <c r="T64" s="11">
        <f>'orig. data'!AD84</f>
        <v>0.98642</v>
      </c>
    </row>
    <row r="65" spans="1:20" ht="12.75">
      <c r="A65" s="43" t="str">
        <f ca="1" t="shared" si="0"/>
        <v>BW Nelson House  (1,2)</v>
      </c>
      <c r="B65" t="s">
        <v>207</v>
      </c>
      <c r="C65">
        <f>'orig. data'!AH85</f>
        <v>1</v>
      </c>
      <c r="D65">
        <f>'orig. data'!AI85</f>
        <v>2</v>
      </c>
      <c r="E65">
        <f ca="1">IF(CELL("contents",F65)="s","s",IF(CELL("contents",G65)="s","s",IF(CELL("contents",'orig. data'!AJ85)="t","t","")))</f>
      </c>
      <c r="F65">
        <f>'orig. data'!AK85</f>
        <v>0</v>
      </c>
      <c r="G65">
        <f>'orig. data'!AL85</f>
        <v>0</v>
      </c>
      <c r="H65" s="22">
        <f>'orig. data'!D$18/100</f>
        <v>0.133414</v>
      </c>
      <c r="I65" s="3">
        <f>'orig. data'!D85/100</f>
        <v>0.035197</v>
      </c>
      <c r="J65" s="3"/>
      <c r="K65" s="22">
        <f>'orig. data'!R$18/100</f>
        <v>0.13178900000000002</v>
      </c>
      <c r="L65" s="5">
        <f>'orig. data'!B85</f>
        <v>34</v>
      </c>
      <c r="M65" s="5">
        <f>'orig. data'!C85</f>
        <v>966</v>
      </c>
      <c r="N65" s="11">
        <f>'orig. data'!G85</f>
        <v>0</v>
      </c>
      <c r="O65" s="9"/>
      <c r="P65" s="5">
        <f>'orig. data'!P85</f>
        <v>27</v>
      </c>
      <c r="Q65" s="5">
        <f>'orig. data'!Q85</f>
        <v>1186</v>
      </c>
      <c r="R65" s="11">
        <f>'orig. data'!U85</f>
        <v>0</v>
      </c>
      <c r="S65" s="9"/>
      <c r="T65" s="11">
        <f>'orig. data'!AD85</f>
        <v>0.09098</v>
      </c>
    </row>
    <row r="66" spans="1:20" ht="12.75">
      <c r="A66" s="43"/>
      <c r="H66" s="22"/>
      <c r="I66" s="3"/>
      <c r="J66" s="3"/>
      <c r="K66" s="22"/>
      <c r="L66" s="5"/>
      <c r="M66" s="5"/>
      <c r="N66" s="11"/>
      <c r="O66" s="9"/>
      <c r="P66" s="5"/>
      <c r="Q66" s="5"/>
      <c r="R66" s="11"/>
      <c r="S66" s="9"/>
      <c r="T66" s="11"/>
    </row>
    <row r="67" spans="1:20" ht="12.75">
      <c r="A67" s="43" t="str">
        <f ca="1" t="shared" si="0"/>
        <v>Fort Garry S (1,2,t)</v>
      </c>
      <c r="B67" t="s">
        <v>230</v>
      </c>
      <c r="C67">
        <f>'orig. data'!AH86</f>
        <v>1</v>
      </c>
      <c r="D67">
        <f>'orig. data'!AI86</f>
        <v>2</v>
      </c>
      <c r="E67" t="str">
        <f ca="1">IF(CELL("contents",F67)="s","s",IF(CELL("contents",G67)="s","s",IF(CELL("contents",'orig. data'!AJ86)="t","t","")))</f>
        <v>t</v>
      </c>
      <c r="F67">
        <f>'orig. data'!AK86</f>
        <v>0</v>
      </c>
      <c r="G67">
        <f>'orig. data'!AL86</f>
        <v>0</v>
      </c>
      <c r="H67" s="22">
        <f>'orig. data'!D$18/100</f>
        <v>0.133414</v>
      </c>
      <c r="I67" s="3">
        <f>'orig. data'!D86/100</f>
        <v>0.114926</v>
      </c>
      <c r="J67" s="3">
        <f>'orig. data'!R86/100</f>
        <v>0.096996</v>
      </c>
      <c r="K67" s="22">
        <f>'orig. data'!R$18/100</f>
        <v>0.13178900000000002</v>
      </c>
      <c r="L67" s="5">
        <f>'orig. data'!B86</f>
        <v>944</v>
      </c>
      <c r="M67" s="5">
        <f>'orig. data'!C86</f>
        <v>8214</v>
      </c>
      <c r="N67" s="11">
        <f>'orig. data'!G86</f>
        <v>1E-05</v>
      </c>
      <c r="O67" s="9"/>
      <c r="P67" s="5">
        <f>'orig. data'!P86</f>
        <v>749</v>
      </c>
      <c r="Q67" s="5">
        <f>'orig. data'!Q86</f>
        <v>7722</v>
      </c>
      <c r="R67" s="11">
        <f>'orig. data'!U86</f>
        <v>0</v>
      </c>
      <c r="S67" s="9"/>
      <c r="T67" s="11">
        <f>'orig. data'!AD86</f>
        <v>0.00053</v>
      </c>
    </row>
    <row r="68" spans="1:20" ht="12.75">
      <c r="A68" s="43" t="str">
        <f ca="1" t="shared" si="0"/>
        <v>Fort Garry N (1,2,t)</v>
      </c>
      <c r="B68" t="s">
        <v>231</v>
      </c>
      <c r="C68">
        <f>'orig. data'!AH87</f>
        <v>1</v>
      </c>
      <c r="D68">
        <f>'orig. data'!AI87</f>
        <v>2</v>
      </c>
      <c r="E68" t="str">
        <f ca="1">IF(CELL("contents",F68)="s","s",IF(CELL("contents",G68)="s","s",IF(CELL("contents",'orig. data'!AJ87)="t","t","")))</f>
        <v>t</v>
      </c>
      <c r="F68">
        <f>'orig. data'!AK87</f>
        <v>0</v>
      </c>
      <c r="G68">
        <f>'orig. data'!AL87</f>
        <v>0</v>
      </c>
      <c r="H68" s="22">
        <f>'orig. data'!D$18/100</f>
        <v>0.133414</v>
      </c>
      <c r="I68" s="3">
        <f>'orig. data'!D87/100</f>
        <v>0.024805</v>
      </c>
      <c r="J68" s="3">
        <f>'orig. data'!R87/100</f>
        <v>0.015871</v>
      </c>
      <c r="K68" s="22">
        <f>'orig. data'!R$18/100</f>
        <v>0.13178900000000002</v>
      </c>
      <c r="L68" s="5">
        <f>'orig. data'!B87</f>
        <v>162</v>
      </c>
      <c r="M68" s="5">
        <f>'orig. data'!C87</f>
        <v>6531</v>
      </c>
      <c r="N68" s="11">
        <f>'orig. data'!G87</f>
        <v>0</v>
      </c>
      <c r="O68" s="9"/>
      <c r="P68" s="5">
        <f>'orig. data'!P87</f>
        <v>112</v>
      </c>
      <c r="Q68" s="5">
        <f>'orig. data'!Q87</f>
        <v>7057</v>
      </c>
      <c r="R68" s="11">
        <f>'orig. data'!U87</f>
        <v>0</v>
      </c>
      <c r="S68" s="9"/>
      <c r="T68" s="11">
        <f>'orig. data'!AD87</f>
        <v>0.00028</v>
      </c>
    </row>
    <row r="69" spans="1:20" ht="12.75">
      <c r="A69" s="43"/>
      <c r="H69" s="22"/>
      <c r="I69" s="3"/>
      <c r="J69" s="3"/>
      <c r="K69" s="22"/>
      <c r="L69" s="5"/>
      <c r="M69" s="5"/>
      <c r="N69" s="11"/>
      <c r="O69" s="9"/>
      <c r="P69" s="5"/>
      <c r="Q69" s="5"/>
      <c r="R69" s="11"/>
      <c r="S69" s="9"/>
      <c r="T69" s="11"/>
    </row>
    <row r="70" spans="1:20" ht="12.75">
      <c r="A70" s="43" t="str">
        <f aca="true" ca="1" t="shared" si="1" ref="A70:A105">CONCATENATE(B70)&amp;(IF((CELL("contents",C70)=1)*AND((CELL("contents",D70))=2)*AND((CELL("contents",E70))&lt;&gt;"")," (1,2,"&amp;CELL("contents",E70)&amp;")",(IF((CELL("contents",C70)=1)*OR((CELL("contents",D70))=2)," (1,2)",(IF((CELL("contents",C70)=1)*OR((CELL("contents",E70))&lt;&gt;"")," (1,"&amp;CELL("contents",E70)&amp;")",(IF((CELL("contents",D70)=2)*OR((CELL("contents",E70))&lt;&gt;"")," (2,"&amp;CELL("contents",E70)&amp;")",(IF((CELL("contents",C70))=1," (1)",(IF((CELL("contents",D70)=2)," (2)",(IF((CELL("contents",E70)&lt;&gt;"")," ("&amp;CELL("contents",E70)&amp;")",""))))))))))))))</f>
        <v>Assiniboine South (1,2)</v>
      </c>
      <c r="B70" t="s">
        <v>143</v>
      </c>
      <c r="C70">
        <f>'orig. data'!AH88</f>
        <v>1</v>
      </c>
      <c r="D70">
        <f>'orig. data'!AI88</f>
        <v>2</v>
      </c>
      <c r="E70">
        <f ca="1">IF(CELL("contents",F70)="s","s",IF(CELL("contents",G70)="s","s",IF(CELL("contents",'orig. data'!AJ88)="t","t","")))</f>
      </c>
      <c r="F70">
        <f>'orig. data'!AK88</f>
        <v>0</v>
      </c>
      <c r="G70">
        <f>'orig. data'!AL88</f>
        <v>0</v>
      </c>
      <c r="H70" s="22">
        <f>'orig. data'!D$18/100</f>
        <v>0.133414</v>
      </c>
      <c r="I70" s="3">
        <f>'orig. data'!D88/100</f>
        <v>0.060725</v>
      </c>
      <c r="J70" s="3">
        <f>'orig. data'!R88/100</f>
        <v>0.066922</v>
      </c>
      <c r="K70" s="22">
        <f>'orig. data'!R$18/100</f>
        <v>0.13178900000000002</v>
      </c>
      <c r="L70" s="5">
        <f>'orig. data'!B88</f>
        <v>526</v>
      </c>
      <c r="M70" s="5">
        <f>'orig. data'!C88</f>
        <v>8662</v>
      </c>
      <c r="N70" s="11">
        <f>'orig. data'!G88</f>
        <v>0</v>
      </c>
      <c r="O70" s="9"/>
      <c r="P70" s="5">
        <f>'orig. data'!P88</f>
        <v>524</v>
      </c>
      <c r="Q70" s="5">
        <f>'orig. data'!Q88</f>
        <v>7830</v>
      </c>
      <c r="R70" s="11">
        <f>'orig. data'!U88</f>
        <v>0</v>
      </c>
      <c r="S70" s="9"/>
      <c r="T70" s="11">
        <f>'orig. data'!AD88</f>
        <v>0.1154</v>
      </c>
    </row>
    <row r="71" spans="1:20" ht="12.75">
      <c r="A71" s="43"/>
      <c r="H71" s="22"/>
      <c r="I71" s="3"/>
      <c r="J71" s="3"/>
      <c r="K71" s="22"/>
      <c r="L71" s="5"/>
      <c r="M71" s="5"/>
      <c r="N71" s="11"/>
      <c r="O71" s="9"/>
      <c r="P71" s="5"/>
      <c r="Q71" s="5"/>
      <c r="R71" s="11"/>
      <c r="S71" s="9"/>
      <c r="T71" s="11"/>
    </row>
    <row r="72" spans="1:20" ht="12.75">
      <c r="A72" s="43" t="str">
        <f ca="1" t="shared" si="1"/>
        <v>St. Boniface E (1,2,t)</v>
      </c>
      <c r="B72" t="s">
        <v>232</v>
      </c>
      <c r="C72">
        <f>'orig. data'!AH89</f>
        <v>1</v>
      </c>
      <c r="D72">
        <f>'orig. data'!AI89</f>
        <v>2</v>
      </c>
      <c r="E72" t="str">
        <f ca="1">IF(CELL("contents",F72)="s","s",IF(CELL("contents",G72)="s","s",IF(CELL("contents",'orig. data'!AJ89)="t","t","")))</f>
        <v>t</v>
      </c>
      <c r="F72">
        <f>'orig. data'!AK89</f>
        <v>0</v>
      </c>
      <c r="G72">
        <f>'orig. data'!AL89</f>
        <v>0</v>
      </c>
      <c r="H72" s="22">
        <f>'orig. data'!D$18/100</f>
        <v>0.133414</v>
      </c>
      <c r="I72" s="3">
        <f>'orig. data'!D89/100</f>
        <v>0.063424</v>
      </c>
      <c r="J72" s="3">
        <f>'orig. data'!R89/100</f>
        <v>0.038615</v>
      </c>
      <c r="K72" s="22">
        <f>'orig. data'!R$18/100</f>
        <v>0.13178900000000002</v>
      </c>
      <c r="L72" s="5">
        <f>'orig. data'!B89</f>
        <v>472</v>
      </c>
      <c r="M72" s="5">
        <f>'orig. data'!C89</f>
        <v>7442</v>
      </c>
      <c r="N72" s="11">
        <f>'orig. data'!G89</f>
        <v>0</v>
      </c>
      <c r="O72" s="9"/>
      <c r="P72" s="5">
        <f>'orig. data'!P89</f>
        <v>328</v>
      </c>
      <c r="Q72" s="5">
        <f>'orig. data'!Q89</f>
        <v>8494</v>
      </c>
      <c r="R72" s="11">
        <f>'orig. data'!U89</f>
        <v>0</v>
      </c>
      <c r="S72" s="9"/>
      <c r="T72" s="11">
        <f>'orig. data'!AD89</f>
        <v>0</v>
      </c>
    </row>
    <row r="73" spans="1:20" ht="12.75">
      <c r="A73" s="43" t="str">
        <f ca="1" t="shared" si="1"/>
        <v>St. Boniface W (1,t)</v>
      </c>
      <c r="B73" t="s">
        <v>180</v>
      </c>
      <c r="C73">
        <f>'orig. data'!AH90</f>
        <v>1</v>
      </c>
      <c r="D73">
        <f>'orig. data'!AI90</f>
        <v>0</v>
      </c>
      <c r="E73" t="str">
        <f ca="1">IF(CELL("contents",F73)="s","s",IF(CELL("contents",G73)="s","s",IF(CELL("contents",'orig. data'!AJ90)="t","t","")))</f>
        <v>t</v>
      </c>
      <c r="F73">
        <f>'orig. data'!AK90</f>
        <v>0</v>
      </c>
      <c r="G73">
        <f>'orig. data'!AL90</f>
        <v>0</v>
      </c>
      <c r="H73" s="22">
        <f>'orig. data'!D$18/100</f>
        <v>0.133414</v>
      </c>
      <c r="I73" s="3">
        <f>'orig. data'!D90/100</f>
        <v>0.16997</v>
      </c>
      <c r="J73" s="3">
        <f>'orig. data'!R90/100</f>
        <v>0.13891</v>
      </c>
      <c r="K73" s="22">
        <f>'orig. data'!R$18/100</f>
        <v>0.13178900000000002</v>
      </c>
      <c r="L73" s="5">
        <f>'orig. data'!B90</f>
        <v>506</v>
      </c>
      <c r="M73" s="5">
        <f>'orig. data'!C90</f>
        <v>2977</v>
      </c>
      <c r="N73" s="11">
        <f>'orig. data'!G90</f>
        <v>0</v>
      </c>
      <c r="O73" s="9"/>
      <c r="P73" s="5">
        <f>'orig. data'!P90</f>
        <v>372</v>
      </c>
      <c r="Q73" s="5">
        <f>'orig. data'!Q90</f>
        <v>2678</v>
      </c>
      <c r="R73" s="11">
        <f>'orig. data'!U90</f>
        <v>0.22054</v>
      </c>
      <c r="S73" s="9"/>
      <c r="T73" s="11">
        <f>'orig. data'!AD90</f>
        <v>0.00313</v>
      </c>
    </row>
    <row r="74" spans="1:20" ht="12.75">
      <c r="A74" s="43"/>
      <c r="H74" s="22"/>
      <c r="I74" s="3"/>
      <c r="J74" s="3"/>
      <c r="K74" s="22"/>
      <c r="L74" s="5"/>
      <c r="M74" s="5"/>
      <c r="N74" s="11"/>
      <c r="O74" s="9"/>
      <c r="P74" s="5"/>
      <c r="Q74" s="5"/>
      <c r="R74" s="11"/>
      <c r="S74" s="9"/>
      <c r="T74" s="11"/>
    </row>
    <row r="75" spans="1:20" ht="12.75">
      <c r="A75" s="43" t="str">
        <f ca="1" t="shared" si="1"/>
        <v>St. Vital S (1,2)</v>
      </c>
      <c r="B75" t="s">
        <v>240</v>
      </c>
      <c r="C75">
        <f>'orig. data'!AH91</f>
        <v>1</v>
      </c>
      <c r="D75">
        <f>'orig. data'!AI91</f>
        <v>2</v>
      </c>
      <c r="E75">
        <f ca="1">IF(CELL("contents",F75)="s","s",IF(CELL("contents",G75)="s","s",IF(CELL("contents",'orig. data'!AJ91)="t","t","")))</f>
      </c>
      <c r="F75">
        <f>'orig. data'!AK91</f>
        <v>0</v>
      </c>
      <c r="G75">
        <f>'orig. data'!AL91</f>
        <v>0</v>
      </c>
      <c r="H75" s="22">
        <f>'orig. data'!D$18/100</f>
        <v>0.133414</v>
      </c>
      <c r="I75" s="3">
        <f>'orig. data'!D91/100</f>
        <v>0.055368</v>
      </c>
      <c r="J75" s="3">
        <f>'orig. data'!R91/100</f>
        <v>0.053687</v>
      </c>
      <c r="K75" s="22">
        <f>'orig. data'!R$18/100</f>
        <v>0.13178900000000002</v>
      </c>
      <c r="L75" s="5">
        <f>'orig. data'!B91</f>
        <v>493</v>
      </c>
      <c r="M75" s="5">
        <f>'orig. data'!C91</f>
        <v>8904</v>
      </c>
      <c r="N75" s="11">
        <f>'orig. data'!G91</f>
        <v>0</v>
      </c>
      <c r="O75" s="9"/>
      <c r="P75" s="5">
        <f>'orig. data'!P91</f>
        <v>431</v>
      </c>
      <c r="Q75" s="5">
        <f>'orig. data'!Q91</f>
        <v>8028</v>
      </c>
      <c r="R75" s="11">
        <f>'orig. data'!U91</f>
        <v>0</v>
      </c>
      <c r="S75" s="9"/>
      <c r="T75" s="11">
        <f>'orig. data'!AD91</f>
        <v>0.64006</v>
      </c>
    </row>
    <row r="76" spans="1:20" ht="12.75">
      <c r="A76" s="43" t="str">
        <f ca="1" t="shared" si="1"/>
        <v>St. Vital N (1,2)</v>
      </c>
      <c r="B76" t="s">
        <v>239</v>
      </c>
      <c r="C76">
        <f>'orig. data'!AH92</f>
        <v>1</v>
      </c>
      <c r="D76">
        <f>'orig. data'!AI92</f>
        <v>2</v>
      </c>
      <c r="E76">
        <f ca="1">IF(CELL("contents",F76)="s","s",IF(CELL("contents",G76)="s","s",IF(CELL("contents",'orig. data'!AJ92)="t","t","")))</f>
      </c>
      <c r="F76">
        <f>'orig. data'!AK92</f>
        <v>0</v>
      </c>
      <c r="G76">
        <f>'orig. data'!AL92</f>
        <v>0</v>
      </c>
      <c r="H76" s="22">
        <f>'orig. data'!D$18/100</f>
        <v>0.133414</v>
      </c>
      <c r="I76" s="3">
        <f>'orig. data'!D92/100</f>
        <v>0.188446</v>
      </c>
      <c r="J76" s="3">
        <f>'orig. data'!R92/100</f>
        <v>0.180822</v>
      </c>
      <c r="K76" s="22">
        <f>'orig. data'!R$18/100</f>
        <v>0.13178900000000002</v>
      </c>
      <c r="L76" s="5">
        <f>'orig. data'!B92</f>
        <v>1008</v>
      </c>
      <c r="M76" s="5">
        <f>'orig. data'!C92</f>
        <v>5349</v>
      </c>
      <c r="N76" s="11">
        <f>'orig. data'!G92</f>
        <v>0</v>
      </c>
      <c r="O76" s="9"/>
      <c r="P76" s="5">
        <f>'orig. data'!P92</f>
        <v>924</v>
      </c>
      <c r="Q76" s="5">
        <f>'orig. data'!Q92</f>
        <v>5110</v>
      </c>
      <c r="R76" s="11">
        <f>'orig. data'!U92</f>
        <v>0</v>
      </c>
      <c r="S76" s="9"/>
      <c r="T76" s="11">
        <f>'orig. data'!AD92</f>
        <v>0.3645</v>
      </c>
    </row>
    <row r="77" spans="1:20" ht="12.75">
      <c r="A77" s="43"/>
      <c r="H77" s="22"/>
      <c r="I77" s="3"/>
      <c r="J77" s="3"/>
      <c r="K77" s="22"/>
      <c r="L77" s="5"/>
      <c r="M77" s="5"/>
      <c r="N77" s="11"/>
      <c r="O77" s="9"/>
      <c r="P77" s="5"/>
      <c r="Q77" s="5"/>
      <c r="R77" s="11"/>
      <c r="S77" s="9"/>
      <c r="T77" s="11"/>
    </row>
    <row r="78" spans="1:20" ht="12.75">
      <c r="A78" s="43" t="str">
        <f ca="1" t="shared" si="1"/>
        <v>Transcona (1,2)</v>
      </c>
      <c r="B78" t="s">
        <v>148</v>
      </c>
      <c r="C78">
        <f>'orig. data'!AH93</f>
        <v>1</v>
      </c>
      <c r="D78">
        <f>'orig. data'!AI93</f>
        <v>2</v>
      </c>
      <c r="E78">
        <f ca="1">IF(CELL("contents",F78)="s","s",IF(CELL("contents",G78)="s","s",IF(CELL("contents",'orig. data'!AJ93)="t","t","")))</f>
      </c>
      <c r="F78">
        <f>'orig. data'!AK93</f>
        <v>0</v>
      </c>
      <c r="G78">
        <f>'orig. data'!AL93</f>
        <v>0</v>
      </c>
      <c r="H78" s="22">
        <f>'orig. data'!D$18/100</f>
        <v>0.133414</v>
      </c>
      <c r="I78" s="3">
        <f>'orig. data'!D93/100</f>
        <v>0.081333</v>
      </c>
      <c r="J78" s="3">
        <f>'orig. data'!R93/100</f>
        <v>0.074971</v>
      </c>
      <c r="K78" s="22">
        <f>'orig. data'!R$18/100</f>
        <v>0.13178900000000002</v>
      </c>
      <c r="L78" s="5">
        <f>'orig. data'!B93</f>
        <v>688</v>
      </c>
      <c r="M78" s="5">
        <f>'orig. data'!C93</f>
        <v>8459</v>
      </c>
      <c r="N78" s="11">
        <f>'orig. data'!G93</f>
        <v>0</v>
      </c>
      <c r="O78" s="9"/>
      <c r="P78" s="5">
        <f>'orig. data'!P93</f>
        <v>591</v>
      </c>
      <c r="Q78" s="5">
        <f>'orig. data'!Q93</f>
        <v>7883</v>
      </c>
      <c r="R78" s="11">
        <f>'orig. data'!U93</f>
        <v>0</v>
      </c>
      <c r="S78" s="9"/>
      <c r="T78" s="11">
        <f>'orig. data'!AD93</f>
        <v>0.14643</v>
      </c>
    </row>
    <row r="79" spans="1:20" ht="12.75">
      <c r="A79" s="43"/>
      <c r="H79" s="22"/>
      <c r="I79" s="3"/>
      <c r="J79" s="3"/>
      <c r="K79" s="22"/>
      <c r="L79" s="5"/>
      <c r="M79" s="5"/>
      <c r="N79" s="11"/>
      <c r="O79" s="9"/>
      <c r="P79" s="5"/>
      <c r="Q79" s="5"/>
      <c r="R79" s="11"/>
      <c r="S79" s="9"/>
      <c r="T79" s="11"/>
    </row>
    <row r="80" spans="1:20" ht="12.75">
      <c r="A80" s="43" t="str">
        <f ca="1" t="shared" si="1"/>
        <v>River Heights W (1,2,t)</v>
      </c>
      <c r="B80" t="s">
        <v>206</v>
      </c>
      <c r="C80">
        <f>'orig. data'!AH94</f>
        <v>1</v>
      </c>
      <c r="D80">
        <f>'orig. data'!AI94</f>
        <v>2</v>
      </c>
      <c r="E80" t="str">
        <f ca="1">IF(CELL("contents",F80)="s","s",IF(CELL("contents",G80)="s","s",IF(CELL("contents",'orig. data'!AJ94)="t","t","")))</f>
        <v>t</v>
      </c>
      <c r="F80">
        <f>'orig. data'!AK94</f>
        <v>0</v>
      </c>
      <c r="G80">
        <f>'orig. data'!AL94</f>
        <v>0</v>
      </c>
      <c r="H80" s="22">
        <f>'orig. data'!D$18/100</f>
        <v>0.133414</v>
      </c>
      <c r="I80" s="3">
        <f>'orig. data'!D94/100</f>
        <v>0.058018</v>
      </c>
      <c r="J80" s="3">
        <f>'orig. data'!R94/100</f>
        <v>0.040699</v>
      </c>
      <c r="K80" s="22">
        <f>'orig. data'!R$18/100</f>
        <v>0.13178900000000002</v>
      </c>
      <c r="L80" s="5">
        <f>'orig. data'!B94</f>
        <v>394</v>
      </c>
      <c r="M80" s="5">
        <f>'orig. data'!C94</f>
        <v>6791</v>
      </c>
      <c r="N80" s="11">
        <f>'orig. data'!G94</f>
        <v>0</v>
      </c>
      <c r="O80" s="9"/>
      <c r="P80" s="5">
        <f>'orig. data'!P94</f>
        <v>268</v>
      </c>
      <c r="Q80" s="5">
        <f>'orig. data'!Q94</f>
        <v>6585</v>
      </c>
      <c r="R80" s="11">
        <f>'orig. data'!U94</f>
        <v>0</v>
      </c>
      <c r="S80" s="9"/>
      <c r="T80" s="11">
        <f>'orig. data'!AD94</f>
        <v>1E-05</v>
      </c>
    </row>
    <row r="81" spans="1:20" ht="12.75">
      <c r="A81" s="43" t="str">
        <f ca="1" t="shared" si="1"/>
        <v>River Heights E (1,2,t)</v>
      </c>
      <c r="B81" t="s">
        <v>181</v>
      </c>
      <c r="C81">
        <f>'orig. data'!AH95</f>
        <v>1</v>
      </c>
      <c r="D81">
        <f>'orig. data'!AI95</f>
        <v>2</v>
      </c>
      <c r="E81" t="str">
        <f ca="1">IF(CELL("contents",F81)="s","s",IF(CELL("contents",G81)="s","s",IF(CELL("contents",'orig. data'!AJ95)="t","t","")))</f>
        <v>t</v>
      </c>
      <c r="F81">
        <f>'orig. data'!AK95</f>
        <v>0</v>
      </c>
      <c r="G81">
        <f>'orig. data'!AL95</f>
        <v>0</v>
      </c>
      <c r="H81" s="22">
        <f>'orig. data'!D$18/100</f>
        <v>0.133414</v>
      </c>
      <c r="I81" s="3">
        <f>'orig. data'!D95/100</f>
        <v>0.270442</v>
      </c>
      <c r="J81" s="3">
        <f>'orig. data'!R95/100</f>
        <v>0.23502800000000001</v>
      </c>
      <c r="K81" s="22">
        <f>'orig. data'!R$18/100</f>
        <v>0.13178900000000002</v>
      </c>
      <c r="L81" s="5">
        <f>'orig. data'!B95</f>
        <v>850</v>
      </c>
      <c r="M81" s="5">
        <f>'orig. data'!C95</f>
        <v>3143</v>
      </c>
      <c r="N81" s="11">
        <f>'orig. data'!G95</f>
        <v>0</v>
      </c>
      <c r="O81" s="9"/>
      <c r="P81" s="5">
        <f>'orig. data'!P95</f>
        <v>675</v>
      </c>
      <c r="Q81" s="5">
        <f>'orig. data'!Q95</f>
        <v>2872</v>
      </c>
      <c r="R81" s="11">
        <f>'orig. data'!U95</f>
        <v>0</v>
      </c>
      <c r="S81" s="9"/>
      <c r="T81" s="11">
        <f>'orig. data'!AD95</f>
        <v>0.00648</v>
      </c>
    </row>
    <row r="82" spans="1:20" ht="12.75">
      <c r="A82" s="43"/>
      <c r="H82" s="22"/>
      <c r="I82" s="3"/>
      <c r="J82" s="3"/>
      <c r="K82" s="22"/>
      <c r="L82" s="5"/>
      <c r="M82" s="5"/>
      <c r="N82" s="11"/>
      <c r="O82" s="9"/>
      <c r="P82" s="5"/>
      <c r="Q82" s="5"/>
      <c r="R82" s="11"/>
      <c r="S82" s="9"/>
      <c r="T82" s="11"/>
    </row>
    <row r="83" spans="1:20" ht="12.75">
      <c r="A83" s="43" t="str">
        <f ca="1" t="shared" si="1"/>
        <v>River East N (1,2,t)</v>
      </c>
      <c r="B83" t="s">
        <v>215</v>
      </c>
      <c r="C83">
        <f>'orig. data'!AH96</f>
        <v>1</v>
      </c>
      <c r="D83">
        <f>'orig. data'!AI96</f>
        <v>2</v>
      </c>
      <c r="E83" t="str">
        <f ca="1">IF(CELL("contents",F83)="s","s",IF(CELL("contents",G83)="s","s",IF(CELL("contents",'orig. data'!AJ96)="t","t","")))</f>
        <v>t</v>
      </c>
      <c r="F83">
        <f>'orig. data'!AK96</f>
        <v>0</v>
      </c>
      <c r="G83">
        <f>'orig. data'!AL96</f>
        <v>0</v>
      </c>
      <c r="H83" s="22">
        <f>'orig. data'!D$18/100</f>
        <v>0.133414</v>
      </c>
      <c r="I83" s="3"/>
      <c r="J83" s="3"/>
      <c r="K83" s="22">
        <f>'orig. data'!R$18/100</f>
        <v>0.13178900000000002</v>
      </c>
      <c r="L83" s="5">
        <f>'orig. data'!B96</f>
        <v>17</v>
      </c>
      <c r="M83" s="5">
        <f>'orig. data'!C96</f>
        <v>2166</v>
      </c>
      <c r="N83" s="11">
        <f>'orig. data'!G96</f>
        <v>0</v>
      </c>
      <c r="O83" s="9"/>
      <c r="P83" s="5">
        <f>'orig. data'!P96</f>
        <v>8</v>
      </c>
      <c r="Q83" s="5">
        <f>'orig. data'!Q96</f>
        <v>2473</v>
      </c>
      <c r="R83" s="11">
        <f>'orig. data'!U96</f>
        <v>0</v>
      </c>
      <c r="S83" s="9"/>
      <c r="T83" s="11">
        <f>'orig. data'!AD96</f>
        <v>0.03871</v>
      </c>
    </row>
    <row r="84" spans="1:20" ht="12.75">
      <c r="A84" s="43" t="str">
        <f ca="1" t="shared" si="1"/>
        <v>River East E (1,t)</v>
      </c>
      <c r="B84" t="s">
        <v>214</v>
      </c>
      <c r="C84">
        <f>'orig. data'!AH97</f>
        <v>1</v>
      </c>
      <c r="D84">
        <f>'orig. data'!AI97</f>
        <v>0</v>
      </c>
      <c r="E84" t="str">
        <f ca="1">IF(CELL("contents",F84)="s","s",IF(CELL("contents",G84)="s","s",IF(CELL("contents",'orig. data'!AJ97)="t","t","")))</f>
        <v>t</v>
      </c>
      <c r="F84">
        <f>'orig. data'!AK97</f>
        <v>0</v>
      </c>
      <c r="G84">
        <f>'orig. data'!AL97</f>
        <v>0</v>
      </c>
      <c r="H84" s="22">
        <f>'orig. data'!D$18/100</f>
        <v>0.133414</v>
      </c>
      <c r="I84" s="3">
        <f>'orig. data'!D97/100</f>
        <v>0.152982</v>
      </c>
      <c r="J84" s="3">
        <f>'orig. data'!R97/100</f>
        <v>0.130636</v>
      </c>
      <c r="K84" s="22">
        <f>'orig. data'!R$18/100</f>
        <v>0.13178900000000002</v>
      </c>
      <c r="L84" s="5">
        <f>'orig. data'!B97</f>
        <v>1090</v>
      </c>
      <c r="M84" s="5">
        <f>'orig. data'!C97</f>
        <v>7125</v>
      </c>
      <c r="N84" s="11">
        <f>'orig. data'!G97</f>
        <v>1E-05</v>
      </c>
      <c r="O84" s="9"/>
      <c r="P84" s="5">
        <f>'orig. data'!P97</f>
        <v>875</v>
      </c>
      <c r="Q84" s="5">
        <f>'orig. data'!Q97</f>
        <v>6698</v>
      </c>
      <c r="R84" s="11">
        <f>'orig. data'!U97</f>
        <v>0.9434</v>
      </c>
      <c r="S84" s="9"/>
      <c r="T84" s="11">
        <f>'orig. data'!AD97</f>
        <v>0.0005</v>
      </c>
    </row>
    <row r="85" spans="1:20" ht="12.75">
      <c r="A85" s="43" t="str">
        <f ca="1" t="shared" si="1"/>
        <v>River East W (2,t)</v>
      </c>
      <c r="B85" t="s">
        <v>216</v>
      </c>
      <c r="C85">
        <f>'orig. data'!AH98</f>
        <v>0</v>
      </c>
      <c r="D85">
        <f>'orig. data'!AI98</f>
        <v>2</v>
      </c>
      <c r="E85" t="str">
        <f ca="1">IF(CELL("contents",F85)="s","s",IF(CELL("contents",G85)="s","s",IF(CELL("contents",'orig. data'!AJ98)="t","t","")))</f>
        <v>t</v>
      </c>
      <c r="F85">
        <f>'orig. data'!AK98</f>
        <v>0</v>
      </c>
      <c r="G85">
        <f>'orig. data'!AL98</f>
        <v>0</v>
      </c>
      <c r="H85" s="22">
        <f>'orig. data'!D$18/100</f>
        <v>0.133414</v>
      </c>
      <c r="I85" s="3">
        <f>'orig. data'!D98/100</f>
        <v>0.128854</v>
      </c>
      <c r="J85" s="3">
        <f>'orig. data'!R98/100</f>
        <v>0.112726</v>
      </c>
      <c r="K85" s="22">
        <f>'orig. data'!R$18/100</f>
        <v>0.13178900000000002</v>
      </c>
      <c r="L85" s="5">
        <f>'orig. data'!B98</f>
        <v>982</v>
      </c>
      <c r="M85" s="5">
        <f>'orig. data'!C98</f>
        <v>7621</v>
      </c>
      <c r="N85" s="11">
        <f>'orig. data'!G98</f>
        <v>0.28185</v>
      </c>
      <c r="O85" s="9"/>
      <c r="P85" s="5">
        <f>'orig. data'!P98</f>
        <v>799</v>
      </c>
      <c r="Q85" s="5">
        <f>'orig. data'!Q98</f>
        <v>7088</v>
      </c>
      <c r="R85" s="11">
        <f>'orig. data'!U98</f>
        <v>5E-05</v>
      </c>
      <c r="S85" s="9"/>
      <c r="T85" s="11">
        <f>'orig. data'!AD98</f>
        <v>0.005</v>
      </c>
    </row>
    <row r="86" spans="1:20" ht="12.75">
      <c r="A86" s="43" t="str">
        <f ca="1" t="shared" si="1"/>
        <v>River East S (1,2,t)</v>
      </c>
      <c r="B86" t="s">
        <v>217</v>
      </c>
      <c r="C86">
        <f>'orig. data'!AH99</f>
        <v>1</v>
      </c>
      <c r="D86">
        <f>'orig. data'!AI99</f>
        <v>2</v>
      </c>
      <c r="E86" t="str">
        <f ca="1">IF(CELL("contents",F86)="s","s",IF(CELL("contents",G86)="s","s",IF(CELL("contents",'orig. data'!AJ99)="t","t","")))</f>
        <v>t</v>
      </c>
      <c r="F86">
        <f>'orig. data'!AK99</f>
        <v>0</v>
      </c>
      <c r="G86">
        <f>'orig. data'!AL99</f>
        <v>0</v>
      </c>
      <c r="H86" s="22">
        <f>'orig. data'!D$18/100</f>
        <v>0.133414</v>
      </c>
      <c r="I86" s="3">
        <f>'orig. data'!D99/100</f>
        <v>0.342374</v>
      </c>
      <c r="J86" s="3">
        <f>'orig. data'!R99/100</f>
        <v>0.31028</v>
      </c>
      <c r="K86" s="22">
        <f>'orig. data'!R$18/100</f>
        <v>0.13178900000000002</v>
      </c>
      <c r="L86" s="5">
        <f>'orig. data'!B99</f>
        <v>1540</v>
      </c>
      <c r="M86" s="5">
        <f>'orig. data'!C99</f>
        <v>4498</v>
      </c>
      <c r="N86" s="11">
        <f>'orig. data'!G99</f>
        <v>0</v>
      </c>
      <c r="O86" s="9"/>
      <c r="P86" s="5">
        <f>'orig. data'!P99</f>
        <v>1319</v>
      </c>
      <c r="Q86" s="5">
        <f>'orig. data'!Q99</f>
        <v>4251</v>
      </c>
      <c r="R86" s="11">
        <f>'orig. data'!U99</f>
        <v>0</v>
      </c>
      <c r="S86" s="9"/>
      <c r="T86" s="11">
        <f>'orig. data'!AD99</f>
        <v>0.0087</v>
      </c>
    </row>
    <row r="87" spans="1:20" ht="12.75">
      <c r="A87" s="43"/>
      <c r="H87" s="22"/>
      <c r="I87" s="3"/>
      <c r="J87" s="3"/>
      <c r="K87" s="22"/>
      <c r="L87" s="5"/>
      <c r="M87" s="5"/>
      <c r="N87" s="11"/>
      <c r="O87" s="9"/>
      <c r="P87" s="5"/>
      <c r="Q87" s="5"/>
      <c r="R87" s="11"/>
      <c r="S87" s="9"/>
      <c r="T87" s="11"/>
    </row>
    <row r="88" spans="1:20" ht="12.75">
      <c r="A88" s="43" t="str">
        <f ca="1" t="shared" si="1"/>
        <v>Seven Oaks N (2,s)</v>
      </c>
      <c r="B88" t="s">
        <v>160</v>
      </c>
      <c r="C88">
        <f>'orig. data'!AH100</f>
        <v>0</v>
      </c>
      <c r="D88">
        <f>'orig. data'!AI100</f>
        <v>2</v>
      </c>
      <c r="E88" t="str">
        <f ca="1">IF(CELL("contents",F88)="s","s",IF(CELL("contents",G88)="s","s",IF(CELL("contents",'orig. data'!AJ100)="t","t","")))</f>
        <v>s</v>
      </c>
      <c r="F88" t="str">
        <f>'orig. data'!AK100</f>
        <v>s</v>
      </c>
      <c r="G88">
        <f>'orig. data'!AL100</f>
        <v>0</v>
      </c>
      <c r="H88" s="22">
        <f>'orig. data'!D$18/100</f>
        <v>0.133414</v>
      </c>
      <c r="I88" s="3"/>
      <c r="J88" s="3"/>
      <c r="K88" s="22">
        <f>'orig. data'!R$18/100</f>
        <v>0.13178900000000002</v>
      </c>
      <c r="L88" s="5" t="str">
        <f>'orig. data'!B100</f>
        <v>.</v>
      </c>
      <c r="M88" s="5" t="str">
        <f>'orig. data'!C100</f>
        <v>.</v>
      </c>
      <c r="N88" s="11" t="str">
        <f>'orig. data'!G100</f>
        <v>.</v>
      </c>
      <c r="O88" s="9"/>
      <c r="P88" s="5">
        <f>'orig. data'!P100</f>
        <v>9</v>
      </c>
      <c r="Q88" s="5">
        <f>'orig. data'!Q100</f>
        <v>916</v>
      </c>
      <c r="R88" s="11">
        <f>'orig. data'!U100</f>
        <v>0</v>
      </c>
      <c r="S88" s="9"/>
      <c r="T88" s="11" t="str">
        <f>'orig. data'!AD100</f>
        <v>.</v>
      </c>
    </row>
    <row r="89" spans="1:20" ht="12.75">
      <c r="A89" s="43" t="str">
        <f ca="1" t="shared" si="1"/>
        <v>Seven Oaks W (1,t)</v>
      </c>
      <c r="B89" t="s">
        <v>182</v>
      </c>
      <c r="C89">
        <f>'orig. data'!AH101</f>
        <v>1</v>
      </c>
      <c r="D89">
        <f>'orig. data'!AI101</f>
        <v>0</v>
      </c>
      <c r="E89" t="str">
        <f ca="1">IF(CELL("contents",F89)="s","s",IF(CELL("contents",G89)="s","s",IF(CELL("contents",'orig. data'!AJ101)="t","t","")))</f>
        <v>t</v>
      </c>
      <c r="F89">
        <f>'orig. data'!AK101</f>
        <v>0</v>
      </c>
      <c r="G89">
        <f>'orig. data'!AL101</f>
        <v>0</v>
      </c>
      <c r="H89" s="22">
        <f>'orig. data'!D$18/100</f>
        <v>0.133414</v>
      </c>
      <c r="I89" s="3">
        <f>'orig. data'!D101/100</f>
        <v>0.15526</v>
      </c>
      <c r="J89" s="3">
        <f>'orig. data'!R101/100</f>
        <v>0.12434300000000001</v>
      </c>
      <c r="K89" s="22">
        <f>'orig. data'!R$18/100</f>
        <v>0.13178900000000002</v>
      </c>
      <c r="L89" s="5">
        <f>'orig. data'!B101</f>
        <v>828</v>
      </c>
      <c r="M89" s="5">
        <f>'orig. data'!C101</f>
        <v>5333</v>
      </c>
      <c r="N89" s="11">
        <f>'orig. data'!G101</f>
        <v>2E-05</v>
      </c>
      <c r="O89" s="9"/>
      <c r="P89" s="5">
        <f>'orig. data'!P101</f>
        <v>662</v>
      </c>
      <c r="Q89" s="5">
        <f>'orig. data'!Q101</f>
        <v>5324</v>
      </c>
      <c r="R89" s="11">
        <f>'orig. data'!U101</f>
        <v>0.23122</v>
      </c>
      <c r="S89" s="9"/>
      <c r="T89" s="11">
        <f>'orig. data'!AD101</f>
        <v>2E-05</v>
      </c>
    </row>
    <row r="90" spans="1:20" ht="12.75">
      <c r="A90" s="43" t="str">
        <f ca="1" t="shared" si="1"/>
        <v>Seven Oaks E (1,2,t)</v>
      </c>
      <c r="B90" t="s">
        <v>183</v>
      </c>
      <c r="C90">
        <f>'orig. data'!AH102</f>
        <v>1</v>
      </c>
      <c r="D90">
        <f>'orig. data'!AI102</f>
        <v>2</v>
      </c>
      <c r="E90" t="str">
        <f ca="1">IF(CELL("contents",F90)="s","s",IF(CELL("contents",G90)="s","s",IF(CELL("contents",'orig. data'!AJ102)="t","t","")))</f>
        <v>t</v>
      </c>
      <c r="F90">
        <f>'orig. data'!AK102</f>
        <v>0</v>
      </c>
      <c r="G90">
        <f>'orig. data'!AL102</f>
        <v>0</v>
      </c>
      <c r="H90" s="22">
        <f>'orig. data'!D$18/100</f>
        <v>0.133414</v>
      </c>
      <c r="I90" s="3">
        <f>'orig. data'!D102/100</f>
        <v>0.120507</v>
      </c>
      <c r="J90" s="3">
        <f>'orig. data'!R102/100</f>
        <v>0.083383</v>
      </c>
      <c r="K90" s="22">
        <f>'orig. data'!R$18/100</f>
        <v>0.13178900000000002</v>
      </c>
      <c r="L90" s="5">
        <f>'orig. data'!B102</f>
        <v>808</v>
      </c>
      <c r="M90" s="5">
        <f>'orig. data'!C102</f>
        <v>6705</v>
      </c>
      <c r="N90" s="11">
        <f>'orig. data'!G102</f>
        <v>0.0042</v>
      </c>
      <c r="O90" s="9"/>
      <c r="P90" s="5">
        <f>'orig. data'!P102</f>
        <v>562</v>
      </c>
      <c r="Q90" s="5">
        <f>'orig. data'!Q102</f>
        <v>6740</v>
      </c>
      <c r="R90" s="11">
        <f>'orig. data'!U102</f>
        <v>0</v>
      </c>
      <c r="S90" s="9"/>
      <c r="T90" s="11">
        <f>'orig. data'!AD102</f>
        <v>0</v>
      </c>
    </row>
    <row r="91" spans="1:20" ht="12.75">
      <c r="A91" s="43"/>
      <c r="H91" s="22"/>
      <c r="I91" s="3"/>
      <c r="J91" s="3"/>
      <c r="K91" s="22"/>
      <c r="L91" s="5"/>
      <c r="M91" s="5"/>
      <c r="N91" s="11"/>
      <c r="O91" s="9"/>
      <c r="P91" s="5"/>
      <c r="Q91" s="5"/>
      <c r="R91" s="11"/>
      <c r="S91" s="9"/>
      <c r="T91" s="11"/>
    </row>
    <row r="92" spans="1:20" ht="12.75">
      <c r="A92" s="43" t="str">
        <f ca="1" t="shared" si="1"/>
        <v>St. James - Assiniboia W (1,2)</v>
      </c>
      <c r="B92" t="s">
        <v>233</v>
      </c>
      <c r="C92">
        <f>'orig. data'!AH103</f>
        <v>1</v>
      </c>
      <c r="D92">
        <f>'orig. data'!AI103</f>
        <v>2</v>
      </c>
      <c r="E92">
        <f ca="1">IF(CELL("contents",F92)="s","s",IF(CELL("contents",G92)="s","s",IF(CELL("contents",'orig. data'!AJ103)="t","t","")))</f>
      </c>
      <c r="F92">
        <f>'orig. data'!AK103</f>
        <v>0</v>
      </c>
      <c r="G92">
        <f>'orig. data'!AL103</f>
        <v>0</v>
      </c>
      <c r="H92" s="22">
        <f>'orig. data'!D$18/100</f>
        <v>0.133414</v>
      </c>
      <c r="I92" s="3">
        <f>'orig. data'!D103/100</f>
        <v>0.115727</v>
      </c>
      <c r="J92" s="3">
        <f>'orig. data'!R103/100</f>
        <v>0.11021800000000001</v>
      </c>
      <c r="K92" s="22">
        <f>'orig. data'!R$18/100</f>
        <v>0.13178900000000002</v>
      </c>
      <c r="L92" s="5">
        <f>'orig. data'!B103</f>
        <v>780</v>
      </c>
      <c r="M92" s="5">
        <f>'orig. data'!C103</f>
        <v>6740</v>
      </c>
      <c r="N92" s="11">
        <f>'orig. data'!G103</f>
        <v>8E-05</v>
      </c>
      <c r="O92" s="9"/>
      <c r="P92" s="5">
        <f>'orig. data'!P103</f>
        <v>699</v>
      </c>
      <c r="Q92" s="5">
        <f>'orig. data'!Q103</f>
        <v>6342</v>
      </c>
      <c r="R92" s="11">
        <f>'orig. data'!U103</f>
        <v>1E-05</v>
      </c>
      <c r="S92" s="9"/>
      <c r="T92" s="11">
        <f>'orig. data'!AD103</f>
        <v>0.349</v>
      </c>
    </row>
    <row r="93" spans="1:20" ht="12.75">
      <c r="A93" s="43" t="str">
        <f ca="1" t="shared" si="1"/>
        <v>St. James - Assiniboia E (1,2)</v>
      </c>
      <c r="B93" t="s">
        <v>184</v>
      </c>
      <c r="C93">
        <f>'orig. data'!AH104</f>
        <v>1</v>
      </c>
      <c r="D93">
        <f>'orig. data'!AI104</f>
        <v>2</v>
      </c>
      <c r="E93">
        <f ca="1">IF(CELL("contents",F93)="s","s",IF(CELL("contents",G93)="s","s",IF(CELL("contents",'orig. data'!AJ104)="t","t","")))</f>
      </c>
      <c r="F93">
        <f>'orig. data'!AK104</f>
        <v>0</v>
      </c>
      <c r="G93">
        <f>'orig. data'!AL104</f>
        <v>0</v>
      </c>
      <c r="H93" s="22">
        <f>'orig. data'!D$18/100</f>
        <v>0.133414</v>
      </c>
      <c r="I93" s="3">
        <f>'orig. data'!D104/100</f>
        <v>0.09941499999999999</v>
      </c>
      <c r="J93" s="3">
        <f>'orig. data'!R104/100</f>
        <v>0.09808299999999999</v>
      </c>
      <c r="K93" s="22">
        <f>'orig. data'!R$18/100</f>
        <v>0.13178900000000002</v>
      </c>
      <c r="L93" s="5">
        <f>'orig. data'!B104</f>
        <v>527</v>
      </c>
      <c r="M93" s="5">
        <f>'orig. data'!C104</f>
        <v>5301</v>
      </c>
      <c r="N93" s="11">
        <f>'orig. data'!G104</f>
        <v>0</v>
      </c>
      <c r="O93" s="9"/>
      <c r="P93" s="5">
        <f>'orig. data'!P104</f>
        <v>481</v>
      </c>
      <c r="Q93" s="5">
        <f>'orig. data'!Q104</f>
        <v>4904</v>
      </c>
      <c r="R93" s="11">
        <f>'orig. data'!U104</f>
        <v>0</v>
      </c>
      <c r="S93" s="9"/>
      <c r="T93" s="11">
        <f>'orig. data'!AD104</f>
        <v>0.83062</v>
      </c>
    </row>
    <row r="94" spans="1:20" ht="12.75">
      <c r="A94" s="43"/>
      <c r="H94" s="22"/>
      <c r="I94" s="3"/>
      <c r="J94" s="3"/>
      <c r="K94" s="22"/>
      <c r="L94" s="5"/>
      <c r="M94" s="5"/>
      <c r="N94" s="11"/>
      <c r="O94" s="9"/>
      <c r="P94" s="5"/>
      <c r="Q94" s="5"/>
      <c r="R94" s="11"/>
      <c r="S94" s="9"/>
      <c r="T94" s="11"/>
    </row>
    <row r="95" spans="1:20" ht="12.75">
      <c r="A95" s="43" t="str">
        <f ca="1" t="shared" si="1"/>
        <v>Inkster West (1,2)</v>
      </c>
      <c r="B95" t="s">
        <v>234</v>
      </c>
      <c r="C95">
        <f>'orig. data'!AH105</f>
        <v>1</v>
      </c>
      <c r="D95">
        <f>'orig. data'!AI105</f>
        <v>2</v>
      </c>
      <c r="E95">
        <f ca="1">IF(CELL("contents",F95)="s","s",IF(CELL("contents",G95)="s","s",IF(CELL("contents",'orig. data'!AJ105)="t","t","")))</f>
      </c>
      <c r="F95">
        <f>'orig. data'!AK105</f>
        <v>0</v>
      </c>
      <c r="G95">
        <f>'orig. data'!AL105</f>
        <v>0</v>
      </c>
      <c r="H95" s="22">
        <f>'orig. data'!D$18/100</f>
        <v>0.133414</v>
      </c>
      <c r="I95" s="3">
        <f>'orig. data'!D105/100</f>
        <v>0.078669</v>
      </c>
      <c r="J95" s="3">
        <f>'orig. data'!R105/100</f>
        <v>0.078761</v>
      </c>
      <c r="K95" s="22">
        <f>'orig. data'!R$18/100</f>
        <v>0.13178900000000002</v>
      </c>
      <c r="L95" s="5">
        <f>'orig. data'!B105</f>
        <v>402</v>
      </c>
      <c r="M95" s="5">
        <f>'orig. data'!C105</f>
        <v>5110</v>
      </c>
      <c r="N95" s="11">
        <f>'orig. data'!G105</f>
        <v>0</v>
      </c>
      <c r="O95" s="9"/>
      <c r="P95" s="5">
        <f>'orig. data'!P105</f>
        <v>356</v>
      </c>
      <c r="Q95" s="5">
        <f>'orig. data'!Q105</f>
        <v>4520</v>
      </c>
      <c r="R95" s="11">
        <f>'orig. data'!U105</f>
        <v>0</v>
      </c>
      <c r="S95" s="9"/>
      <c r="T95" s="11">
        <f>'orig. data'!AD105</f>
        <v>0.98722</v>
      </c>
    </row>
    <row r="96" spans="1:20" ht="12.75">
      <c r="A96" s="43" t="str">
        <f ca="1" t="shared" si="1"/>
        <v>Inkster East (1,2)</v>
      </c>
      <c r="B96" t="s">
        <v>235</v>
      </c>
      <c r="C96">
        <f>'orig. data'!AH106</f>
        <v>1</v>
      </c>
      <c r="D96">
        <f>'orig. data'!AI106</f>
        <v>2</v>
      </c>
      <c r="E96">
        <f ca="1">IF(CELL("contents",F96)="s","s",IF(CELL("contents",G96)="s","s",IF(CELL("contents",'orig. data'!AJ106)="t","t","")))</f>
      </c>
      <c r="F96">
        <f>'orig. data'!AK106</f>
        <v>0</v>
      </c>
      <c r="G96">
        <f>'orig. data'!AL106</f>
        <v>0</v>
      </c>
      <c r="H96" s="22">
        <f>'orig. data'!D$18/100</f>
        <v>0.133414</v>
      </c>
      <c r="I96" s="3">
        <f>'orig. data'!D106/100</f>
        <v>0.428877</v>
      </c>
      <c r="J96" s="3">
        <f>'orig. data'!R106/100</f>
        <v>0.45055500000000004</v>
      </c>
      <c r="K96" s="22">
        <f>'orig. data'!R$18/100</f>
        <v>0.13178900000000002</v>
      </c>
      <c r="L96" s="5">
        <f>'orig. data'!B106</f>
        <v>1604</v>
      </c>
      <c r="M96" s="5">
        <f>'orig. data'!C106</f>
        <v>3740</v>
      </c>
      <c r="N96" s="11">
        <f>'orig. data'!G106</f>
        <v>0</v>
      </c>
      <c r="O96" s="9"/>
      <c r="P96" s="5">
        <f>'orig. data'!P106</f>
        <v>1745</v>
      </c>
      <c r="Q96" s="5">
        <f>'orig. data'!Q106</f>
        <v>3873</v>
      </c>
      <c r="R96" s="11">
        <f>'orig. data'!U106</f>
        <v>0</v>
      </c>
      <c r="S96" s="9"/>
      <c r="T96" s="11">
        <f>'orig. data'!AD106</f>
        <v>0.154</v>
      </c>
    </row>
    <row r="97" spans="1:20" ht="12.75">
      <c r="A97" s="43"/>
      <c r="H97" s="22"/>
      <c r="I97" s="3"/>
      <c r="J97" s="3"/>
      <c r="K97" s="22"/>
      <c r="L97" s="5"/>
      <c r="M97" s="5"/>
      <c r="N97" s="11"/>
      <c r="O97" s="9"/>
      <c r="P97" s="5"/>
      <c r="Q97" s="5"/>
      <c r="R97" s="11"/>
      <c r="S97" s="9"/>
      <c r="T97" s="11"/>
    </row>
    <row r="98" spans="1:20" ht="12.75">
      <c r="A98" s="43" t="str">
        <f ca="1" t="shared" si="1"/>
        <v>Downtown W (1,2)</v>
      </c>
      <c r="B98" t="s">
        <v>185</v>
      </c>
      <c r="C98">
        <f>'orig. data'!AH107</f>
        <v>1</v>
      </c>
      <c r="D98">
        <f>'orig. data'!AI107</f>
        <v>2</v>
      </c>
      <c r="E98">
        <f ca="1">IF(CELL("contents",F98)="s","s",IF(CELL("contents",G98)="s","s",IF(CELL("contents",'orig. data'!AJ107)="t","t","")))</f>
      </c>
      <c r="F98">
        <f>'orig. data'!AK107</f>
        <v>0</v>
      </c>
      <c r="G98">
        <f>'orig. data'!AL107</f>
        <v>0</v>
      </c>
      <c r="H98" s="22">
        <f>'orig. data'!D$18/100</f>
        <v>0.133414</v>
      </c>
      <c r="I98" s="3">
        <f>'orig. data'!D107/100</f>
        <v>0.265025</v>
      </c>
      <c r="J98" s="3">
        <f>'orig. data'!R107/100</f>
        <v>0.26367</v>
      </c>
      <c r="K98" s="22">
        <f>'orig. data'!R$18/100</f>
        <v>0.13178900000000002</v>
      </c>
      <c r="L98" s="5">
        <f>'orig. data'!B107</f>
        <v>2443</v>
      </c>
      <c r="M98" s="5">
        <f>'orig. data'!C107</f>
        <v>9218</v>
      </c>
      <c r="N98" s="11">
        <f>'orig. data'!G107</f>
        <v>0</v>
      </c>
      <c r="O98" s="9"/>
      <c r="P98" s="5">
        <f>'orig. data'!P107</f>
        <v>2223</v>
      </c>
      <c r="Q98" s="5">
        <f>'orig. data'!Q107</f>
        <v>8431</v>
      </c>
      <c r="R98" s="11">
        <f>'orig. data'!U107</f>
        <v>0</v>
      </c>
      <c r="S98" s="9"/>
      <c r="T98" s="11">
        <f>'orig. data'!AD107</f>
        <v>0.86116</v>
      </c>
    </row>
    <row r="99" spans="1:20" ht="12.75">
      <c r="A99" s="43" t="str">
        <f ca="1" t="shared" si="1"/>
        <v>Downtown E (1,2,t)</v>
      </c>
      <c r="B99" t="s">
        <v>236</v>
      </c>
      <c r="C99">
        <f>'orig. data'!AH108</f>
        <v>1</v>
      </c>
      <c r="D99">
        <f>'orig. data'!AI108</f>
        <v>2</v>
      </c>
      <c r="E99" t="str">
        <f ca="1">IF(CELL("contents",F99)="s","s",IF(CELL("contents",G99)="s","s",IF(CELL("contents",'orig. data'!AJ108)="t","t","")))</f>
        <v>t</v>
      </c>
      <c r="F99">
        <f>'orig. data'!AK108</f>
        <v>0</v>
      </c>
      <c r="G99">
        <f>'orig. data'!AL108</f>
        <v>0</v>
      </c>
      <c r="H99" s="22">
        <f>'orig. data'!D$18/100</f>
        <v>0.133414</v>
      </c>
      <c r="I99" s="3">
        <f>'orig. data'!D108/100</f>
        <v>0.542282</v>
      </c>
      <c r="J99" s="3">
        <f>'orig. data'!R108/100</f>
        <v>0.478249</v>
      </c>
      <c r="K99" s="22">
        <f>'orig. data'!R$18/100</f>
        <v>0.13178900000000002</v>
      </c>
      <c r="L99" s="5">
        <f>'orig. data'!B108</f>
        <v>3559</v>
      </c>
      <c r="M99" s="5">
        <f>'orig. data'!C108</f>
        <v>6563</v>
      </c>
      <c r="N99" s="11">
        <f>'orig. data'!G108</f>
        <v>0</v>
      </c>
      <c r="O99" s="9"/>
      <c r="P99" s="5">
        <f>'orig. data'!P108</f>
        <v>3496</v>
      </c>
      <c r="Q99" s="5">
        <f>'orig. data'!Q108</f>
        <v>7310</v>
      </c>
      <c r="R99" s="11">
        <f>'orig. data'!U108</f>
        <v>0</v>
      </c>
      <c r="S99" s="9"/>
      <c r="T99" s="11">
        <f>'orig. data'!AD108</f>
        <v>0</v>
      </c>
    </row>
    <row r="100" spans="1:20" ht="12.75">
      <c r="A100" s="43"/>
      <c r="H100" s="22"/>
      <c r="I100" s="3"/>
      <c r="J100" s="3"/>
      <c r="K100" s="22"/>
      <c r="L100" s="5"/>
      <c r="M100" s="5"/>
      <c r="N100" s="11"/>
      <c r="O100" s="9"/>
      <c r="P100" s="5"/>
      <c r="Q100" s="5"/>
      <c r="R100" s="11"/>
      <c r="S100" s="9"/>
      <c r="T100" s="11"/>
    </row>
    <row r="101" spans="1:20" ht="12.75">
      <c r="A101" s="43" t="str">
        <f ca="1" t="shared" si="1"/>
        <v>Point Douglas N (1,2,t)</v>
      </c>
      <c r="B101" t="s">
        <v>237</v>
      </c>
      <c r="C101">
        <f>'orig. data'!AH109</f>
        <v>1</v>
      </c>
      <c r="D101">
        <f>'orig. data'!AI109</f>
        <v>2</v>
      </c>
      <c r="E101" t="str">
        <f ca="1">IF(CELL("contents",F101)="s","s",IF(CELL("contents",G101)="s","s",IF(CELL("contents",'orig. data'!AJ109)="t","t","")))</f>
        <v>t</v>
      </c>
      <c r="F101">
        <f>'orig. data'!AK109</f>
        <v>0</v>
      </c>
      <c r="G101">
        <f>'orig. data'!AL109</f>
        <v>0</v>
      </c>
      <c r="H101" s="22">
        <f>'orig. data'!D$18/100</f>
        <v>0.133414</v>
      </c>
      <c r="I101" s="3">
        <f>'orig. data'!D109/100</f>
        <v>0.34240699999999996</v>
      </c>
      <c r="J101" s="3">
        <f>'orig. data'!R109/100</f>
        <v>0.314831</v>
      </c>
      <c r="K101" s="22">
        <f>'orig. data'!R$18/100</f>
        <v>0.13178900000000002</v>
      </c>
      <c r="L101" s="5">
        <f>'orig. data'!B109</f>
        <v>2327</v>
      </c>
      <c r="M101" s="5">
        <f>'orig. data'!C109</f>
        <v>6796</v>
      </c>
      <c r="N101" s="11">
        <f>'orig. data'!G109</f>
        <v>0</v>
      </c>
      <c r="O101" s="9"/>
      <c r="P101" s="5">
        <f>'orig. data'!P109</f>
        <v>2195</v>
      </c>
      <c r="Q101" s="5">
        <f>'orig. data'!Q109</f>
        <v>6972</v>
      </c>
      <c r="R101" s="11">
        <f>'orig. data'!U109</f>
        <v>0</v>
      </c>
      <c r="S101" s="9"/>
      <c r="T101" s="11">
        <f>'orig. data'!AD109</f>
        <v>0.00477</v>
      </c>
    </row>
    <row r="102" spans="1:20" ht="12.75">
      <c r="A102" s="43" t="str">
        <f ca="1" t="shared" si="1"/>
        <v>Point Douglas S (1,2)</v>
      </c>
      <c r="B102" t="s">
        <v>238</v>
      </c>
      <c r="C102">
        <f>'orig. data'!AH110</f>
        <v>1</v>
      </c>
      <c r="D102">
        <f>'orig. data'!AI110</f>
        <v>2</v>
      </c>
      <c r="E102">
        <f ca="1">IF(CELL("contents",F102)="s","s",IF(CELL("contents",G102)="s","s",IF(CELL("contents",'orig. data'!AJ110)="t","t","")))</f>
      </c>
      <c r="F102">
        <f>'orig. data'!AK110</f>
        <v>0</v>
      </c>
      <c r="G102">
        <f>'orig. data'!AL110</f>
        <v>0</v>
      </c>
      <c r="H102" s="22">
        <f>'orig. data'!D$18/100</f>
        <v>0.133414</v>
      </c>
      <c r="I102" s="3">
        <f>'orig. data'!D110/100</f>
        <v>0.7005450000000001</v>
      </c>
      <c r="J102" s="3">
        <f>'orig. data'!R110/100</f>
        <v>0.717954</v>
      </c>
      <c r="K102" s="22">
        <f>'orig. data'!R$18/100</f>
        <v>0.13178900000000002</v>
      </c>
      <c r="L102" s="5">
        <f>'orig. data'!B110</f>
        <v>2826</v>
      </c>
      <c r="M102" s="5">
        <f>'orig. data'!C110</f>
        <v>4034</v>
      </c>
      <c r="N102" s="11">
        <f>'orig. data'!G110</f>
        <v>0</v>
      </c>
      <c r="O102" s="9"/>
      <c r="P102" s="5">
        <f>'orig. data'!P110</f>
        <v>3243</v>
      </c>
      <c r="Q102" s="5">
        <f>'orig. data'!Q110</f>
        <v>4517</v>
      </c>
      <c r="R102" s="11">
        <f>'orig. data'!U110</f>
        <v>0</v>
      </c>
      <c r="S102" s="9"/>
      <c r="T102" s="11">
        <f>'orig. data'!AD110</f>
        <v>0.34014</v>
      </c>
    </row>
    <row r="103" spans="1:20" ht="12.75">
      <c r="A103" s="43"/>
      <c r="H103" s="22"/>
      <c r="I103" s="3"/>
      <c r="J103" s="3"/>
      <c r="K103" s="22"/>
      <c r="L103" s="5"/>
      <c r="M103" s="5"/>
      <c r="N103" s="11"/>
      <c r="O103" s="9"/>
      <c r="P103" s="5"/>
      <c r="Q103" s="5"/>
      <c r="R103" s="11"/>
      <c r="S103" s="9"/>
      <c r="T103" s="11"/>
    </row>
    <row r="104" spans="1:20" s="52" customFormat="1" ht="12.75">
      <c r="A104" s="43" t="str">
        <f ca="1" t="shared" si="1"/>
        <v>Winnipeg (1,2,t)</v>
      </c>
      <c r="B104" s="52" t="s">
        <v>137</v>
      </c>
      <c r="C104" s="52">
        <f>'orig. data'!AH8</f>
        <v>1</v>
      </c>
      <c r="D104" s="52">
        <f>'orig. data'!AI8</f>
        <v>2</v>
      </c>
      <c r="E104" t="str">
        <f ca="1">IF(CELL("contents",F104)="s","s",IF(CELL("contents",G104)="s","s",IF(CELL("contents",'orig. data'!AJ8)="t","t","")))</f>
        <v>t</v>
      </c>
      <c r="F104" s="52">
        <f>'orig. data'!AK8</f>
        <v>0</v>
      </c>
      <c r="G104" s="52">
        <f>'orig. data'!AL8</f>
        <v>0</v>
      </c>
      <c r="H104" s="53">
        <f>'orig. data'!D$18/100</f>
        <v>0.133414</v>
      </c>
      <c r="I104" s="54">
        <f>'orig. data'!D8/100</f>
        <v>0.17369099999999998</v>
      </c>
      <c r="J104" s="54">
        <f>'orig. data'!R8/100</f>
        <v>0.165636</v>
      </c>
      <c r="K104" s="53">
        <f>'orig. data'!R$18/100</f>
        <v>0.13178900000000002</v>
      </c>
      <c r="L104" s="55">
        <f>'orig. data'!B8</f>
        <v>25779</v>
      </c>
      <c r="M104" s="55">
        <f>'orig. data'!C8</f>
        <v>148315</v>
      </c>
      <c r="N104" s="56">
        <f>'orig. data'!G8</f>
        <v>0</v>
      </c>
      <c r="O104" s="9"/>
      <c r="P104" s="55">
        <f>'orig. data'!P8</f>
        <v>23646</v>
      </c>
      <c r="Q104" s="55">
        <f>'orig. data'!Q8</f>
        <v>144618</v>
      </c>
      <c r="R104" s="56">
        <f>'orig. data'!U8</f>
        <v>0</v>
      </c>
      <c r="S104" s="9"/>
      <c r="T104" s="56">
        <f>'orig. data'!AD8</f>
        <v>0.02477</v>
      </c>
    </row>
    <row r="105" spans="1:20" s="52" customFormat="1" ht="12.75">
      <c r="A105" s="43" t="str">
        <f ca="1" t="shared" si="1"/>
        <v>Manitoba </v>
      </c>
      <c r="B105" s="52" t="s">
        <v>194</v>
      </c>
      <c r="C105" s="52">
        <f>'orig. data'!AH18</f>
        <v>0</v>
      </c>
      <c r="D105" s="52">
        <f>'orig. data'!AI18</f>
        <v>0</v>
      </c>
      <c r="E105">
        <f ca="1">IF(CELL("contents",F105)="s","s",IF(CELL("contents",G105)="s","s",IF(CELL("contents",'orig. data'!AJ18)="t","t","")))</f>
      </c>
      <c r="F105" s="52">
        <f>'orig. data'!AK18</f>
        <v>0</v>
      </c>
      <c r="G105" s="52">
        <f>'orig. data'!AL18</f>
        <v>0</v>
      </c>
      <c r="H105" s="53">
        <f>'orig. data'!D$18/100</f>
        <v>0.133414</v>
      </c>
      <c r="I105" s="54">
        <f>'orig. data'!D18/100</f>
        <v>0.133414</v>
      </c>
      <c r="J105" s="54">
        <f>'orig. data'!R18/100</f>
        <v>0.13178900000000002</v>
      </c>
      <c r="K105" s="53">
        <f>'orig. data'!R$18/100</f>
        <v>0.13178900000000002</v>
      </c>
      <c r="L105" s="55">
        <f>'orig. data'!B18</f>
        <v>38778</v>
      </c>
      <c r="M105" s="55">
        <f>'orig. data'!C18</f>
        <v>290659</v>
      </c>
      <c r="N105" s="56" t="str">
        <f>'orig. data'!G18</f>
        <v>.</v>
      </c>
      <c r="O105" s="9"/>
      <c r="P105" s="55">
        <f>'orig. data'!P18</f>
        <v>36955</v>
      </c>
      <c r="Q105" s="55">
        <f>'orig. data'!Q18</f>
        <v>283573</v>
      </c>
      <c r="R105" s="56" t="str">
        <f>'orig. data'!U18</f>
        <v>.</v>
      </c>
      <c r="S105" s="9"/>
      <c r="T105" s="56">
        <f>'orig. data'!AD18</f>
        <v>0.57924</v>
      </c>
    </row>
    <row r="106" spans="8:20" ht="12.75">
      <c r="H106" s="22"/>
      <c r="I106" s="10"/>
      <c r="J106" s="10"/>
      <c r="K106" s="22"/>
      <c r="L106" s="5"/>
      <c r="M106" s="5"/>
      <c r="N106" s="11"/>
      <c r="O106" s="50"/>
      <c r="P106" s="5"/>
      <c r="Q106" s="5"/>
      <c r="R106" s="11"/>
      <c r="S106" s="50"/>
      <c r="T106" s="11"/>
    </row>
    <row r="108" ht="12.75">
      <c r="U108" t="s">
        <v>195</v>
      </c>
    </row>
  </sheetData>
  <mergeCells count="3">
    <mergeCell ref="C1:E1"/>
    <mergeCell ref="F1:G1"/>
    <mergeCell ref="I2:J2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10"/>
  <sheetViews>
    <sheetView workbookViewId="0" topLeftCell="A1">
      <pane xSplit="1" ySplit="3" topLeftCell="B6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Q18" sqref="AQ18"/>
    </sheetView>
  </sheetViews>
  <sheetFormatPr defaultColWidth="9.140625" defaultRowHeight="12.75"/>
  <cols>
    <col min="1" max="1" width="22.7109375" style="0" customWidth="1"/>
    <col min="9" max="9" width="14.28125" style="0" customWidth="1"/>
  </cols>
  <sheetData>
    <row r="1" spans="1:12" ht="12.75">
      <c r="A1" s="77" t="s">
        <v>245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ht="12.75">
      <c r="A2" t="s">
        <v>246</v>
      </c>
    </row>
    <row r="3" spans="1:38" ht="12.75">
      <c r="A3" t="s">
        <v>0</v>
      </c>
      <c r="B3" t="s">
        <v>247</v>
      </c>
      <c r="C3" t="s">
        <v>248</v>
      </c>
      <c r="D3" t="s">
        <v>249</v>
      </c>
      <c r="E3" t="s">
        <v>250</v>
      </c>
      <c r="F3" t="s">
        <v>251</v>
      </c>
      <c r="G3" t="s">
        <v>252</v>
      </c>
      <c r="H3" t="s">
        <v>253</v>
      </c>
      <c r="I3" t="s">
        <v>254</v>
      </c>
      <c r="J3" t="s">
        <v>255</v>
      </c>
      <c r="K3" t="s">
        <v>256</v>
      </c>
      <c r="L3" t="s">
        <v>257</v>
      </c>
      <c r="M3" t="s">
        <v>258</v>
      </c>
      <c r="N3" t="s">
        <v>259</v>
      </c>
      <c r="O3" t="s">
        <v>260</v>
      </c>
      <c r="P3" t="s">
        <v>261</v>
      </c>
      <c r="Q3" t="s">
        <v>262</v>
      </c>
      <c r="R3" t="s">
        <v>263</v>
      </c>
      <c r="S3" t="s">
        <v>264</v>
      </c>
      <c r="T3" t="s">
        <v>265</v>
      </c>
      <c r="U3" t="s">
        <v>266</v>
      </c>
      <c r="V3" t="s">
        <v>267</v>
      </c>
      <c r="W3" t="s">
        <v>268</v>
      </c>
      <c r="X3" t="s">
        <v>269</v>
      </c>
      <c r="Y3" t="s">
        <v>270</v>
      </c>
      <c r="Z3" t="s">
        <v>271</v>
      </c>
      <c r="AA3" t="s">
        <v>272</v>
      </c>
      <c r="AB3" t="s">
        <v>273</v>
      </c>
      <c r="AC3" t="s">
        <v>274</v>
      </c>
      <c r="AD3" t="s">
        <v>275</v>
      </c>
      <c r="AE3" t="s">
        <v>276</v>
      </c>
      <c r="AF3" t="s">
        <v>277</v>
      </c>
      <c r="AG3" t="s">
        <v>278</v>
      </c>
      <c r="AH3" t="s">
        <v>279</v>
      </c>
      <c r="AI3" t="s">
        <v>280</v>
      </c>
      <c r="AJ3" t="s">
        <v>281</v>
      </c>
      <c r="AK3" t="s">
        <v>282</v>
      </c>
      <c r="AL3" t="s">
        <v>283</v>
      </c>
    </row>
    <row r="4" spans="1:36" ht="12.75">
      <c r="A4" t="s">
        <v>3</v>
      </c>
      <c r="B4">
        <v>674</v>
      </c>
      <c r="C4">
        <v>16042</v>
      </c>
      <c r="D4">
        <v>4.2515</v>
      </c>
      <c r="E4">
        <v>3.8989</v>
      </c>
      <c r="F4">
        <v>4.6359</v>
      </c>
      <c r="G4">
        <v>0</v>
      </c>
      <c r="H4">
        <v>4.2015</v>
      </c>
      <c r="I4">
        <v>0.16183</v>
      </c>
      <c r="J4">
        <v>-1.1436</v>
      </c>
      <c r="K4">
        <v>-1.2302</v>
      </c>
      <c r="L4">
        <v>-1.057</v>
      </c>
      <c r="M4">
        <v>0.31867</v>
      </c>
      <c r="N4">
        <v>0.29224</v>
      </c>
      <c r="O4">
        <v>0.34748</v>
      </c>
      <c r="P4">
        <v>670</v>
      </c>
      <c r="Q4">
        <v>17538</v>
      </c>
      <c r="R4">
        <v>3.865</v>
      </c>
      <c r="S4">
        <v>3.5437</v>
      </c>
      <c r="T4">
        <v>4.2154</v>
      </c>
      <c r="U4">
        <v>0</v>
      </c>
      <c r="V4">
        <v>3.8203</v>
      </c>
      <c r="W4">
        <v>0.14759</v>
      </c>
      <c r="X4">
        <v>-1.2267</v>
      </c>
      <c r="Y4">
        <v>-1.3134</v>
      </c>
      <c r="Z4">
        <v>-1.1399</v>
      </c>
      <c r="AA4">
        <v>0.29327</v>
      </c>
      <c r="AB4">
        <v>0.26889</v>
      </c>
      <c r="AC4">
        <v>0.31986</v>
      </c>
      <c r="AD4">
        <v>0.10325</v>
      </c>
      <c r="AE4">
        <v>-0.0953</v>
      </c>
      <c r="AF4">
        <v>-0.21</v>
      </c>
      <c r="AG4">
        <v>0.0193</v>
      </c>
      <c r="AH4">
        <v>1</v>
      </c>
      <c r="AI4">
        <v>2</v>
      </c>
      <c r="AJ4">
        <f>IF(AD4&lt;0.05,"t","")</f>
      </c>
    </row>
    <row r="5" spans="1:36" ht="12.75">
      <c r="A5" t="s">
        <v>1</v>
      </c>
      <c r="B5">
        <v>2068</v>
      </c>
      <c r="C5">
        <v>28203</v>
      </c>
      <c r="D5">
        <v>7.387</v>
      </c>
      <c r="E5">
        <v>6.9541</v>
      </c>
      <c r="F5">
        <v>7.8469</v>
      </c>
      <c r="G5">
        <v>0</v>
      </c>
      <c r="H5">
        <v>7.3326</v>
      </c>
      <c r="I5">
        <v>0.16124</v>
      </c>
      <c r="J5">
        <v>-0.5911</v>
      </c>
      <c r="K5">
        <v>-0.6515</v>
      </c>
      <c r="L5">
        <v>-0.5308</v>
      </c>
      <c r="M5">
        <v>0.55369</v>
      </c>
      <c r="N5">
        <v>0.52124</v>
      </c>
      <c r="O5">
        <v>0.58816</v>
      </c>
      <c r="P5">
        <v>2240</v>
      </c>
      <c r="Q5">
        <v>28659</v>
      </c>
      <c r="R5">
        <v>7.8832</v>
      </c>
      <c r="S5">
        <v>7.4297</v>
      </c>
      <c r="T5">
        <v>8.3643</v>
      </c>
      <c r="U5">
        <v>0</v>
      </c>
      <c r="V5">
        <v>7.816</v>
      </c>
      <c r="W5">
        <v>0.16514</v>
      </c>
      <c r="X5">
        <v>-0.5139</v>
      </c>
      <c r="Y5">
        <v>-0.5731</v>
      </c>
      <c r="Z5">
        <v>-0.4546</v>
      </c>
      <c r="AA5">
        <v>0.59817</v>
      </c>
      <c r="AB5">
        <v>0.56376</v>
      </c>
      <c r="AC5">
        <v>0.63468</v>
      </c>
      <c r="AD5">
        <v>0.07949</v>
      </c>
      <c r="AE5">
        <v>0.065</v>
      </c>
      <c r="AF5">
        <v>-0.0076</v>
      </c>
      <c r="AG5">
        <v>0.1377</v>
      </c>
      <c r="AH5">
        <v>1</v>
      </c>
      <c r="AI5">
        <v>2</v>
      </c>
      <c r="AJ5">
        <f aca="true" t="shared" si="0" ref="AJ5:AJ68">IF(AD5&lt;0.05,"t","")</f>
      </c>
    </row>
    <row r="6" spans="1:36" ht="12.75">
      <c r="A6" t="s">
        <v>10</v>
      </c>
      <c r="B6">
        <v>703</v>
      </c>
      <c r="C6">
        <v>17374</v>
      </c>
      <c r="D6">
        <v>4.1427</v>
      </c>
      <c r="E6">
        <v>3.8047</v>
      </c>
      <c r="F6">
        <v>4.5108</v>
      </c>
      <c r="G6">
        <v>0</v>
      </c>
      <c r="H6">
        <v>4.0463</v>
      </c>
      <c r="I6">
        <v>0.15261</v>
      </c>
      <c r="J6">
        <v>-1.1695</v>
      </c>
      <c r="K6">
        <v>-1.2546</v>
      </c>
      <c r="L6">
        <v>-1.0844</v>
      </c>
      <c r="M6">
        <v>0.31052</v>
      </c>
      <c r="N6">
        <v>0.28518</v>
      </c>
      <c r="O6">
        <v>0.3381</v>
      </c>
      <c r="P6">
        <v>880</v>
      </c>
      <c r="Q6">
        <v>15601</v>
      </c>
      <c r="R6">
        <v>5.8085</v>
      </c>
      <c r="S6">
        <v>5.3705</v>
      </c>
      <c r="T6">
        <v>6.2822</v>
      </c>
      <c r="U6">
        <v>0</v>
      </c>
      <c r="V6">
        <v>5.6407</v>
      </c>
      <c r="W6">
        <v>0.19015</v>
      </c>
      <c r="X6">
        <v>-0.8193</v>
      </c>
      <c r="Y6">
        <v>-0.8977</v>
      </c>
      <c r="Z6">
        <v>-0.7409</v>
      </c>
      <c r="AA6">
        <v>0.44074</v>
      </c>
      <c r="AB6">
        <v>0.40751</v>
      </c>
      <c r="AC6">
        <v>0.47669</v>
      </c>
      <c r="AD6">
        <v>0</v>
      </c>
      <c r="AE6">
        <v>0.338</v>
      </c>
      <c r="AF6">
        <v>0.2307</v>
      </c>
      <c r="AG6">
        <v>0.4453</v>
      </c>
      <c r="AH6">
        <v>1</v>
      </c>
      <c r="AI6">
        <v>2</v>
      </c>
      <c r="AJ6" t="str">
        <f t="shared" si="0"/>
        <v>t</v>
      </c>
    </row>
    <row r="7" spans="1:36" s="61" customFormat="1" ht="12.75">
      <c r="A7" s="61" t="s">
        <v>9</v>
      </c>
      <c r="B7" s="61">
        <v>1516</v>
      </c>
      <c r="C7" s="61">
        <v>11803</v>
      </c>
      <c r="D7" s="61">
        <v>12.9021</v>
      </c>
      <c r="E7" s="61">
        <v>12.0807</v>
      </c>
      <c r="F7" s="61">
        <v>13.7793</v>
      </c>
      <c r="G7" s="61">
        <v>0.31841</v>
      </c>
      <c r="H7" s="61">
        <v>12.8442</v>
      </c>
      <c r="I7" s="61">
        <v>0.32988</v>
      </c>
      <c r="J7" s="61">
        <v>-0.0335</v>
      </c>
      <c r="K7" s="61">
        <v>-0.0993</v>
      </c>
      <c r="L7" s="61">
        <v>0.0323</v>
      </c>
      <c r="M7" s="61">
        <v>0.96707</v>
      </c>
      <c r="N7" s="61">
        <v>0.90551</v>
      </c>
      <c r="O7" s="61">
        <v>1.03282</v>
      </c>
      <c r="P7" s="61">
        <v>1637</v>
      </c>
      <c r="Q7" s="61">
        <v>11498</v>
      </c>
      <c r="R7" s="61">
        <v>14.246</v>
      </c>
      <c r="S7" s="61">
        <v>13.3574</v>
      </c>
      <c r="T7" s="61">
        <v>15.1939</v>
      </c>
      <c r="U7" s="61">
        <v>0.01782</v>
      </c>
      <c r="V7" s="61">
        <v>14.2373</v>
      </c>
      <c r="W7" s="61">
        <v>0.35189</v>
      </c>
      <c r="X7" s="61">
        <v>0.0779</v>
      </c>
      <c r="Y7" s="61">
        <v>0.0135</v>
      </c>
      <c r="Z7" s="61">
        <v>0.1423</v>
      </c>
      <c r="AA7" s="61">
        <v>1.08098</v>
      </c>
      <c r="AB7" s="61">
        <v>1.01354</v>
      </c>
      <c r="AC7" s="61">
        <v>1.1529</v>
      </c>
      <c r="AD7" s="61">
        <v>0.01679</v>
      </c>
      <c r="AE7" s="61">
        <v>0.0991</v>
      </c>
      <c r="AF7" s="61">
        <v>0.0179</v>
      </c>
      <c r="AG7" s="61">
        <v>0.1803</v>
      </c>
      <c r="AJ7" s="61" t="str">
        <f t="shared" si="0"/>
        <v>t</v>
      </c>
    </row>
    <row r="8" spans="1:36" s="61" customFormat="1" ht="12.75">
      <c r="A8" s="61" t="s">
        <v>11</v>
      </c>
      <c r="B8" s="61">
        <v>25779</v>
      </c>
      <c r="C8" s="61">
        <v>148315</v>
      </c>
      <c r="D8" s="61">
        <v>17.3691</v>
      </c>
      <c r="E8" s="61">
        <v>16.6765</v>
      </c>
      <c r="F8" s="61">
        <v>18.0903</v>
      </c>
      <c r="G8" s="61">
        <v>0</v>
      </c>
      <c r="H8" s="61">
        <v>17.3812</v>
      </c>
      <c r="I8" s="61">
        <v>0.10825</v>
      </c>
      <c r="J8" s="61">
        <v>0.2638</v>
      </c>
      <c r="K8" s="61">
        <v>0.2231</v>
      </c>
      <c r="L8" s="61">
        <v>0.3045</v>
      </c>
      <c r="M8" s="61">
        <v>1.30189</v>
      </c>
      <c r="N8" s="61">
        <v>1.24998</v>
      </c>
      <c r="O8" s="61">
        <v>1.35595</v>
      </c>
      <c r="P8" s="61">
        <v>23646</v>
      </c>
      <c r="Q8" s="61">
        <v>144618</v>
      </c>
      <c r="R8" s="61">
        <v>16.5636</v>
      </c>
      <c r="S8" s="61">
        <v>15.9003</v>
      </c>
      <c r="T8" s="61">
        <v>17.2545</v>
      </c>
      <c r="U8" s="61">
        <v>0</v>
      </c>
      <c r="V8" s="61">
        <v>16.3507</v>
      </c>
      <c r="W8" s="61">
        <v>0.10633</v>
      </c>
      <c r="X8" s="61">
        <v>0.2284</v>
      </c>
      <c r="Y8" s="61">
        <v>0.1875</v>
      </c>
      <c r="Z8" s="61">
        <v>0.2693</v>
      </c>
      <c r="AA8" s="61">
        <v>1.2566</v>
      </c>
      <c r="AB8" s="61">
        <v>1.20628</v>
      </c>
      <c r="AC8" s="61">
        <v>1.30902</v>
      </c>
      <c r="AD8" s="61">
        <v>0.02477</v>
      </c>
      <c r="AE8" s="61">
        <v>-0.0475</v>
      </c>
      <c r="AF8" s="61">
        <v>-0.0889</v>
      </c>
      <c r="AG8" s="61">
        <v>-0.006</v>
      </c>
      <c r="AH8" s="61">
        <v>1</v>
      </c>
      <c r="AI8" s="61">
        <v>2</v>
      </c>
      <c r="AJ8" s="61" t="str">
        <f t="shared" si="0"/>
        <v>t</v>
      </c>
    </row>
    <row r="9" spans="1:36" ht="12.75">
      <c r="A9" t="s">
        <v>4</v>
      </c>
      <c r="B9">
        <v>1130</v>
      </c>
      <c r="C9">
        <v>19142</v>
      </c>
      <c r="D9">
        <v>6.0164</v>
      </c>
      <c r="E9">
        <v>5.5984</v>
      </c>
      <c r="F9">
        <v>6.4655</v>
      </c>
      <c r="G9">
        <v>0</v>
      </c>
      <c r="H9">
        <v>5.9032</v>
      </c>
      <c r="I9">
        <v>0.17561</v>
      </c>
      <c r="J9">
        <v>-0.7964</v>
      </c>
      <c r="K9">
        <v>-0.8684</v>
      </c>
      <c r="L9">
        <v>-0.7244</v>
      </c>
      <c r="M9">
        <v>0.45095</v>
      </c>
      <c r="N9">
        <v>0.41963</v>
      </c>
      <c r="O9">
        <v>0.48462</v>
      </c>
      <c r="P9">
        <v>1325</v>
      </c>
      <c r="Q9">
        <v>18411</v>
      </c>
      <c r="R9">
        <v>7.4047</v>
      </c>
      <c r="S9">
        <v>6.9151</v>
      </c>
      <c r="T9">
        <v>7.9291</v>
      </c>
      <c r="U9">
        <v>0</v>
      </c>
      <c r="V9">
        <v>7.1968</v>
      </c>
      <c r="W9">
        <v>0.19771</v>
      </c>
      <c r="X9">
        <v>-0.5765</v>
      </c>
      <c r="Y9">
        <v>-0.6449</v>
      </c>
      <c r="Z9">
        <v>-0.5081</v>
      </c>
      <c r="AA9">
        <v>0.56186</v>
      </c>
      <c r="AB9">
        <v>0.52471</v>
      </c>
      <c r="AC9">
        <v>0.60165</v>
      </c>
      <c r="AD9">
        <v>1E-05</v>
      </c>
      <c r="AE9">
        <v>0.2076</v>
      </c>
      <c r="AF9">
        <v>0.1183</v>
      </c>
      <c r="AG9">
        <v>0.297</v>
      </c>
      <c r="AH9">
        <v>1</v>
      </c>
      <c r="AI9">
        <v>2</v>
      </c>
      <c r="AJ9" t="str">
        <f t="shared" si="0"/>
        <v>t</v>
      </c>
    </row>
    <row r="10" spans="1:36" ht="12.75">
      <c r="A10" t="s">
        <v>2</v>
      </c>
      <c r="B10">
        <v>541</v>
      </c>
      <c r="C10">
        <v>10841</v>
      </c>
      <c r="D10">
        <v>5.0538</v>
      </c>
      <c r="E10">
        <v>4.5989</v>
      </c>
      <c r="F10">
        <v>5.5536</v>
      </c>
      <c r="G10">
        <v>0</v>
      </c>
      <c r="H10">
        <v>4.9903</v>
      </c>
      <c r="I10">
        <v>0.21455</v>
      </c>
      <c r="J10">
        <v>-0.9707</v>
      </c>
      <c r="K10">
        <v>-1.0651</v>
      </c>
      <c r="L10">
        <v>-0.8764</v>
      </c>
      <c r="M10">
        <v>0.3788</v>
      </c>
      <c r="N10">
        <v>0.34471</v>
      </c>
      <c r="O10">
        <v>0.41627</v>
      </c>
      <c r="P10">
        <v>529</v>
      </c>
      <c r="Q10">
        <v>10192</v>
      </c>
      <c r="R10">
        <v>5.3135</v>
      </c>
      <c r="S10">
        <v>4.8313</v>
      </c>
      <c r="T10">
        <v>5.8437</v>
      </c>
      <c r="U10">
        <v>0</v>
      </c>
      <c r="V10">
        <v>5.1903</v>
      </c>
      <c r="W10">
        <v>0.22567</v>
      </c>
      <c r="X10">
        <v>-0.9084</v>
      </c>
      <c r="Y10">
        <v>-1.0035</v>
      </c>
      <c r="Z10">
        <v>-0.8132</v>
      </c>
      <c r="AA10">
        <v>0.40318</v>
      </c>
      <c r="AB10">
        <v>0.3666</v>
      </c>
      <c r="AC10">
        <v>0.44342</v>
      </c>
      <c r="AD10">
        <v>0.43835</v>
      </c>
      <c r="AE10">
        <v>0.0501</v>
      </c>
      <c r="AF10">
        <v>-0.0766</v>
      </c>
      <c r="AG10">
        <v>0.1769</v>
      </c>
      <c r="AH10">
        <v>1</v>
      </c>
      <c r="AI10">
        <v>2</v>
      </c>
      <c r="AJ10">
        <f t="shared" si="0"/>
      </c>
    </row>
    <row r="11" spans="1:36" ht="12.75">
      <c r="A11" t="s">
        <v>6</v>
      </c>
      <c r="B11">
        <v>2341</v>
      </c>
      <c r="C11">
        <v>10965</v>
      </c>
      <c r="D11">
        <v>21.573</v>
      </c>
      <c r="E11">
        <v>20.3462</v>
      </c>
      <c r="F11">
        <v>22.8737</v>
      </c>
      <c r="G11">
        <v>0</v>
      </c>
      <c r="H11">
        <v>21.3497</v>
      </c>
      <c r="I11">
        <v>0.44126</v>
      </c>
      <c r="J11">
        <v>0.4806</v>
      </c>
      <c r="K11">
        <v>0.422</v>
      </c>
      <c r="L11">
        <v>0.5391</v>
      </c>
      <c r="M11">
        <v>1.61699</v>
      </c>
      <c r="N11">
        <v>1.52504</v>
      </c>
      <c r="O11">
        <v>1.71449</v>
      </c>
      <c r="P11">
        <v>2205</v>
      </c>
      <c r="Q11">
        <v>10156</v>
      </c>
      <c r="R11">
        <v>22.071</v>
      </c>
      <c r="S11">
        <v>20.7976</v>
      </c>
      <c r="T11">
        <v>23.4224</v>
      </c>
      <c r="U11">
        <v>0</v>
      </c>
      <c r="V11">
        <v>21.7113</v>
      </c>
      <c r="W11">
        <v>0.46236</v>
      </c>
      <c r="X11">
        <v>0.5157</v>
      </c>
      <c r="Y11">
        <v>0.4562</v>
      </c>
      <c r="Z11">
        <v>0.5751</v>
      </c>
      <c r="AA11">
        <v>1.67473</v>
      </c>
      <c r="AB11">
        <v>1.57811</v>
      </c>
      <c r="AC11">
        <v>1.77727</v>
      </c>
      <c r="AD11">
        <v>0.53028</v>
      </c>
      <c r="AE11">
        <v>0.0228</v>
      </c>
      <c r="AF11">
        <v>-0.0485</v>
      </c>
      <c r="AG11">
        <v>0.0941</v>
      </c>
      <c r="AH11">
        <v>1</v>
      </c>
      <c r="AI11">
        <v>2</v>
      </c>
      <c r="AJ11">
        <f t="shared" si="0"/>
      </c>
    </row>
    <row r="12" spans="1:36" ht="12.75">
      <c r="A12" t="s">
        <v>8</v>
      </c>
      <c r="B12">
        <v>71</v>
      </c>
      <c r="C12">
        <v>289</v>
      </c>
      <c r="D12">
        <v>23.9118</v>
      </c>
      <c r="E12">
        <v>18.8713</v>
      </c>
      <c r="F12">
        <v>30.2985</v>
      </c>
      <c r="G12">
        <v>0</v>
      </c>
      <c r="H12">
        <v>24.5675</v>
      </c>
      <c r="I12">
        <v>2.91562</v>
      </c>
      <c r="J12">
        <v>0.5835</v>
      </c>
      <c r="K12">
        <v>0.3468</v>
      </c>
      <c r="L12">
        <v>0.8202</v>
      </c>
      <c r="M12">
        <v>1.7923</v>
      </c>
      <c r="N12">
        <v>1.41449</v>
      </c>
      <c r="O12">
        <v>2.27101</v>
      </c>
      <c r="P12">
        <v>59</v>
      </c>
      <c r="Q12">
        <v>272</v>
      </c>
      <c r="R12">
        <v>21.1078</v>
      </c>
      <c r="S12">
        <v>16.2924</v>
      </c>
      <c r="T12">
        <v>27.3464</v>
      </c>
      <c r="U12">
        <v>0.00036</v>
      </c>
      <c r="V12">
        <v>21.6912</v>
      </c>
      <c r="W12">
        <v>2.82395</v>
      </c>
      <c r="X12">
        <v>0.471</v>
      </c>
      <c r="Y12">
        <v>0.2121</v>
      </c>
      <c r="Z12">
        <v>0.73</v>
      </c>
      <c r="AA12">
        <v>1.60164</v>
      </c>
      <c r="AB12">
        <v>1.23625</v>
      </c>
      <c r="AC12">
        <v>2.07502</v>
      </c>
      <c r="AD12">
        <v>0.48256</v>
      </c>
      <c r="AE12">
        <v>-0.1247</v>
      </c>
      <c r="AF12">
        <v>-0.4729</v>
      </c>
      <c r="AG12">
        <v>0.2234</v>
      </c>
      <c r="AH12">
        <v>1</v>
      </c>
      <c r="AI12">
        <v>2</v>
      </c>
      <c r="AJ12">
        <f t="shared" si="0"/>
      </c>
    </row>
    <row r="13" spans="1:36" ht="12.75">
      <c r="A13" t="s">
        <v>5</v>
      </c>
      <c r="B13">
        <v>1402</v>
      </c>
      <c r="C13">
        <v>8083</v>
      </c>
      <c r="D13">
        <v>17.1399</v>
      </c>
      <c r="E13">
        <v>16.0215</v>
      </c>
      <c r="F13">
        <v>18.3364</v>
      </c>
      <c r="G13">
        <v>0</v>
      </c>
      <c r="H13">
        <v>17.345</v>
      </c>
      <c r="I13">
        <v>0.46324</v>
      </c>
      <c r="J13">
        <v>0.2505</v>
      </c>
      <c r="K13">
        <v>0.1831</v>
      </c>
      <c r="L13">
        <v>0.318</v>
      </c>
      <c r="M13">
        <v>1.28472</v>
      </c>
      <c r="N13">
        <v>1.20089</v>
      </c>
      <c r="O13">
        <v>1.37439</v>
      </c>
      <c r="P13">
        <v>1395</v>
      </c>
      <c r="Q13">
        <v>7601</v>
      </c>
      <c r="R13">
        <v>18.2593</v>
      </c>
      <c r="S13">
        <v>17.0668</v>
      </c>
      <c r="T13">
        <v>19.5353</v>
      </c>
      <c r="U13">
        <v>0</v>
      </c>
      <c r="V13">
        <v>18.3528</v>
      </c>
      <c r="W13">
        <v>0.49138</v>
      </c>
      <c r="X13">
        <v>0.3261</v>
      </c>
      <c r="Y13">
        <v>0.2585</v>
      </c>
      <c r="Z13">
        <v>0.3936</v>
      </c>
      <c r="AA13">
        <v>1.3855</v>
      </c>
      <c r="AB13">
        <v>1.29501</v>
      </c>
      <c r="AC13">
        <v>1.48232</v>
      </c>
      <c r="AD13">
        <v>0.14486</v>
      </c>
      <c r="AE13">
        <v>0.0633</v>
      </c>
      <c r="AF13">
        <v>-0.0218</v>
      </c>
      <c r="AG13">
        <v>0.1483</v>
      </c>
      <c r="AH13">
        <v>1</v>
      </c>
      <c r="AI13">
        <v>2</v>
      </c>
      <c r="AJ13">
        <f t="shared" si="0"/>
      </c>
    </row>
    <row r="14" spans="1:36" s="61" customFormat="1" ht="12.75">
      <c r="A14" s="61" t="s">
        <v>7</v>
      </c>
      <c r="B14" s="61">
        <v>2551</v>
      </c>
      <c r="C14" s="61">
        <v>18153</v>
      </c>
      <c r="D14" s="61">
        <v>13.7761</v>
      </c>
      <c r="E14" s="61">
        <v>13.0041</v>
      </c>
      <c r="F14" s="61">
        <v>14.5939</v>
      </c>
      <c r="G14" s="61">
        <v>0.27587</v>
      </c>
      <c r="H14" s="61">
        <v>14.0528</v>
      </c>
      <c r="I14" s="61">
        <v>0.27823</v>
      </c>
      <c r="J14" s="61">
        <v>0.0321</v>
      </c>
      <c r="K14" s="61">
        <v>-0.0256</v>
      </c>
      <c r="L14" s="61">
        <v>0.0897</v>
      </c>
      <c r="M14" s="61">
        <v>1.03258</v>
      </c>
      <c r="N14" s="61">
        <v>0.97472</v>
      </c>
      <c r="O14" s="61">
        <v>1.09388</v>
      </c>
      <c r="P14" s="61">
        <v>2369</v>
      </c>
      <c r="Q14" s="61">
        <v>18555</v>
      </c>
      <c r="R14" s="61">
        <v>12.6962</v>
      </c>
      <c r="S14" s="61">
        <v>11.9737</v>
      </c>
      <c r="T14" s="61">
        <v>13.4624</v>
      </c>
      <c r="U14" s="61">
        <v>0.21203</v>
      </c>
      <c r="V14" s="61">
        <v>12.7674</v>
      </c>
      <c r="W14" s="61">
        <v>0.26231</v>
      </c>
      <c r="X14" s="61">
        <v>-0.0373</v>
      </c>
      <c r="Y14" s="61">
        <v>-0.0959</v>
      </c>
      <c r="Z14" s="61">
        <v>0.0213</v>
      </c>
      <c r="AA14" s="61">
        <v>0.96338</v>
      </c>
      <c r="AB14" s="61">
        <v>0.90856</v>
      </c>
      <c r="AC14" s="61">
        <v>1.02151</v>
      </c>
      <c r="AD14" s="61">
        <v>0.022</v>
      </c>
      <c r="AE14" s="61">
        <v>-0.0816</v>
      </c>
      <c r="AF14" s="61">
        <v>-0.1515</v>
      </c>
      <c r="AG14" s="61">
        <v>-0.0118</v>
      </c>
      <c r="AJ14" s="61" t="str">
        <f t="shared" si="0"/>
        <v>t</v>
      </c>
    </row>
    <row r="15" spans="1:36" ht="12.75">
      <c r="A15" t="s">
        <v>14</v>
      </c>
      <c r="B15">
        <v>3445</v>
      </c>
      <c r="C15">
        <v>61619</v>
      </c>
      <c r="D15">
        <v>5.6537</v>
      </c>
      <c r="E15">
        <v>5.3711</v>
      </c>
      <c r="F15">
        <v>5.9511</v>
      </c>
      <c r="G15">
        <v>0</v>
      </c>
      <c r="H15">
        <v>5.5908</v>
      </c>
      <c r="I15">
        <v>0.09525</v>
      </c>
      <c r="J15">
        <v>-0.8586</v>
      </c>
      <c r="K15">
        <v>-0.9098</v>
      </c>
      <c r="L15">
        <v>-0.8073</v>
      </c>
      <c r="M15">
        <v>0.42377</v>
      </c>
      <c r="N15">
        <v>0.40259</v>
      </c>
      <c r="O15">
        <v>0.44606</v>
      </c>
      <c r="P15">
        <v>3790</v>
      </c>
      <c r="Q15">
        <v>61798</v>
      </c>
      <c r="R15">
        <v>6.2205</v>
      </c>
      <c r="S15">
        <v>5.9154</v>
      </c>
      <c r="T15">
        <v>6.5415</v>
      </c>
      <c r="U15">
        <v>0</v>
      </c>
      <c r="V15">
        <v>6.1329</v>
      </c>
      <c r="W15">
        <v>0.09962</v>
      </c>
      <c r="X15">
        <v>-0.7509</v>
      </c>
      <c r="Y15">
        <v>-0.8012</v>
      </c>
      <c r="Z15">
        <v>-0.7006</v>
      </c>
      <c r="AA15">
        <v>0.47192</v>
      </c>
      <c r="AB15">
        <v>0.44877</v>
      </c>
      <c r="AC15">
        <v>0.49627</v>
      </c>
      <c r="AD15">
        <v>0.00167</v>
      </c>
      <c r="AE15">
        <v>0.0956</v>
      </c>
      <c r="AF15">
        <v>0.036</v>
      </c>
      <c r="AG15">
        <v>0.1551</v>
      </c>
      <c r="AH15">
        <v>1</v>
      </c>
      <c r="AI15">
        <v>2</v>
      </c>
      <c r="AJ15" t="str">
        <f t="shared" si="0"/>
        <v>t</v>
      </c>
    </row>
    <row r="16" spans="1:36" ht="12.75">
      <c r="A16" t="s">
        <v>12</v>
      </c>
      <c r="B16">
        <v>4012</v>
      </c>
      <c r="C16">
        <v>40948</v>
      </c>
      <c r="D16">
        <v>9.9209</v>
      </c>
      <c r="E16">
        <v>9.4399</v>
      </c>
      <c r="F16">
        <v>10.4263</v>
      </c>
      <c r="G16">
        <v>0</v>
      </c>
      <c r="H16">
        <v>9.7978</v>
      </c>
      <c r="I16">
        <v>0.15468</v>
      </c>
      <c r="J16">
        <v>-0.2962</v>
      </c>
      <c r="K16">
        <v>-0.3459</v>
      </c>
      <c r="L16">
        <v>-0.2465</v>
      </c>
      <c r="M16">
        <v>0.74361</v>
      </c>
      <c r="N16">
        <v>0.70756</v>
      </c>
      <c r="O16">
        <v>0.7815</v>
      </c>
      <c r="P16">
        <v>4059</v>
      </c>
      <c r="Q16">
        <v>38759</v>
      </c>
      <c r="R16">
        <v>10.713</v>
      </c>
      <c r="S16">
        <v>10.1949</v>
      </c>
      <c r="T16">
        <v>11.2575</v>
      </c>
      <c r="U16">
        <v>0</v>
      </c>
      <c r="V16">
        <v>10.4724</v>
      </c>
      <c r="W16">
        <v>0.16438</v>
      </c>
      <c r="X16">
        <v>-0.2073</v>
      </c>
      <c r="Y16">
        <v>-0.2569</v>
      </c>
      <c r="Z16">
        <v>-0.1578</v>
      </c>
      <c r="AA16">
        <v>0.81275</v>
      </c>
      <c r="AB16">
        <v>0.77344</v>
      </c>
      <c r="AC16">
        <v>0.85405</v>
      </c>
      <c r="AD16">
        <v>0.00897</v>
      </c>
      <c r="AE16">
        <v>0.0768</v>
      </c>
      <c r="AF16">
        <v>0.0192</v>
      </c>
      <c r="AG16">
        <v>0.1344</v>
      </c>
      <c r="AH16">
        <v>1</v>
      </c>
      <c r="AI16">
        <v>2</v>
      </c>
      <c r="AJ16" t="str">
        <f t="shared" si="0"/>
        <v>t</v>
      </c>
    </row>
    <row r="17" spans="1:36" ht="12.75">
      <c r="A17" t="s">
        <v>13</v>
      </c>
      <c r="B17">
        <v>4024</v>
      </c>
      <c r="C17">
        <v>26525</v>
      </c>
      <c r="D17">
        <v>14.859</v>
      </c>
      <c r="E17">
        <v>14.1353</v>
      </c>
      <c r="F17">
        <v>15.6197</v>
      </c>
      <c r="G17">
        <v>2E-05</v>
      </c>
      <c r="H17">
        <v>15.1706</v>
      </c>
      <c r="I17">
        <v>0.23915</v>
      </c>
      <c r="J17">
        <v>0.1077</v>
      </c>
      <c r="K17">
        <v>0.0578</v>
      </c>
      <c r="L17">
        <v>0.1577</v>
      </c>
      <c r="M17">
        <v>1.11375</v>
      </c>
      <c r="N17">
        <v>1.0595</v>
      </c>
      <c r="O17">
        <v>1.17077</v>
      </c>
      <c r="P17">
        <v>3823</v>
      </c>
      <c r="Q17">
        <v>26428</v>
      </c>
      <c r="R17">
        <v>14.333</v>
      </c>
      <c r="S17">
        <v>13.6287</v>
      </c>
      <c r="T17">
        <v>15.0737</v>
      </c>
      <c r="U17">
        <v>0.00112</v>
      </c>
      <c r="V17">
        <v>14.4657</v>
      </c>
      <c r="W17">
        <v>0.23396</v>
      </c>
      <c r="X17">
        <v>0.0838</v>
      </c>
      <c r="Y17">
        <v>0.0334</v>
      </c>
      <c r="Z17">
        <v>0.1342</v>
      </c>
      <c r="AA17">
        <v>1.08738</v>
      </c>
      <c r="AB17">
        <v>1.03395</v>
      </c>
      <c r="AC17">
        <v>1.14357</v>
      </c>
      <c r="AD17">
        <v>0.22717</v>
      </c>
      <c r="AE17">
        <v>-0.036</v>
      </c>
      <c r="AF17">
        <v>-0.0945</v>
      </c>
      <c r="AG17">
        <v>0.0224</v>
      </c>
      <c r="AH17">
        <v>1</v>
      </c>
      <c r="AI17">
        <v>2</v>
      </c>
      <c r="AJ17">
        <f t="shared" si="0"/>
      </c>
    </row>
    <row r="18" spans="1:36" ht="12.75">
      <c r="A18" t="s">
        <v>15</v>
      </c>
      <c r="B18">
        <v>38778</v>
      </c>
      <c r="C18">
        <v>290659</v>
      </c>
      <c r="D18">
        <v>13.3414</v>
      </c>
      <c r="E18" t="s">
        <v>284</v>
      </c>
      <c r="F18" t="s">
        <v>284</v>
      </c>
      <c r="G18" t="s">
        <v>284</v>
      </c>
      <c r="H18">
        <v>13.3414</v>
      </c>
      <c r="I18">
        <v>0.06775</v>
      </c>
      <c r="J18" t="s">
        <v>284</v>
      </c>
      <c r="K18" t="s">
        <v>284</v>
      </c>
      <c r="L18" t="s">
        <v>284</v>
      </c>
      <c r="M18" t="s">
        <v>284</v>
      </c>
      <c r="N18" t="s">
        <v>284</v>
      </c>
      <c r="O18" t="s">
        <v>284</v>
      </c>
      <c r="P18">
        <v>36955</v>
      </c>
      <c r="Q18">
        <v>283573</v>
      </c>
      <c r="R18">
        <v>13.1789</v>
      </c>
      <c r="S18" t="s">
        <v>284</v>
      </c>
      <c r="T18" t="s">
        <v>284</v>
      </c>
      <c r="U18" t="s">
        <v>284</v>
      </c>
      <c r="V18">
        <v>13.0319</v>
      </c>
      <c r="W18">
        <v>0.06779</v>
      </c>
      <c r="X18" t="s">
        <v>284</v>
      </c>
      <c r="Y18" t="s">
        <v>284</v>
      </c>
      <c r="Z18" t="s">
        <v>284</v>
      </c>
      <c r="AA18" t="s">
        <v>284</v>
      </c>
      <c r="AB18" t="s">
        <v>284</v>
      </c>
      <c r="AC18" t="s">
        <v>284</v>
      </c>
      <c r="AD18">
        <v>0.57924</v>
      </c>
      <c r="AE18">
        <v>-0.0123</v>
      </c>
      <c r="AF18">
        <v>-0.0556</v>
      </c>
      <c r="AG18">
        <v>0.0311</v>
      </c>
      <c r="AJ18">
        <f t="shared" si="0"/>
      </c>
    </row>
    <row r="19" spans="1:37" ht="12.75">
      <c r="A19" t="s">
        <v>161</v>
      </c>
      <c r="B19" t="s">
        <v>284</v>
      </c>
      <c r="C19" t="s">
        <v>284</v>
      </c>
      <c r="E19" t="s">
        <v>284</v>
      </c>
      <c r="F19" t="s">
        <v>284</v>
      </c>
      <c r="G19" t="s">
        <v>284</v>
      </c>
      <c r="H19" t="s">
        <v>284</v>
      </c>
      <c r="I19" t="s">
        <v>284</v>
      </c>
      <c r="J19" t="s">
        <v>284</v>
      </c>
      <c r="K19" t="s">
        <v>284</v>
      </c>
      <c r="L19" t="s">
        <v>284</v>
      </c>
      <c r="M19" t="s">
        <v>284</v>
      </c>
      <c r="N19" t="s">
        <v>284</v>
      </c>
      <c r="O19" t="s">
        <v>284</v>
      </c>
      <c r="P19">
        <v>0</v>
      </c>
      <c r="Q19">
        <v>472</v>
      </c>
      <c r="R19" t="s">
        <v>284</v>
      </c>
      <c r="S19" t="s">
        <v>284</v>
      </c>
      <c r="T19" t="s">
        <v>284</v>
      </c>
      <c r="U19" t="s">
        <v>284</v>
      </c>
      <c r="V19">
        <v>0</v>
      </c>
      <c r="W19" t="s">
        <v>284</v>
      </c>
      <c r="X19" t="s">
        <v>284</v>
      </c>
      <c r="Y19" t="s">
        <v>284</v>
      </c>
      <c r="Z19" t="s">
        <v>284</v>
      </c>
      <c r="AA19" t="s">
        <v>284</v>
      </c>
      <c r="AB19" t="s">
        <v>284</v>
      </c>
      <c r="AC19" t="s">
        <v>284</v>
      </c>
      <c r="AD19" t="s">
        <v>284</v>
      </c>
      <c r="AE19" t="s">
        <v>284</v>
      </c>
      <c r="AF19" t="s">
        <v>284</v>
      </c>
      <c r="AG19" t="s">
        <v>284</v>
      </c>
      <c r="AJ19">
        <f t="shared" si="0"/>
      </c>
      <c r="AK19" t="s">
        <v>241</v>
      </c>
    </row>
    <row r="20" spans="1:36" ht="12.75">
      <c r="A20" t="s">
        <v>72</v>
      </c>
      <c r="B20">
        <v>1106</v>
      </c>
      <c r="C20">
        <v>14745</v>
      </c>
      <c r="D20">
        <v>7.5494</v>
      </c>
      <c r="E20">
        <v>7.021</v>
      </c>
      <c r="F20">
        <v>8.1176</v>
      </c>
      <c r="G20">
        <v>0</v>
      </c>
      <c r="H20">
        <v>7.5008</v>
      </c>
      <c r="I20">
        <v>0.22554</v>
      </c>
      <c r="J20">
        <v>-0.5694</v>
      </c>
      <c r="K20">
        <v>-0.642</v>
      </c>
      <c r="L20">
        <v>-0.4968</v>
      </c>
      <c r="M20">
        <v>0.56586</v>
      </c>
      <c r="N20">
        <v>0.52626</v>
      </c>
      <c r="O20">
        <v>0.60845</v>
      </c>
      <c r="P20">
        <v>861</v>
      </c>
      <c r="Q20">
        <v>14779</v>
      </c>
      <c r="R20">
        <v>5.9422</v>
      </c>
      <c r="S20">
        <v>5.4906</v>
      </c>
      <c r="T20">
        <v>6.431</v>
      </c>
      <c r="U20">
        <v>0</v>
      </c>
      <c r="V20">
        <v>5.8258</v>
      </c>
      <c r="W20">
        <v>0.19854</v>
      </c>
      <c r="X20">
        <v>-0.7965</v>
      </c>
      <c r="Y20">
        <v>-0.8756</v>
      </c>
      <c r="Z20">
        <v>-0.7175</v>
      </c>
      <c r="AA20">
        <v>0.45089</v>
      </c>
      <c r="AB20">
        <v>0.41662</v>
      </c>
      <c r="AC20">
        <v>0.48798</v>
      </c>
      <c r="AD20">
        <v>0</v>
      </c>
      <c r="AE20">
        <v>-0.2394</v>
      </c>
      <c r="AF20">
        <v>-0.3375</v>
      </c>
      <c r="AG20">
        <v>-0.1412</v>
      </c>
      <c r="AH20">
        <v>1</v>
      </c>
      <c r="AI20">
        <v>2</v>
      </c>
      <c r="AJ20" t="str">
        <f t="shared" si="0"/>
        <v>t</v>
      </c>
    </row>
    <row r="21" spans="1:36" ht="12.75">
      <c r="A21" t="s">
        <v>71</v>
      </c>
      <c r="B21">
        <v>526</v>
      </c>
      <c r="C21">
        <v>8662</v>
      </c>
      <c r="D21">
        <v>6.3106</v>
      </c>
      <c r="E21">
        <v>5.7369</v>
      </c>
      <c r="F21">
        <v>6.9417</v>
      </c>
      <c r="G21">
        <v>0</v>
      </c>
      <c r="H21">
        <v>6.0725</v>
      </c>
      <c r="I21">
        <v>0.26477</v>
      </c>
      <c r="J21">
        <v>-0.7486</v>
      </c>
      <c r="K21">
        <v>-0.8439</v>
      </c>
      <c r="L21">
        <v>-0.6533</v>
      </c>
      <c r="M21">
        <v>0.47301</v>
      </c>
      <c r="N21">
        <v>0.43001</v>
      </c>
      <c r="O21">
        <v>0.52031</v>
      </c>
      <c r="P21">
        <v>524</v>
      </c>
      <c r="Q21">
        <v>7830</v>
      </c>
      <c r="R21">
        <v>7.0226</v>
      </c>
      <c r="S21">
        <v>6.3832</v>
      </c>
      <c r="T21">
        <v>7.726</v>
      </c>
      <c r="U21">
        <v>0</v>
      </c>
      <c r="V21">
        <v>6.6922</v>
      </c>
      <c r="W21">
        <v>0.29235</v>
      </c>
      <c r="X21">
        <v>-0.6295</v>
      </c>
      <c r="Y21">
        <v>-0.7249</v>
      </c>
      <c r="Z21">
        <v>-0.534</v>
      </c>
      <c r="AA21">
        <v>0.53287</v>
      </c>
      <c r="AB21">
        <v>0.48435</v>
      </c>
      <c r="AC21">
        <v>0.58624</v>
      </c>
      <c r="AD21">
        <v>0.10099</v>
      </c>
      <c r="AE21">
        <v>0.1069</v>
      </c>
      <c r="AF21">
        <v>-0.0209</v>
      </c>
      <c r="AG21">
        <v>0.2346</v>
      </c>
      <c r="AH21">
        <v>1</v>
      </c>
      <c r="AI21">
        <v>2</v>
      </c>
      <c r="AJ21">
        <f t="shared" si="0"/>
      </c>
    </row>
    <row r="22" spans="1:36" ht="12.75">
      <c r="A22" t="s">
        <v>74</v>
      </c>
      <c r="B22">
        <v>978</v>
      </c>
      <c r="C22">
        <v>10419</v>
      </c>
      <c r="D22">
        <v>9.4195</v>
      </c>
      <c r="E22">
        <v>8.7329</v>
      </c>
      <c r="F22">
        <v>10.1602</v>
      </c>
      <c r="G22">
        <v>0</v>
      </c>
      <c r="H22">
        <v>9.3867</v>
      </c>
      <c r="I22">
        <v>0.30015</v>
      </c>
      <c r="J22">
        <v>-0.3481</v>
      </c>
      <c r="K22">
        <v>-0.4238</v>
      </c>
      <c r="L22">
        <v>-0.2724</v>
      </c>
      <c r="M22">
        <v>0.70604</v>
      </c>
      <c r="N22">
        <v>0.65457</v>
      </c>
      <c r="O22">
        <v>0.76155</v>
      </c>
      <c r="P22">
        <v>700</v>
      </c>
      <c r="Q22">
        <v>11172</v>
      </c>
      <c r="R22">
        <v>6.3224</v>
      </c>
      <c r="S22">
        <v>5.8051</v>
      </c>
      <c r="T22">
        <v>6.8857</v>
      </c>
      <c r="U22">
        <v>0</v>
      </c>
      <c r="V22">
        <v>6.2657</v>
      </c>
      <c r="W22">
        <v>0.23682</v>
      </c>
      <c r="X22">
        <v>-0.7345</v>
      </c>
      <c r="Y22">
        <v>-0.8199</v>
      </c>
      <c r="Z22">
        <v>-0.6492</v>
      </c>
      <c r="AA22">
        <v>0.47974</v>
      </c>
      <c r="AB22">
        <v>0.44049</v>
      </c>
      <c r="AC22">
        <v>0.52248</v>
      </c>
      <c r="AD22">
        <v>0</v>
      </c>
      <c r="AE22">
        <v>-0.3987</v>
      </c>
      <c r="AF22">
        <v>-0.5042</v>
      </c>
      <c r="AG22">
        <v>-0.2932</v>
      </c>
      <c r="AH22">
        <v>1</v>
      </c>
      <c r="AI22">
        <v>2</v>
      </c>
      <c r="AJ22" t="str">
        <f t="shared" si="0"/>
        <v>t</v>
      </c>
    </row>
    <row r="23" spans="1:36" ht="12.75">
      <c r="A23" t="s">
        <v>73</v>
      </c>
      <c r="B23">
        <v>1501</v>
      </c>
      <c r="C23">
        <v>14253</v>
      </c>
      <c r="D23">
        <v>10.5843</v>
      </c>
      <c r="E23">
        <v>9.9086</v>
      </c>
      <c r="F23">
        <v>11.3061</v>
      </c>
      <c r="G23">
        <v>0</v>
      </c>
      <c r="H23">
        <v>10.5311</v>
      </c>
      <c r="I23">
        <v>0.27182</v>
      </c>
      <c r="J23">
        <v>-0.2315</v>
      </c>
      <c r="K23">
        <v>-0.2975</v>
      </c>
      <c r="L23">
        <v>-0.1655</v>
      </c>
      <c r="M23">
        <v>0.79334</v>
      </c>
      <c r="N23">
        <v>0.74269</v>
      </c>
      <c r="O23">
        <v>0.84744</v>
      </c>
      <c r="P23">
        <v>1355</v>
      </c>
      <c r="Q23">
        <v>13138</v>
      </c>
      <c r="R23">
        <v>10.5447</v>
      </c>
      <c r="S23">
        <v>9.8517</v>
      </c>
      <c r="T23">
        <v>11.2865</v>
      </c>
      <c r="U23">
        <v>0</v>
      </c>
      <c r="V23">
        <v>10.3136</v>
      </c>
      <c r="W23">
        <v>0.28018</v>
      </c>
      <c r="X23">
        <v>-0.223</v>
      </c>
      <c r="Y23">
        <v>-0.291</v>
      </c>
      <c r="Z23">
        <v>-0.155</v>
      </c>
      <c r="AA23">
        <v>0.80012</v>
      </c>
      <c r="AB23">
        <v>0.74754</v>
      </c>
      <c r="AC23">
        <v>0.85641</v>
      </c>
      <c r="AD23">
        <v>0.93056</v>
      </c>
      <c r="AE23">
        <v>-0.0037</v>
      </c>
      <c r="AF23">
        <v>-0.088</v>
      </c>
      <c r="AG23">
        <v>0.0805</v>
      </c>
      <c r="AH23">
        <v>1</v>
      </c>
      <c r="AI23">
        <v>2</v>
      </c>
      <c r="AJ23">
        <f t="shared" si="0"/>
      </c>
    </row>
    <row r="24" spans="1:36" ht="12.75">
      <c r="A24" t="s">
        <v>75</v>
      </c>
      <c r="B24">
        <v>688</v>
      </c>
      <c r="C24">
        <v>8459</v>
      </c>
      <c r="D24">
        <v>8.1892</v>
      </c>
      <c r="E24">
        <v>7.5149</v>
      </c>
      <c r="F24">
        <v>8.924</v>
      </c>
      <c r="G24">
        <v>0</v>
      </c>
      <c r="H24">
        <v>8.1333</v>
      </c>
      <c r="I24">
        <v>0.31008</v>
      </c>
      <c r="J24">
        <v>-0.4881</v>
      </c>
      <c r="K24">
        <v>-0.574</v>
      </c>
      <c r="L24">
        <v>-0.4021</v>
      </c>
      <c r="M24">
        <v>0.61382</v>
      </c>
      <c r="N24">
        <v>0.56328</v>
      </c>
      <c r="O24">
        <v>0.66889</v>
      </c>
      <c r="P24">
        <v>591</v>
      </c>
      <c r="Q24">
        <v>7883</v>
      </c>
      <c r="R24">
        <v>7.6554</v>
      </c>
      <c r="S24">
        <v>6.9892</v>
      </c>
      <c r="T24">
        <v>8.385</v>
      </c>
      <c r="U24">
        <v>0</v>
      </c>
      <c r="V24">
        <v>7.4971</v>
      </c>
      <c r="W24">
        <v>0.30839</v>
      </c>
      <c r="X24">
        <v>-0.5432</v>
      </c>
      <c r="Y24">
        <v>-0.6342</v>
      </c>
      <c r="Z24">
        <v>-0.4522</v>
      </c>
      <c r="AA24">
        <v>0.58088</v>
      </c>
      <c r="AB24">
        <v>0.53033</v>
      </c>
      <c r="AC24">
        <v>0.63625</v>
      </c>
      <c r="AD24">
        <v>0.26063</v>
      </c>
      <c r="AE24">
        <v>-0.0674</v>
      </c>
      <c r="AF24">
        <v>-0.1849</v>
      </c>
      <c r="AG24">
        <v>0.05</v>
      </c>
      <c r="AH24">
        <v>1</v>
      </c>
      <c r="AI24">
        <v>2</v>
      </c>
      <c r="AJ24">
        <f t="shared" si="0"/>
      </c>
    </row>
    <row r="25" spans="1:36" ht="12.75">
      <c r="A25" t="s">
        <v>81</v>
      </c>
      <c r="B25">
        <v>1244</v>
      </c>
      <c r="C25">
        <v>9934</v>
      </c>
      <c r="D25">
        <v>12.4268</v>
      </c>
      <c r="E25">
        <v>11.5862</v>
      </c>
      <c r="F25">
        <v>13.3285</v>
      </c>
      <c r="G25">
        <v>0.04691</v>
      </c>
      <c r="H25">
        <v>12.5226</v>
      </c>
      <c r="I25">
        <v>0.35505</v>
      </c>
      <c r="J25">
        <v>-0.071</v>
      </c>
      <c r="K25">
        <v>-0.1411</v>
      </c>
      <c r="L25">
        <v>-0.001</v>
      </c>
      <c r="M25">
        <v>0.93145</v>
      </c>
      <c r="N25">
        <v>0.86844</v>
      </c>
      <c r="O25">
        <v>0.99903</v>
      </c>
      <c r="P25">
        <v>943</v>
      </c>
      <c r="Q25">
        <v>9457</v>
      </c>
      <c r="R25">
        <v>9.9762</v>
      </c>
      <c r="S25">
        <v>9.2394</v>
      </c>
      <c r="T25">
        <v>10.7717</v>
      </c>
      <c r="U25">
        <v>0</v>
      </c>
      <c r="V25">
        <v>9.9714</v>
      </c>
      <c r="W25">
        <v>0.32472</v>
      </c>
      <c r="X25">
        <v>-0.2784</v>
      </c>
      <c r="Y25">
        <v>-0.3551</v>
      </c>
      <c r="Z25">
        <v>-0.2017</v>
      </c>
      <c r="AA25">
        <v>0.75699</v>
      </c>
      <c r="AB25">
        <v>0.70108</v>
      </c>
      <c r="AC25">
        <v>0.81735</v>
      </c>
      <c r="AD25">
        <v>1E-05</v>
      </c>
      <c r="AE25">
        <v>-0.2197</v>
      </c>
      <c r="AF25">
        <v>-0.3141</v>
      </c>
      <c r="AG25">
        <v>-0.1253</v>
      </c>
      <c r="AI25">
        <v>2</v>
      </c>
      <c r="AJ25" t="str">
        <f t="shared" si="0"/>
        <v>t</v>
      </c>
    </row>
    <row r="26" spans="1:36" ht="12.75">
      <c r="A26" t="s">
        <v>76</v>
      </c>
      <c r="B26">
        <v>3629</v>
      </c>
      <c r="C26">
        <v>21410</v>
      </c>
      <c r="D26">
        <v>17.034</v>
      </c>
      <c r="E26">
        <v>16.1492</v>
      </c>
      <c r="F26">
        <v>17.9672</v>
      </c>
      <c r="G26">
        <v>0</v>
      </c>
      <c r="H26">
        <v>16.95</v>
      </c>
      <c r="I26">
        <v>0.28137</v>
      </c>
      <c r="J26">
        <v>0.2443</v>
      </c>
      <c r="K26">
        <v>0.191</v>
      </c>
      <c r="L26">
        <v>0.2977</v>
      </c>
      <c r="M26">
        <v>1.27677</v>
      </c>
      <c r="N26">
        <v>1.21045</v>
      </c>
      <c r="O26">
        <v>1.34673</v>
      </c>
      <c r="P26">
        <v>3001</v>
      </c>
      <c r="Q26">
        <v>20510</v>
      </c>
      <c r="R26">
        <v>14.9554</v>
      </c>
      <c r="S26">
        <v>14.1504</v>
      </c>
      <c r="T26">
        <v>15.8063</v>
      </c>
      <c r="U26">
        <v>1E-05</v>
      </c>
      <c r="V26">
        <v>14.6319</v>
      </c>
      <c r="W26">
        <v>0.2671</v>
      </c>
      <c r="X26">
        <v>0.1265</v>
      </c>
      <c r="Y26">
        <v>0.0711</v>
      </c>
      <c r="Z26">
        <v>0.1818</v>
      </c>
      <c r="AA26">
        <v>1.1348</v>
      </c>
      <c r="AB26">
        <v>1.07372</v>
      </c>
      <c r="AC26">
        <v>1.19937</v>
      </c>
      <c r="AD26">
        <v>6E-05</v>
      </c>
      <c r="AE26">
        <v>-0.1301</v>
      </c>
      <c r="AF26">
        <v>-0.1936</v>
      </c>
      <c r="AG26">
        <v>-0.0667</v>
      </c>
      <c r="AH26">
        <v>1</v>
      </c>
      <c r="AI26">
        <v>2</v>
      </c>
      <c r="AJ26" t="str">
        <f t="shared" si="0"/>
        <v>t</v>
      </c>
    </row>
    <row r="27" spans="1:36" ht="12.75">
      <c r="A27" t="s">
        <v>77</v>
      </c>
      <c r="B27">
        <v>1639</v>
      </c>
      <c r="C27">
        <v>12931</v>
      </c>
      <c r="D27">
        <v>12.8308</v>
      </c>
      <c r="E27">
        <v>12.0321</v>
      </c>
      <c r="F27">
        <v>13.6824</v>
      </c>
      <c r="G27">
        <v>0.23398</v>
      </c>
      <c r="H27">
        <v>12.675</v>
      </c>
      <c r="I27">
        <v>0.31308</v>
      </c>
      <c r="J27">
        <v>-0.039</v>
      </c>
      <c r="K27">
        <v>-0.1033</v>
      </c>
      <c r="L27">
        <v>0.0252</v>
      </c>
      <c r="M27">
        <v>0.96173</v>
      </c>
      <c r="N27">
        <v>0.90186</v>
      </c>
      <c r="O27">
        <v>1.02556</v>
      </c>
      <c r="P27">
        <v>1233</v>
      </c>
      <c r="Q27">
        <v>12980</v>
      </c>
      <c r="R27">
        <v>9.6767</v>
      </c>
      <c r="S27">
        <v>9.0223</v>
      </c>
      <c r="T27">
        <v>10.3786</v>
      </c>
      <c r="U27">
        <v>0</v>
      </c>
      <c r="V27">
        <v>9.4992</v>
      </c>
      <c r="W27">
        <v>0.27052</v>
      </c>
      <c r="X27">
        <v>-0.3089</v>
      </c>
      <c r="Y27">
        <v>-0.3789</v>
      </c>
      <c r="Z27">
        <v>-0.2389</v>
      </c>
      <c r="AA27">
        <v>0.73426</v>
      </c>
      <c r="AB27">
        <v>0.6846</v>
      </c>
      <c r="AC27">
        <v>0.78752</v>
      </c>
      <c r="AD27">
        <v>0</v>
      </c>
      <c r="AE27">
        <v>-0.2821</v>
      </c>
      <c r="AF27">
        <v>-0.3667</v>
      </c>
      <c r="AG27">
        <v>-0.1975</v>
      </c>
      <c r="AI27">
        <v>2</v>
      </c>
      <c r="AJ27" t="str">
        <f t="shared" si="0"/>
        <v>t</v>
      </c>
    </row>
    <row r="28" spans="1:36" ht="12.75">
      <c r="A28" t="s">
        <v>70</v>
      </c>
      <c r="B28">
        <v>1307</v>
      </c>
      <c r="C28">
        <v>12041</v>
      </c>
      <c r="D28">
        <v>10.8789</v>
      </c>
      <c r="E28">
        <v>10.155</v>
      </c>
      <c r="F28">
        <v>11.6543</v>
      </c>
      <c r="G28">
        <v>0</v>
      </c>
      <c r="H28">
        <v>10.8546</v>
      </c>
      <c r="I28">
        <v>0.30024</v>
      </c>
      <c r="J28">
        <v>-0.2041</v>
      </c>
      <c r="K28">
        <v>-0.2729</v>
      </c>
      <c r="L28">
        <v>-0.1352</v>
      </c>
      <c r="M28">
        <v>0.81542</v>
      </c>
      <c r="N28">
        <v>0.76116</v>
      </c>
      <c r="O28">
        <v>0.87354</v>
      </c>
      <c r="P28">
        <v>1180</v>
      </c>
      <c r="Q28">
        <v>11246</v>
      </c>
      <c r="R28">
        <v>10.6777</v>
      </c>
      <c r="S28">
        <v>9.9455</v>
      </c>
      <c r="T28">
        <v>11.4638</v>
      </c>
      <c r="U28">
        <v>0</v>
      </c>
      <c r="V28">
        <v>10.4926</v>
      </c>
      <c r="W28">
        <v>0.30545</v>
      </c>
      <c r="X28">
        <v>-0.2105</v>
      </c>
      <c r="Y28">
        <v>-0.2815</v>
      </c>
      <c r="Z28">
        <v>-0.1394</v>
      </c>
      <c r="AA28">
        <v>0.81021</v>
      </c>
      <c r="AB28">
        <v>0.75466</v>
      </c>
      <c r="AC28">
        <v>0.86986</v>
      </c>
      <c r="AD28">
        <v>0.68081</v>
      </c>
      <c r="AE28">
        <v>-0.0187</v>
      </c>
      <c r="AF28">
        <v>-0.1076</v>
      </c>
      <c r="AG28">
        <v>0.0703</v>
      </c>
      <c r="AH28">
        <v>1</v>
      </c>
      <c r="AI28">
        <v>2</v>
      </c>
      <c r="AJ28">
        <f t="shared" si="0"/>
      </c>
    </row>
    <row r="29" spans="1:36" ht="12.75">
      <c r="A29" t="s">
        <v>78</v>
      </c>
      <c r="B29">
        <v>2006</v>
      </c>
      <c r="C29">
        <v>8850</v>
      </c>
      <c r="D29">
        <v>22.6252</v>
      </c>
      <c r="E29">
        <v>21.2872</v>
      </c>
      <c r="F29">
        <v>24.0474</v>
      </c>
      <c r="G29">
        <v>0</v>
      </c>
      <c r="H29">
        <v>22.6667</v>
      </c>
      <c r="I29">
        <v>0.50608</v>
      </c>
      <c r="J29">
        <v>0.5282</v>
      </c>
      <c r="K29">
        <v>0.4672</v>
      </c>
      <c r="L29">
        <v>0.5892</v>
      </c>
      <c r="M29">
        <v>1.69587</v>
      </c>
      <c r="N29">
        <v>1.59557</v>
      </c>
      <c r="O29">
        <v>1.80246</v>
      </c>
      <c r="P29">
        <v>2101</v>
      </c>
      <c r="Q29">
        <v>8393</v>
      </c>
      <c r="R29">
        <v>25.4162</v>
      </c>
      <c r="S29">
        <v>23.9319</v>
      </c>
      <c r="T29">
        <v>26.9925</v>
      </c>
      <c r="U29">
        <v>0</v>
      </c>
      <c r="V29">
        <v>25.0328</v>
      </c>
      <c r="W29">
        <v>0.54613</v>
      </c>
      <c r="X29">
        <v>0.6568</v>
      </c>
      <c r="Y29">
        <v>0.5966</v>
      </c>
      <c r="Z29">
        <v>0.7169</v>
      </c>
      <c r="AA29">
        <v>1.92856</v>
      </c>
      <c r="AB29">
        <v>1.81593</v>
      </c>
      <c r="AC29">
        <v>2.04816</v>
      </c>
      <c r="AD29">
        <v>0.00203</v>
      </c>
      <c r="AE29">
        <v>0.1163</v>
      </c>
      <c r="AF29">
        <v>0.0424</v>
      </c>
      <c r="AG29">
        <v>0.1902</v>
      </c>
      <c r="AH29">
        <v>1</v>
      </c>
      <c r="AI29">
        <v>2</v>
      </c>
      <c r="AJ29" t="str">
        <f t="shared" si="0"/>
        <v>t</v>
      </c>
    </row>
    <row r="30" spans="1:36" ht="12.75">
      <c r="A30" t="s">
        <v>80</v>
      </c>
      <c r="B30">
        <v>6002</v>
      </c>
      <c r="C30">
        <v>15781</v>
      </c>
      <c r="D30">
        <v>37.6078</v>
      </c>
      <c r="E30">
        <v>35.7909</v>
      </c>
      <c r="F30">
        <v>39.5168</v>
      </c>
      <c r="G30">
        <v>0</v>
      </c>
      <c r="H30">
        <v>38.0331</v>
      </c>
      <c r="I30">
        <v>0.49092</v>
      </c>
      <c r="J30">
        <v>1.0363</v>
      </c>
      <c r="K30">
        <v>0.9868</v>
      </c>
      <c r="L30">
        <v>1.0859</v>
      </c>
      <c r="M30">
        <v>2.81888</v>
      </c>
      <c r="N30">
        <v>2.68269</v>
      </c>
      <c r="O30">
        <v>2.96197</v>
      </c>
      <c r="P30">
        <v>5719</v>
      </c>
      <c r="Q30">
        <v>15741</v>
      </c>
      <c r="R30">
        <v>36.2351</v>
      </c>
      <c r="S30">
        <v>34.4757</v>
      </c>
      <c r="T30">
        <v>38.0842</v>
      </c>
      <c r="U30">
        <v>0</v>
      </c>
      <c r="V30">
        <v>36.3319</v>
      </c>
      <c r="W30">
        <v>0.48043</v>
      </c>
      <c r="X30">
        <v>1.0114</v>
      </c>
      <c r="Y30">
        <v>0.9616</v>
      </c>
      <c r="Z30">
        <v>1.0612</v>
      </c>
      <c r="AA30">
        <v>2.74948</v>
      </c>
      <c r="AB30">
        <v>2.61599</v>
      </c>
      <c r="AC30">
        <v>2.88979</v>
      </c>
      <c r="AD30">
        <v>0.18682</v>
      </c>
      <c r="AE30">
        <v>-0.0372</v>
      </c>
      <c r="AF30">
        <v>-0.0924</v>
      </c>
      <c r="AG30">
        <v>0.018</v>
      </c>
      <c r="AH30">
        <v>1</v>
      </c>
      <c r="AI30">
        <v>2</v>
      </c>
      <c r="AJ30">
        <f t="shared" si="0"/>
      </c>
    </row>
    <row r="31" spans="1:36" ht="12.75">
      <c r="A31" t="s">
        <v>79</v>
      </c>
      <c r="B31">
        <v>5153</v>
      </c>
      <c r="C31">
        <v>10830</v>
      </c>
      <c r="D31">
        <v>47.312</v>
      </c>
      <c r="E31">
        <v>44.9803</v>
      </c>
      <c r="F31">
        <v>49.7645</v>
      </c>
      <c r="G31">
        <v>0</v>
      </c>
      <c r="H31">
        <v>47.5808</v>
      </c>
      <c r="I31">
        <v>0.66283</v>
      </c>
      <c r="J31">
        <v>1.2659</v>
      </c>
      <c r="K31">
        <v>1.2154</v>
      </c>
      <c r="L31">
        <v>1.3164</v>
      </c>
      <c r="M31">
        <v>3.54625</v>
      </c>
      <c r="N31">
        <v>3.37148</v>
      </c>
      <c r="O31">
        <v>3.73008</v>
      </c>
      <c r="P31">
        <v>5438</v>
      </c>
      <c r="Q31">
        <v>11489</v>
      </c>
      <c r="R31">
        <v>47.6393</v>
      </c>
      <c r="S31">
        <v>45.3152</v>
      </c>
      <c r="T31">
        <v>50.0827</v>
      </c>
      <c r="U31">
        <v>0</v>
      </c>
      <c r="V31">
        <v>47.3322</v>
      </c>
      <c r="W31">
        <v>0.64186</v>
      </c>
      <c r="X31">
        <v>1.285</v>
      </c>
      <c r="Y31">
        <v>1.235</v>
      </c>
      <c r="Z31">
        <v>1.3351</v>
      </c>
      <c r="AA31">
        <v>3.61483</v>
      </c>
      <c r="AB31">
        <v>3.43848</v>
      </c>
      <c r="AC31">
        <v>3.80023</v>
      </c>
      <c r="AD31">
        <v>0.81048</v>
      </c>
      <c r="AE31">
        <v>0.0069</v>
      </c>
      <c r="AF31">
        <v>-0.0495</v>
      </c>
      <c r="AG31">
        <v>0.0632</v>
      </c>
      <c r="AH31">
        <v>1</v>
      </c>
      <c r="AI31">
        <v>2</v>
      </c>
      <c r="AJ31">
        <f t="shared" si="0"/>
      </c>
    </row>
    <row r="32" spans="1:36" ht="12.75">
      <c r="A32" t="s">
        <v>32</v>
      </c>
      <c r="B32">
        <v>187</v>
      </c>
      <c r="C32">
        <v>4628</v>
      </c>
      <c r="D32">
        <v>4.0406</v>
      </c>
      <c r="E32">
        <v>3.4999</v>
      </c>
      <c r="F32">
        <v>4.6649</v>
      </c>
      <c r="G32">
        <v>0</v>
      </c>
      <c r="H32">
        <v>4.0406</v>
      </c>
      <c r="I32">
        <v>0.29548</v>
      </c>
      <c r="J32">
        <v>-1.1945</v>
      </c>
      <c r="K32">
        <v>-1.3381</v>
      </c>
      <c r="L32">
        <v>-1.0508</v>
      </c>
      <c r="M32">
        <v>0.30286</v>
      </c>
      <c r="N32">
        <v>0.26233</v>
      </c>
      <c r="O32">
        <v>0.34966</v>
      </c>
      <c r="P32">
        <v>130</v>
      </c>
      <c r="Q32">
        <v>4602</v>
      </c>
      <c r="R32">
        <v>2.8249</v>
      </c>
      <c r="S32">
        <v>2.378</v>
      </c>
      <c r="T32">
        <v>3.3557</v>
      </c>
      <c r="U32">
        <v>0</v>
      </c>
      <c r="V32">
        <v>2.8249</v>
      </c>
      <c r="W32">
        <v>0.24776</v>
      </c>
      <c r="X32">
        <v>-1.5289</v>
      </c>
      <c r="Y32">
        <v>-1.7011</v>
      </c>
      <c r="Z32">
        <v>-1.3567</v>
      </c>
      <c r="AA32">
        <v>0.21676</v>
      </c>
      <c r="AB32">
        <v>0.18247</v>
      </c>
      <c r="AC32">
        <v>0.2575</v>
      </c>
      <c r="AD32">
        <v>0.00172</v>
      </c>
      <c r="AE32">
        <v>-0.3579</v>
      </c>
      <c r="AF32">
        <v>-0.5818</v>
      </c>
      <c r="AG32">
        <v>-0.1341</v>
      </c>
      <c r="AH32">
        <v>1</v>
      </c>
      <c r="AI32">
        <v>2</v>
      </c>
      <c r="AJ32" t="str">
        <f t="shared" si="0"/>
        <v>t</v>
      </c>
    </row>
    <row r="33" spans="1:36" ht="12.75">
      <c r="A33" t="s">
        <v>31</v>
      </c>
      <c r="B33">
        <v>292</v>
      </c>
      <c r="C33">
        <v>6856</v>
      </c>
      <c r="D33">
        <v>4.259</v>
      </c>
      <c r="E33">
        <v>3.7959</v>
      </c>
      <c r="F33">
        <v>4.7787</v>
      </c>
      <c r="G33">
        <v>0</v>
      </c>
      <c r="H33">
        <v>4.259</v>
      </c>
      <c r="I33">
        <v>0.24924</v>
      </c>
      <c r="J33">
        <v>-1.1418</v>
      </c>
      <c r="K33">
        <v>-1.257</v>
      </c>
      <c r="L33">
        <v>-1.0267</v>
      </c>
      <c r="M33">
        <v>0.31923</v>
      </c>
      <c r="N33">
        <v>0.28452</v>
      </c>
      <c r="O33">
        <v>0.35819</v>
      </c>
      <c r="P33">
        <v>368</v>
      </c>
      <c r="Q33">
        <v>8208</v>
      </c>
      <c r="R33">
        <v>4.4834</v>
      </c>
      <c r="S33">
        <v>4.0459</v>
      </c>
      <c r="T33">
        <v>4.9682</v>
      </c>
      <c r="U33">
        <v>0</v>
      </c>
      <c r="V33">
        <v>4.4834</v>
      </c>
      <c r="W33">
        <v>0.23371</v>
      </c>
      <c r="X33">
        <v>-1.067</v>
      </c>
      <c r="Y33">
        <v>-1.1697</v>
      </c>
      <c r="Z33">
        <v>-0.9643</v>
      </c>
      <c r="AA33">
        <v>0.34403</v>
      </c>
      <c r="AB33">
        <v>0.31046</v>
      </c>
      <c r="AC33">
        <v>0.38124</v>
      </c>
      <c r="AD33">
        <v>0.51238</v>
      </c>
      <c r="AE33">
        <v>0.0513</v>
      </c>
      <c r="AF33">
        <v>-0.1023</v>
      </c>
      <c r="AG33">
        <v>0.2049</v>
      </c>
      <c r="AH33">
        <v>1</v>
      </c>
      <c r="AI33">
        <v>2</v>
      </c>
      <c r="AJ33">
        <f t="shared" si="0"/>
      </c>
    </row>
    <row r="34" spans="1:36" ht="12.75">
      <c r="A34" t="s">
        <v>34</v>
      </c>
      <c r="B34">
        <v>128</v>
      </c>
      <c r="C34">
        <v>3130</v>
      </c>
      <c r="D34">
        <v>4.0895</v>
      </c>
      <c r="E34">
        <v>3.438</v>
      </c>
      <c r="F34">
        <v>4.8644</v>
      </c>
      <c r="G34">
        <v>0</v>
      </c>
      <c r="H34">
        <v>4.0895</v>
      </c>
      <c r="I34">
        <v>0.36146</v>
      </c>
      <c r="J34">
        <v>-1.1825</v>
      </c>
      <c r="K34">
        <v>-1.356</v>
      </c>
      <c r="L34">
        <v>-1.0089</v>
      </c>
      <c r="M34">
        <v>0.30652</v>
      </c>
      <c r="N34">
        <v>0.25769</v>
      </c>
      <c r="O34">
        <v>0.36461</v>
      </c>
      <c r="P34">
        <v>90</v>
      </c>
      <c r="Q34">
        <v>3322</v>
      </c>
      <c r="R34">
        <v>2.7092</v>
      </c>
      <c r="S34">
        <v>2.203</v>
      </c>
      <c r="T34">
        <v>3.3318</v>
      </c>
      <c r="U34">
        <v>0</v>
      </c>
      <c r="V34">
        <v>2.7092</v>
      </c>
      <c r="W34">
        <v>0.28558</v>
      </c>
      <c r="X34">
        <v>-1.5707</v>
      </c>
      <c r="Y34">
        <v>-1.7776</v>
      </c>
      <c r="Z34">
        <v>-1.3639</v>
      </c>
      <c r="AA34">
        <v>0.20789</v>
      </c>
      <c r="AB34">
        <v>0.16904</v>
      </c>
      <c r="AC34">
        <v>0.25566</v>
      </c>
      <c r="AD34">
        <v>0.00172</v>
      </c>
      <c r="AE34">
        <v>-0.3579</v>
      </c>
      <c r="AF34">
        <v>-0.5818</v>
      </c>
      <c r="AG34">
        <v>-0.1341</v>
      </c>
      <c r="AH34">
        <v>1</v>
      </c>
      <c r="AI34">
        <v>2</v>
      </c>
      <c r="AJ34" t="str">
        <f t="shared" si="0"/>
        <v>t</v>
      </c>
    </row>
    <row r="35" spans="1:36" ht="12.75">
      <c r="A35" t="s">
        <v>33</v>
      </c>
      <c r="B35">
        <v>67</v>
      </c>
      <c r="C35">
        <v>1428</v>
      </c>
      <c r="D35">
        <v>4.6919</v>
      </c>
      <c r="E35">
        <v>3.692</v>
      </c>
      <c r="F35">
        <v>5.9625</v>
      </c>
      <c r="G35">
        <v>0</v>
      </c>
      <c r="H35">
        <v>4.6919</v>
      </c>
      <c r="I35">
        <v>0.5732</v>
      </c>
      <c r="J35">
        <v>-1.045</v>
      </c>
      <c r="K35">
        <v>-1.2847</v>
      </c>
      <c r="L35">
        <v>-0.8054</v>
      </c>
      <c r="M35">
        <v>0.35168</v>
      </c>
      <c r="N35">
        <v>0.27674</v>
      </c>
      <c r="O35">
        <v>0.44692</v>
      </c>
      <c r="P35">
        <v>82</v>
      </c>
      <c r="Q35">
        <v>1406</v>
      </c>
      <c r="R35">
        <v>5.8321</v>
      </c>
      <c r="S35">
        <v>4.696</v>
      </c>
      <c r="T35">
        <v>7.2432</v>
      </c>
      <c r="U35">
        <v>0</v>
      </c>
      <c r="V35">
        <v>5.8321</v>
      </c>
      <c r="W35">
        <v>0.64405</v>
      </c>
      <c r="X35">
        <v>-0.804</v>
      </c>
      <c r="Y35">
        <v>-1.0207</v>
      </c>
      <c r="Z35">
        <v>-0.5873</v>
      </c>
      <c r="AA35">
        <v>0.44753</v>
      </c>
      <c r="AB35">
        <v>0.36034</v>
      </c>
      <c r="AC35">
        <v>0.55581</v>
      </c>
      <c r="AD35">
        <v>0.18649</v>
      </c>
      <c r="AE35">
        <v>0.2176</v>
      </c>
      <c r="AF35">
        <v>-0.1052</v>
      </c>
      <c r="AG35">
        <v>0.5403</v>
      </c>
      <c r="AH35">
        <v>1</v>
      </c>
      <c r="AI35">
        <v>2</v>
      </c>
      <c r="AJ35">
        <f t="shared" si="0"/>
      </c>
    </row>
    <row r="36" spans="1:36" ht="12.75">
      <c r="A36" t="s">
        <v>23</v>
      </c>
      <c r="B36">
        <v>142</v>
      </c>
      <c r="C36">
        <v>2673</v>
      </c>
      <c r="D36">
        <v>5.3124</v>
      </c>
      <c r="E36">
        <v>4.5053</v>
      </c>
      <c r="F36">
        <v>6.264</v>
      </c>
      <c r="G36">
        <v>0</v>
      </c>
      <c r="H36">
        <v>5.3124</v>
      </c>
      <c r="I36">
        <v>0.44581</v>
      </c>
      <c r="J36">
        <v>-0.9208</v>
      </c>
      <c r="K36">
        <v>-1.0856</v>
      </c>
      <c r="L36">
        <v>-0.7561</v>
      </c>
      <c r="M36">
        <v>0.39819</v>
      </c>
      <c r="N36">
        <v>0.3377</v>
      </c>
      <c r="O36">
        <v>0.46952</v>
      </c>
      <c r="P36">
        <v>223</v>
      </c>
      <c r="Q36">
        <v>2760</v>
      </c>
      <c r="R36">
        <v>8.0797</v>
      </c>
      <c r="S36">
        <v>7.0831</v>
      </c>
      <c r="T36">
        <v>9.2165</v>
      </c>
      <c r="U36">
        <v>0</v>
      </c>
      <c r="V36">
        <v>8.0797</v>
      </c>
      <c r="W36">
        <v>0.54106</v>
      </c>
      <c r="X36">
        <v>-0.478</v>
      </c>
      <c r="Y36">
        <v>-0.6097</v>
      </c>
      <c r="Z36">
        <v>-0.3464</v>
      </c>
      <c r="AA36">
        <v>0.61999</v>
      </c>
      <c r="AB36">
        <v>0.54352</v>
      </c>
      <c r="AC36">
        <v>0.70723</v>
      </c>
      <c r="AD36">
        <v>9E-05</v>
      </c>
      <c r="AE36">
        <v>0.4193</v>
      </c>
      <c r="AF36">
        <v>0.2089</v>
      </c>
      <c r="AG36">
        <v>0.6297</v>
      </c>
      <c r="AH36">
        <v>1</v>
      </c>
      <c r="AI36">
        <v>2</v>
      </c>
      <c r="AJ36" t="str">
        <f t="shared" si="0"/>
        <v>t</v>
      </c>
    </row>
    <row r="37" spans="1:36" ht="12.75">
      <c r="A37" t="s">
        <v>16</v>
      </c>
      <c r="B37">
        <v>25</v>
      </c>
      <c r="C37">
        <v>1657</v>
      </c>
      <c r="D37">
        <v>1.5088</v>
      </c>
      <c r="E37">
        <v>1.0193</v>
      </c>
      <c r="F37">
        <v>2.2331</v>
      </c>
      <c r="G37">
        <v>0</v>
      </c>
      <c r="H37">
        <v>1.5088</v>
      </c>
      <c r="I37">
        <v>0.30175</v>
      </c>
      <c r="J37">
        <v>-2.1796</v>
      </c>
      <c r="K37">
        <v>-2.5717</v>
      </c>
      <c r="L37">
        <v>-1.7875</v>
      </c>
      <c r="M37">
        <v>0.11309</v>
      </c>
      <c r="N37">
        <v>0.0764</v>
      </c>
      <c r="O37">
        <v>0.16738</v>
      </c>
      <c r="P37">
        <v>30</v>
      </c>
      <c r="Q37">
        <v>1617</v>
      </c>
      <c r="R37">
        <v>1.8553</v>
      </c>
      <c r="S37">
        <v>1.297</v>
      </c>
      <c r="T37">
        <v>2.6539</v>
      </c>
      <c r="U37">
        <v>0</v>
      </c>
      <c r="V37">
        <v>1.8553</v>
      </c>
      <c r="W37">
        <v>0.33873</v>
      </c>
      <c r="X37">
        <v>-1.9494</v>
      </c>
      <c r="Y37">
        <v>-2.3073</v>
      </c>
      <c r="Z37">
        <v>-1.5914</v>
      </c>
      <c r="AA37">
        <v>0.14236</v>
      </c>
      <c r="AB37">
        <v>0.09953</v>
      </c>
      <c r="AC37">
        <v>0.20364</v>
      </c>
      <c r="AD37">
        <v>0.44516</v>
      </c>
      <c r="AE37">
        <v>0.2068</v>
      </c>
      <c r="AF37">
        <v>-0.324</v>
      </c>
      <c r="AG37">
        <v>0.7375</v>
      </c>
      <c r="AH37">
        <v>1</v>
      </c>
      <c r="AI37">
        <v>2</v>
      </c>
      <c r="AJ37">
        <f t="shared" si="0"/>
      </c>
    </row>
    <row r="38" spans="1:36" ht="12.75">
      <c r="A38" t="s">
        <v>21</v>
      </c>
      <c r="B38">
        <v>41</v>
      </c>
      <c r="C38">
        <v>1171</v>
      </c>
      <c r="D38">
        <v>3.5013</v>
      </c>
      <c r="E38">
        <v>2.5776</v>
      </c>
      <c r="F38">
        <v>4.7559</v>
      </c>
      <c r="G38">
        <v>0</v>
      </c>
      <c r="H38">
        <v>3.5013</v>
      </c>
      <c r="I38">
        <v>0.54681</v>
      </c>
      <c r="J38">
        <v>-1.3377</v>
      </c>
      <c r="K38">
        <v>-1.644</v>
      </c>
      <c r="L38">
        <v>-1.0315</v>
      </c>
      <c r="M38">
        <v>0.26244</v>
      </c>
      <c r="N38">
        <v>0.19321</v>
      </c>
      <c r="O38">
        <v>0.35648</v>
      </c>
      <c r="P38">
        <v>39</v>
      </c>
      <c r="Q38">
        <v>1034</v>
      </c>
      <c r="R38">
        <v>3.7718</v>
      </c>
      <c r="S38">
        <v>2.7553</v>
      </c>
      <c r="T38">
        <v>5.1632</v>
      </c>
      <c r="U38">
        <v>0</v>
      </c>
      <c r="V38">
        <v>3.7718</v>
      </c>
      <c r="W38">
        <v>0.60396</v>
      </c>
      <c r="X38">
        <v>-1.2399</v>
      </c>
      <c r="Y38">
        <v>-1.5539</v>
      </c>
      <c r="Z38">
        <v>-0.9258</v>
      </c>
      <c r="AA38">
        <v>0.28942</v>
      </c>
      <c r="AB38">
        <v>0.21143</v>
      </c>
      <c r="AC38">
        <v>0.39619</v>
      </c>
      <c r="AD38">
        <v>0.73938</v>
      </c>
      <c r="AE38">
        <v>0.0744</v>
      </c>
      <c r="AF38">
        <v>-0.364</v>
      </c>
      <c r="AG38">
        <v>0.5128</v>
      </c>
      <c r="AH38">
        <v>1</v>
      </c>
      <c r="AI38">
        <v>2</v>
      </c>
      <c r="AJ38">
        <f t="shared" si="0"/>
      </c>
    </row>
    <row r="39" spans="1:36" ht="12.75">
      <c r="A39" t="s">
        <v>22</v>
      </c>
      <c r="B39">
        <v>355</v>
      </c>
      <c r="C39">
        <v>6098</v>
      </c>
      <c r="D39">
        <v>5.8216</v>
      </c>
      <c r="E39">
        <v>5.2439</v>
      </c>
      <c r="F39">
        <v>6.4629</v>
      </c>
      <c r="G39">
        <v>0</v>
      </c>
      <c r="H39">
        <v>5.8216</v>
      </c>
      <c r="I39">
        <v>0.30898</v>
      </c>
      <c r="J39">
        <v>-0.8293</v>
      </c>
      <c r="K39">
        <v>-0.9338</v>
      </c>
      <c r="L39">
        <v>-0.7248</v>
      </c>
      <c r="M39">
        <v>0.43635</v>
      </c>
      <c r="N39">
        <v>0.39306</v>
      </c>
      <c r="O39">
        <v>0.48442</v>
      </c>
      <c r="P39">
        <v>469</v>
      </c>
      <c r="Q39">
        <v>7412</v>
      </c>
      <c r="R39">
        <v>6.3276</v>
      </c>
      <c r="S39">
        <v>5.7768</v>
      </c>
      <c r="T39">
        <v>6.9309</v>
      </c>
      <c r="U39">
        <v>0</v>
      </c>
      <c r="V39">
        <v>6.3276</v>
      </c>
      <c r="W39">
        <v>0.29218</v>
      </c>
      <c r="X39">
        <v>-0.7225</v>
      </c>
      <c r="Y39">
        <v>-0.8136</v>
      </c>
      <c r="Z39">
        <v>-0.6314</v>
      </c>
      <c r="AA39">
        <v>0.48554</v>
      </c>
      <c r="AB39">
        <v>0.44328</v>
      </c>
      <c r="AC39">
        <v>0.53184</v>
      </c>
      <c r="AD39">
        <v>0.23612</v>
      </c>
      <c r="AE39">
        <v>0.0833</v>
      </c>
      <c r="AF39">
        <v>-0.0545</v>
      </c>
      <c r="AG39">
        <v>0.2212</v>
      </c>
      <c r="AH39">
        <v>1</v>
      </c>
      <c r="AI39">
        <v>2</v>
      </c>
      <c r="AJ39">
        <f t="shared" si="0"/>
      </c>
    </row>
    <row r="40" spans="1:36" ht="12.75">
      <c r="A40" t="s">
        <v>19</v>
      </c>
      <c r="B40">
        <v>104</v>
      </c>
      <c r="C40">
        <v>2743</v>
      </c>
      <c r="D40">
        <v>3.7915</v>
      </c>
      <c r="E40">
        <v>3.1277</v>
      </c>
      <c r="F40">
        <v>4.5961</v>
      </c>
      <c r="G40">
        <v>0</v>
      </c>
      <c r="H40">
        <v>3.7915</v>
      </c>
      <c r="I40">
        <v>0.37178</v>
      </c>
      <c r="J40">
        <v>-1.2581</v>
      </c>
      <c r="K40">
        <v>-1.4506</v>
      </c>
      <c r="L40">
        <v>-1.0657</v>
      </c>
      <c r="M40">
        <v>0.28419</v>
      </c>
      <c r="N40">
        <v>0.23444</v>
      </c>
      <c r="O40">
        <v>0.3445</v>
      </c>
      <c r="P40">
        <v>136</v>
      </c>
      <c r="Q40">
        <v>2490</v>
      </c>
      <c r="R40">
        <v>5.4618</v>
      </c>
      <c r="S40">
        <v>4.6155</v>
      </c>
      <c r="T40">
        <v>6.4634</v>
      </c>
      <c r="U40">
        <v>0</v>
      </c>
      <c r="V40">
        <v>5.4618</v>
      </c>
      <c r="W40">
        <v>0.46835</v>
      </c>
      <c r="X40">
        <v>-0.8696</v>
      </c>
      <c r="Y40">
        <v>-1.038</v>
      </c>
      <c r="Z40">
        <v>-0.7012</v>
      </c>
      <c r="AA40">
        <v>0.41911</v>
      </c>
      <c r="AB40">
        <v>0.35417</v>
      </c>
      <c r="AC40">
        <v>0.49597</v>
      </c>
      <c r="AD40">
        <v>0.00507</v>
      </c>
      <c r="AE40">
        <v>0.365</v>
      </c>
      <c r="AF40">
        <v>0.1097</v>
      </c>
      <c r="AG40">
        <v>0.6203</v>
      </c>
      <c r="AH40">
        <v>1</v>
      </c>
      <c r="AI40">
        <v>2</v>
      </c>
      <c r="AJ40" t="str">
        <f t="shared" si="0"/>
        <v>t</v>
      </c>
    </row>
    <row r="41" spans="1:36" ht="12.75">
      <c r="A41" t="s">
        <v>24</v>
      </c>
      <c r="B41">
        <v>154</v>
      </c>
      <c r="C41">
        <v>3757</v>
      </c>
      <c r="D41">
        <v>4.099</v>
      </c>
      <c r="E41">
        <v>3.4991</v>
      </c>
      <c r="F41">
        <v>4.8018</v>
      </c>
      <c r="G41">
        <v>0</v>
      </c>
      <c r="H41">
        <v>4.099</v>
      </c>
      <c r="I41">
        <v>0.33031</v>
      </c>
      <c r="J41">
        <v>-1.1801</v>
      </c>
      <c r="K41">
        <v>-1.3384</v>
      </c>
      <c r="L41">
        <v>-1.0219</v>
      </c>
      <c r="M41">
        <v>0.30724</v>
      </c>
      <c r="N41">
        <v>0.26227</v>
      </c>
      <c r="O41">
        <v>0.35992</v>
      </c>
      <c r="P41">
        <v>147</v>
      </c>
      <c r="Q41">
        <v>3629</v>
      </c>
      <c r="R41">
        <v>4.0507</v>
      </c>
      <c r="S41">
        <v>3.445</v>
      </c>
      <c r="T41">
        <v>4.7629</v>
      </c>
      <c r="U41">
        <v>0</v>
      </c>
      <c r="V41">
        <v>4.0507</v>
      </c>
      <c r="W41">
        <v>0.3341</v>
      </c>
      <c r="X41">
        <v>-1.1685</v>
      </c>
      <c r="Y41">
        <v>-1.3305</v>
      </c>
      <c r="Z41">
        <v>-1.0065</v>
      </c>
      <c r="AA41">
        <v>0.31083</v>
      </c>
      <c r="AB41">
        <v>0.26435</v>
      </c>
      <c r="AC41">
        <v>0.36548</v>
      </c>
      <c r="AD41">
        <v>0.9181</v>
      </c>
      <c r="AE41">
        <v>-0.0119</v>
      </c>
      <c r="AF41">
        <v>-0.2379</v>
      </c>
      <c r="AG41">
        <v>0.2141</v>
      </c>
      <c r="AH41">
        <v>1</v>
      </c>
      <c r="AI41">
        <v>2</v>
      </c>
      <c r="AJ41">
        <f t="shared" si="0"/>
      </c>
    </row>
    <row r="42" spans="1:36" ht="12.75">
      <c r="A42" t="s">
        <v>20</v>
      </c>
      <c r="B42">
        <v>32</v>
      </c>
      <c r="C42">
        <v>1064</v>
      </c>
      <c r="D42">
        <v>3.0075</v>
      </c>
      <c r="E42">
        <v>2.1265</v>
      </c>
      <c r="F42">
        <v>4.2535</v>
      </c>
      <c r="G42">
        <v>0</v>
      </c>
      <c r="H42">
        <v>3.0075</v>
      </c>
      <c r="I42">
        <v>0.53166</v>
      </c>
      <c r="J42">
        <v>-1.4898</v>
      </c>
      <c r="K42">
        <v>-1.8364</v>
      </c>
      <c r="L42">
        <v>-1.1431</v>
      </c>
      <c r="M42">
        <v>0.22543</v>
      </c>
      <c r="N42">
        <v>0.15939</v>
      </c>
      <c r="O42">
        <v>0.31882</v>
      </c>
      <c r="P42">
        <v>16</v>
      </c>
      <c r="Q42">
        <v>922</v>
      </c>
      <c r="R42">
        <v>1.7354</v>
      </c>
      <c r="S42">
        <v>1.063</v>
      </c>
      <c r="T42">
        <v>2.8329</v>
      </c>
      <c r="U42">
        <v>0</v>
      </c>
      <c r="V42">
        <v>1.7354</v>
      </c>
      <c r="W42">
        <v>0.43384</v>
      </c>
      <c r="X42">
        <v>-2.0162</v>
      </c>
      <c r="Y42">
        <v>-2.5063</v>
      </c>
      <c r="Z42">
        <v>-1.5261</v>
      </c>
      <c r="AA42">
        <v>0.13316</v>
      </c>
      <c r="AB42">
        <v>0.08157</v>
      </c>
      <c r="AC42">
        <v>0.21738</v>
      </c>
      <c r="AD42">
        <v>0.0725</v>
      </c>
      <c r="AE42">
        <v>-0.5499</v>
      </c>
      <c r="AF42">
        <v>-1.15</v>
      </c>
      <c r="AG42">
        <v>0.0502</v>
      </c>
      <c r="AH42">
        <v>1</v>
      </c>
      <c r="AI42">
        <v>2</v>
      </c>
      <c r="AJ42">
        <f t="shared" si="0"/>
      </c>
    </row>
    <row r="43" spans="1:36" ht="12.75">
      <c r="A43" t="s">
        <v>17</v>
      </c>
      <c r="B43">
        <v>1060</v>
      </c>
      <c r="C43">
        <v>6950</v>
      </c>
      <c r="D43">
        <v>15.2518</v>
      </c>
      <c r="E43">
        <v>14.349</v>
      </c>
      <c r="F43">
        <v>16.2114</v>
      </c>
      <c r="G43">
        <v>2E-05</v>
      </c>
      <c r="H43">
        <v>15.2518</v>
      </c>
      <c r="I43">
        <v>0.46846</v>
      </c>
      <c r="J43">
        <v>0.1338</v>
      </c>
      <c r="K43">
        <v>0.0728</v>
      </c>
      <c r="L43">
        <v>0.1948</v>
      </c>
      <c r="M43">
        <v>1.14319</v>
      </c>
      <c r="N43">
        <v>1.07552</v>
      </c>
      <c r="O43">
        <v>1.21512</v>
      </c>
      <c r="P43">
        <v>1105</v>
      </c>
      <c r="Q43">
        <v>6829</v>
      </c>
      <c r="R43">
        <v>16.181</v>
      </c>
      <c r="S43">
        <v>15.2412</v>
      </c>
      <c r="T43">
        <v>17.1788</v>
      </c>
      <c r="U43">
        <v>0</v>
      </c>
      <c r="V43">
        <v>16.181</v>
      </c>
      <c r="W43">
        <v>0.48677</v>
      </c>
      <c r="X43">
        <v>0.2164</v>
      </c>
      <c r="Y43">
        <v>0.1566</v>
      </c>
      <c r="Z43">
        <v>0.2763</v>
      </c>
      <c r="AA43">
        <v>1.24164</v>
      </c>
      <c r="AB43">
        <v>1.16953</v>
      </c>
      <c r="AC43">
        <v>1.31821</v>
      </c>
      <c r="AD43">
        <v>0.16895</v>
      </c>
      <c r="AE43">
        <v>0.0591</v>
      </c>
      <c r="AF43">
        <v>-0.0251</v>
      </c>
      <c r="AG43">
        <v>0.1434</v>
      </c>
      <c r="AH43">
        <v>1</v>
      </c>
      <c r="AI43">
        <v>2</v>
      </c>
      <c r="AJ43">
        <f t="shared" si="0"/>
      </c>
    </row>
    <row r="44" spans="1:36" ht="12.75">
      <c r="A44" t="s">
        <v>18</v>
      </c>
      <c r="B44">
        <v>155</v>
      </c>
      <c r="C44">
        <v>2090</v>
      </c>
      <c r="D44">
        <v>7.4163</v>
      </c>
      <c r="E44">
        <v>6.334</v>
      </c>
      <c r="F44">
        <v>8.6834</v>
      </c>
      <c r="G44">
        <v>0</v>
      </c>
      <c r="H44">
        <v>7.4163</v>
      </c>
      <c r="I44">
        <v>0.59569</v>
      </c>
      <c r="J44">
        <v>-0.5872</v>
      </c>
      <c r="K44">
        <v>-0.7449</v>
      </c>
      <c r="L44">
        <v>-0.4295</v>
      </c>
      <c r="M44">
        <v>0.55588</v>
      </c>
      <c r="N44">
        <v>0.47476</v>
      </c>
      <c r="O44">
        <v>0.65086</v>
      </c>
      <c r="P44">
        <v>75</v>
      </c>
      <c r="Q44">
        <v>1966</v>
      </c>
      <c r="R44">
        <v>3.8149</v>
      </c>
      <c r="S44">
        <v>3.0415</v>
      </c>
      <c r="T44">
        <v>4.7848</v>
      </c>
      <c r="U44">
        <v>0</v>
      </c>
      <c r="V44">
        <v>3.8149</v>
      </c>
      <c r="W44">
        <v>0.4405</v>
      </c>
      <c r="X44">
        <v>-1.2285</v>
      </c>
      <c r="Y44">
        <v>-1.455</v>
      </c>
      <c r="Z44">
        <v>-1.002</v>
      </c>
      <c r="AA44">
        <v>0.29273</v>
      </c>
      <c r="AB44">
        <v>0.23339</v>
      </c>
      <c r="AC44">
        <v>0.36716</v>
      </c>
      <c r="AD44">
        <v>0</v>
      </c>
      <c r="AE44">
        <v>-0.6648</v>
      </c>
      <c r="AF44">
        <v>-0.9405</v>
      </c>
      <c r="AG44">
        <v>-0.3891</v>
      </c>
      <c r="AH44">
        <v>1</v>
      </c>
      <c r="AI44">
        <v>2</v>
      </c>
      <c r="AJ44" t="str">
        <f t="shared" si="0"/>
        <v>t</v>
      </c>
    </row>
    <row r="45" spans="1:36" ht="12.75">
      <c r="A45" t="s">
        <v>67</v>
      </c>
      <c r="B45">
        <v>95</v>
      </c>
      <c r="C45">
        <v>3216</v>
      </c>
      <c r="D45">
        <v>2.954</v>
      </c>
      <c r="E45">
        <v>2.4153</v>
      </c>
      <c r="F45">
        <v>3.6128</v>
      </c>
      <c r="G45">
        <v>0</v>
      </c>
      <c r="H45">
        <v>2.954</v>
      </c>
      <c r="I45">
        <v>0.30307</v>
      </c>
      <c r="J45">
        <v>-1.5077</v>
      </c>
      <c r="K45">
        <v>-1.7091</v>
      </c>
      <c r="L45">
        <v>-1.3064</v>
      </c>
      <c r="M45">
        <v>0.22141</v>
      </c>
      <c r="N45">
        <v>0.18104</v>
      </c>
      <c r="O45">
        <v>0.2708</v>
      </c>
      <c r="P45">
        <v>106</v>
      </c>
      <c r="Q45">
        <v>2862</v>
      </c>
      <c r="R45">
        <v>3.7037</v>
      </c>
      <c r="S45">
        <v>3.0608</v>
      </c>
      <c r="T45">
        <v>4.4816</v>
      </c>
      <c r="U45">
        <v>0</v>
      </c>
      <c r="V45">
        <v>3.7037</v>
      </c>
      <c r="W45">
        <v>0.35974</v>
      </c>
      <c r="X45">
        <v>-1.2581</v>
      </c>
      <c r="Y45">
        <v>-1.4487</v>
      </c>
      <c r="Z45">
        <v>-1.0674</v>
      </c>
      <c r="AA45">
        <v>0.2842</v>
      </c>
      <c r="AB45">
        <v>0.23487</v>
      </c>
      <c r="AC45">
        <v>0.34389</v>
      </c>
      <c r="AD45">
        <v>0.10939</v>
      </c>
      <c r="AE45">
        <v>0.2262</v>
      </c>
      <c r="AF45">
        <v>-0.0507</v>
      </c>
      <c r="AG45">
        <v>0.5031</v>
      </c>
      <c r="AH45">
        <v>1</v>
      </c>
      <c r="AI45">
        <v>2</v>
      </c>
      <c r="AJ45">
        <f t="shared" si="0"/>
      </c>
    </row>
    <row r="46" spans="1:36" ht="12.75">
      <c r="A46" t="s">
        <v>68</v>
      </c>
      <c r="B46">
        <v>79</v>
      </c>
      <c r="C46">
        <v>2173</v>
      </c>
      <c r="D46">
        <v>3.6355</v>
      </c>
      <c r="E46">
        <v>2.9154</v>
      </c>
      <c r="F46">
        <v>4.5335</v>
      </c>
      <c r="G46">
        <v>0</v>
      </c>
      <c r="H46">
        <v>3.6355</v>
      </c>
      <c r="I46">
        <v>0.40903</v>
      </c>
      <c r="J46">
        <v>-1.3001</v>
      </c>
      <c r="K46">
        <v>-1.5209</v>
      </c>
      <c r="L46">
        <v>-1.0794</v>
      </c>
      <c r="M46">
        <v>0.2725</v>
      </c>
      <c r="N46">
        <v>0.21852</v>
      </c>
      <c r="O46">
        <v>0.33981</v>
      </c>
      <c r="P46">
        <v>76</v>
      </c>
      <c r="Q46">
        <v>2024</v>
      </c>
      <c r="R46">
        <v>3.7549</v>
      </c>
      <c r="S46">
        <v>2.9982</v>
      </c>
      <c r="T46">
        <v>4.7027</v>
      </c>
      <c r="U46">
        <v>0</v>
      </c>
      <c r="V46">
        <v>3.7549</v>
      </c>
      <c r="W46">
        <v>0.43072</v>
      </c>
      <c r="X46">
        <v>-1.2443</v>
      </c>
      <c r="Y46">
        <v>-1.4694</v>
      </c>
      <c r="Z46">
        <v>-1.0193</v>
      </c>
      <c r="AA46">
        <v>0.28813</v>
      </c>
      <c r="AB46">
        <v>0.23007</v>
      </c>
      <c r="AC46">
        <v>0.36086</v>
      </c>
      <c r="AD46">
        <v>0.84059</v>
      </c>
      <c r="AE46">
        <v>0.0323</v>
      </c>
      <c r="AF46">
        <v>-0.2826</v>
      </c>
      <c r="AG46">
        <v>0.3472</v>
      </c>
      <c r="AH46">
        <v>1</v>
      </c>
      <c r="AI46">
        <v>2</v>
      </c>
      <c r="AJ46">
        <f t="shared" si="0"/>
      </c>
    </row>
    <row r="47" spans="1:36" ht="12.75">
      <c r="A47" t="s">
        <v>64</v>
      </c>
      <c r="B47">
        <v>133</v>
      </c>
      <c r="C47">
        <v>3387</v>
      </c>
      <c r="D47">
        <v>3.9268</v>
      </c>
      <c r="E47">
        <v>3.3121</v>
      </c>
      <c r="F47">
        <v>4.6556</v>
      </c>
      <c r="G47">
        <v>0</v>
      </c>
      <c r="H47">
        <v>3.9268</v>
      </c>
      <c r="I47">
        <v>0.34049</v>
      </c>
      <c r="J47">
        <v>-1.2231</v>
      </c>
      <c r="K47">
        <v>-1.3933</v>
      </c>
      <c r="L47">
        <v>-1.0528</v>
      </c>
      <c r="M47">
        <v>0.29433</v>
      </c>
      <c r="N47">
        <v>0.24826</v>
      </c>
      <c r="O47">
        <v>0.34896</v>
      </c>
      <c r="P47">
        <v>223</v>
      </c>
      <c r="Q47">
        <v>2950</v>
      </c>
      <c r="R47">
        <v>7.5593</v>
      </c>
      <c r="S47">
        <v>6.6269</v>
      </c>
      <c r="T47">
        <v>8.6229</v>
      </c>
      <c r="U47">
        <v>0</v>
      </c>
      <c r="V47">
        <v>7.5593</v>
      </c>
      <c r="W47">
        <v>0.50621</v>
      </c>
      <c r="X47">
        <v>-0.5446</v>
      </c>
      <c r="Y47">
        <v>-0.6763</v>
      </c>
      <c r="Z47">
        <v>-0.413</v>
      </c>
      <c r="AA47">
        <v>0.58006</v>
      </c>
      <c r="AB47">
        <v>0.50851</v>
      </c>
      <c r="AC47">
        <v>0.66168</v>
      </c>
      <c r="AD47">
        <v>0</v>
      </c>
      <c r="AE47">
        <v>0.655</v>
      </c>
      <c r="AF47">
        <v>0.4402</v>
      </c>
      <c r="AG47">
        <v>0.8697</v>
      </c>
      <c r="AH47">
        <v>1</v>
      </c>
      <c r="AI47">
        <v>2</v>
      </c>
      <c r="AJ47" t="str">
        <f t="shared" si="0"/>
        <v>t</v>
      </c>
    </row>
    <row r="48" spans="1:36" ht="12.75">
      <c r="A48" t="s">
        <v>69</v>
      </c>
      <c r="B48">
        <v>173</v>
      </c>
      <c r="C48">
        <v>3706</v>
      </c>
      <c r="D48">
        <v>4.6681</v>
      </c>
      <c r="E48">
        <v>4.0205</v>
      </c>
      <c r="F48">
        <v>5.42</v>
      </c>
      <c r="G48">
        <v>0</v>
      </c>
      <c r="H48">
        <v>4.6681</v>
      </c>
      <c r="I48">
        <v>0.35491</v>
      </c>
      <c r="J48">
        <v>-1.0501</v>
      </c>
      <c r="K48">
        <v>-1.1995</v>
      </c>
      <c r="L48">
        <v>-0.9008</v>
      </c>
      <c r="M48">
        <v>0.3499</v>
      </c>
      <c r="N48">
        <v>0.30136</v>
      </c>
      <c r="O48">
        <v>0.40626</v>
      </c>
      <c r="P48">
        <v>204</v>
      </c>
      <c r="Q48">
        <v>3186</v>
      </c>
      <c r="R48">
        <v>6.403</v>
      </c>
      <c r="S48">
        <v>5.5799</v>
      </c>
      <c r="T48">
        <v>7.3476</v>
      </c>
      <c r="U48">
        <v>0</v>
      </c>
      <c r="V48">
        <v>6.403</v>
      </c>
      <c r="W48">
        <v>0.4483</v>
      </c>
      <c r="X48">
        <v>-0.7106</v>
      </c>
      <c r="Y48">
        <v>-0.8482</v>
      </c>
      <c r="Z48">
        <v>-0.573</v>
      </c>
      <c r="AA48">
        <v>0.49133</v>
      </c>
      <c r="AB48">
        <v>0.42817</v>
      </c>
      <c r="AC48">
        <v>0.56381</v>
      </c>
      <c r="AD48">
        <v>0.00223</v>
      </c>
      <c r="AE48">
        <v>0.316</v>
      </c>
      <c r="AF48">
        <v>0.1134</v>
      </c>
      <c r="AG48">
        <v>0.5186</v>
      </c>
      <c r="AH48">
        <v>1</v>
      </c>
      <c r="AI48">
        <v>2</v>
      </c>
      <c r="AJ48" t="str">
        <f t="shared" si="0"/>
        <v>t</v>
      </c>
    </row>
    <row r="49" spans="1:36" ht="12.75">
      <c r="A49" t="s">
        <v>66</v>
      </c>
      <c r="B49">
        <v>114</v>
      </c>
      <c r="C49">
        <v>2522</v>
      </c>
      <c r="D49">
        <v>4.5202</v>
      </c>
      <c r="E49">
        <v>3.7611</v>
      </c>
      <c r="F49">
        <v>5.4325</v>
      </c>
      <c r="G49">
        <v>0</v>
      </c>
      <c r="H49">
        <v>4.5202</v>
      </c>
      <c r="I49">
        <v>0.42336</v>
      </c>
      <c r="J49">
        <v>-1.0823</v>
      </c>
      <c r="K49">
        <v>-1.2661</v>
      </c>
      <c r="L49">
        <v>-0.8985</v>
      </c>
      <c r="M49">
        <v>0.33881</v>
      </c>
      <c r="N49">
        <v>0.28192</v>
      </c>
      <c r="O49">
        <v>0.40719</v>
      </c>
      <c r="P49">
        <v>133</v>
      </c>
      <c r="Q49">
        <v>2326</v>
      </c>
      <c r="R49">
        <v>5.718</v>
      </c>
      <c r="S49">
        <v>4.8228</v>
      </c>
      <c r="T49">
        <v>6.7793</v>
      </c>
      <c r="U49">
        <v>0</v>
      </c>
      <c r="V49">
        <v>5.718</v>
      </c>
      <c r="W49">
        <v>0.49581</v>
      </c>
      <c r="X49">
        <v>-0.8238</v>
      </c>
      <c r="Y49">
        <v>-0.994</v>
      </c>
      <c r="Z49">
        <v>-0.6535</v>
      </c>
      <c r="AA49">
        <v>0.43877</v>
      </c>
      <c r="AB49">
        <v>0.37008</v>
      </c>
      <c r="AC49">
        <v>0.52021</v>
      </c>
      <c r="AD49">
        <v>0.06553</v>
      </c>
      <c r="AE49">
        <v>0.2351</v>
      </c>
      <c r="AF49">
        <v>-0.0151</v>
      </c>
      <c r="AG49">
        <v>0.4852</v>
      </c>
      <c r="AH49">
        <v>1</v>
      </c>
      <c r="AI49">
        <v>2</v>
      </c>
      <c r="AJ49">
        <f t="shared" si="0"/>
      </c>
    </row>
    <row r="50" spans="1:36" ht="12.75">
      <c r="A50" t="s">
        <v>65</v>
      </c>
      <c r="B50">
        <v>109</v>
      </c>
      <c r="C50">
        <v>2370</v>
      </c>
      <c r="D50">
        <v>4.5992</v>
      </c>
      <c r="E50">
        <v>3.811</v>
      </c>
      <c r="F50">
        <v>5.5504</v>
      </c>
      <c r="G50">
        <v>0</v>
      </c>
      <c r="H50">
        <v>4.5992</v>
      </c>
      <c r="I50">
        <v>0.44052</v>
      </c>
      <c r="J50">
        <v>-1.065</v>
      </c>
      <c r="K50">
        <v>-1.253</v>
      </c>
      <c r="L50">
        <v>-0.877</v>
      </c>
      <c r="M50">
        <v>0.34473</v>
      </c>
      <c r="N50">
        <v>0.28565</v>
      </c>
      <c r="O50">
        <v>0.41603</v>
      </c>
      <c r="P50">
        <v>138</v>
      </c>
      <c r="Q50">
        <v>2253</v>
      </c>
      <c r="R50">
        <v>6.1252</v>
      </c>
      <c r="S50">
        <v>5.1823</v>
      </c>
      <c r="T50">
        <v>7.2396</v>
      </c>
      <c r="U50">
        <v>0</v>
      </c>
      <c r="V50">
        <v>6.1252</v>
      </c>
      <c r="W50">
        <v>0.52141</v>
      </c>
      <c r="X50">
        <v>-0.755</v>
      </c>
      <c r="Y50">
        <v>-0.9222</v>
      </c>
      <c r="Z50">
        <v>-0.5878</v>
      </c>
      <c r="AA50">
        <v>0.47001</v>
      </c>
      <c r="AB50">
        <v>0.39766</v>
      </c>
      <c r="AC50">
        <v>0.55553</v>
      </c>
      <c r="AD50">
        <v>0.02535</v>
      </c>
      <c r="AE50">
        <v>0.2865</v>
      </c>
      <c r="AF50">
        <v>0.0354</v>
      </c>
      <c r="AG50">
        <v>0.5377</v>
      </c>
      <c r="AH50">
        <v>1</v>
      </c>
      <c r="AI50">
        <v>2</v>
      </c>
      <c r="AJ50" t="str">
        <f t="shared" si="0"/>
        <v>t</v>
      </c>
    </row>
    <row r="51" spans="1:36" ht="12.75">
      <c r="A51" t="s">
        <v>57</v>
      </c>
      <c r="B51">
        <v>38</v>
      </c>
      <c r="C51">
        <v>1559</v>
      </c>
      <c r="D51">
        <v>2.4375</v>
      </c>
      <c r="E51">
        <v>1.7733</v>
      </c>
      <c r="F51">
        <v>3.3503</v>
      </c>
      <c r="G51">
        <v>0</v>
      </c>
      <c r="H51">
        <v>2.4375</v>
      </c>
      <c r="I51">
        <v>0.39541</v>
      </c>
      <c r="J51">
        <v>-1.6999</v>
      </c>
      <c r="K51">
        <v>-2.018</v>
      </c>
      <c r="L51">
        <v>-1.3818</v>
      </c>
      <c r="M51">
        <v>0.1827</v>
      </c>
      <c r="N51">
        <v>0.13292</v>
      </c>
      <c r="O51">
        <v>0.25112</v>
      </c>
      <c r="P51">
        <v>55</v>
      </c>
      <c r="Q51">
        <v>1380</v>
      </c>
      <c r="R51">
        <v>3.9855</v>
      </c>
      <c r="S51">
        <v>3.0593</v>
      </c>
      <c r="T51">
        <v>5.1921</v>
      </c>
      <c r="U51">
        <v>0</v>
      </c>
      <c r="V51">
        <v>3.9855</v>
      </c>
      <c r="W51">
        <v>0.53741</v>
      </c>
      <c r="X51">
        <v>-1.1847</v>
      </c>
      <c r="Y51">
        <v>-1.4492</v>
      </c>
      <c r="Z51">
        <v>-0.9203</v>
      </c>
      <c r="AA51">
        <v>0.30583</v>
      </c>
      <c r="AB51">
        <v>0.23475</v>
      </c>
      <c r="AC51">
        <v>0.39842</v>
      </c>
      <c r="AD51">
        <v>0.01975</v>
      </c>
      <c r="AE51">
        <v>0.4917</v>
      </c>
      <c r="AF51">
        <v>0.0783</v>
      </c>
      <c r="AG51">
        <v>0.9052</v>
      </c>
      <c r="AH51">
        <v>1</v>
      </c>
      <c r="AI51">
        <v>2</v>
      </c>
      <c r="AJ51" t="str">
        <f t="shared" si="0"/>
        <v>t</v>
      </c>
    </row>
    <row r="52" spans="1:36" ht="12.75">
      <c r="A52" t="s">
        <v>61</v>
      </c>
      <c r="B52">
        <v>140</v>
      </c>
      <c r="C52">
        <v>1126</v>
      </c>
      <c r="D52">
        <v>12.4334</v>
      </c>
      <c r="E52">
        <v>10.5322</v>
      </c>
      <c r="F52">
        <v>14.6777</v>
      </c>
      <c r="G52">
        <v>0.40512</v>
      </c>
      <c r="H52">
        <v>12.4334</v>
      </c>
      <c r="I52">
        <v>1.05081</v>
      </c>
      <c r="J52">
        <v>-0.0705</v>
      </c>
      <c r="K52">
        <v>-0.2364</v>
      </c>
      <c r="L52">
        <v>0.0955</v>
      </c>
      <c r="M52">
        <v>0.93194</v>
      </c>
      <c r="N52">
        <v>0.78944</v>
      </c>
      <c r="O52">
        <v>1.10016</v>
      </c>
      <c r="P52">
        <v>208</v>
      </c>
      <c r="Q52">
        <v>1009</v>
      </c>
      <c r="R52">
        <v>20.6145</v>
      </c>
      <c r="S52">
        <v>17.9881</v>
      </c>
      <c r="T52">
        <v>23.6243</v>
      </c>
      <c r="U52">
        <v>0</v>
      </c>
      <c r="V52">
        <v>20.6145</v>
      </c>
      <c r="W52">
        <v>1.42936</v>
      </c>
      <c r="X52">
        <v>0.4586</v>
      </c>
      <c r="Y52">
        <v>0.3223</v>
      </c>
      <c r="Z52">
        <v>0.5949</v>
      </c>
      <c r="AA52">
        <v>1.58184</v>
      </c>
      <c r="AB52">
        <v>1.38031</v>
      </c>
      <c r="AC52">
        <v>1.8128</v>
      </c>
      <c r="AD52">
        <v>0</v>
      </c>
      <c r="AE52">
        <v>0.5056</v>
      </c>
      <c r="AF52">
        <v>0.2913</v>
      </c>
      <c r="AG52">
        <v>0.7199</v>
      </c>
      <c r="AI52">
        <v>2</v>
      </c>
      <c r="AJ52" t="str">
        <f t="shared" si="0"/>
        <v>t</v>
      </c>
    </row>
    <row r="53" spans="1:36" ht="12.75">
      <c r="A53" t="s">
        <v>59</v>
      </c>
      <c r="B53">
        <v>244</v>
      </c>
      <c r="C53">
        <v>2657</v>
      </c>
      <c r="D53">
        <v>9.1833</v>
      </c>
      <c r="E53">
        <v>8.0972</v>
      </c>
      <c r="F53">
        <v>10.4151</v>
      </c>
      <c r="G53">
        <v>0</v>
      </c>
      <c r="H53">
        <v>9.1833</v>
      </c>
      <c r="I53">
        <v>0.5879</v>
      </c>
      <c r="J53">
        <v>-0.3735</v>
      </c>
      <c r="K53">
        <v>-0.4994</v>
      </c>
      <c r="L53">
        <v>-0.2476</v>
      </c>
      <c r="M53">
        <v>0.68833</v>
      </c>
      <c r="N53">
        <v>0.60692</v>
      </c>
      <c r="O53">
        <v>0.78066</v>
      </c>
      <c r="P53">
        <v>278</v>
      </c>
      <c r="Q53">
        <v>2439</v>
      </c>
      <c r="R53">
        <v>11.3981</v>
      </c>
      <c r="S53">
        <v>10.1295</v>
      </c>
      <c r="T53">
        <v>12.8256</v>
      </c>
      <c r="U53">
        <v>0.02607</v>
      </c>
      <c r="V53">
        <v>11.3981</v>
      </c>
      <c r="W53">
        <v>0.68361</v>
      </c>
      <c r="X53">
        <v>-0.134</v>
      </c>
      <c r="Y53">
        <v>-0.2519</v>
      </c>
      <c r="Z53">
        <v>-0.016</v>
      </c>
      <c r="AA53">
        <v>0.87463</v>
      </c>
      <c r="AB53">
        <v>0.77729</v>
      </c>
      <c r="AC53">
        <v>0.98417</v>
      </c>
      <c r="AD53">
        <v>0.01378</v>
      </c>
      <c r="AE53">
        <v>0.2161</v>
      </c>
      <c r="AF53">
        <v>0.0441</v>
      </c>
      <c r="AG53">
        <v>0.388</v>
      </c>
      <c r="AH53">
        <v>1</v>
      </c>
      <c r="AJ53" t="str">
        <f t="shared" si="0"/>
        <v>t</v>
      </c>
    </row>
    <row r="54" spans="1:36" ht="12.75">
      <c r="A54" t="s">
        <v>58</v>
      </c>
      <c r="B54">
        <v>59</v>
      </c>
      <c r="C54">
        <v>1492</v>
      </c>
      <c r="D54">
        <v>3.9544</v>
      </c>
      <c r="E54">
        <v>3.0632</v>
      </c>
      <c r="F54">
        <v>5.1049</v>
      </c>
      <c r="G54">
        <v>0</v>
      </c>
      <c r="H54">
        <v>3.9544</v>
      </c>
      <c r="I54">
        <v>0.51482</v>
      </c>
      <c r="J54">
        <v>-1.216</v>
      </c>
      <c r="K54">
        <v>-1.4714</v>
      </c>
      <c r="L54">
        <v>-0.9607</v>
      </c>
      <c r="M54">
        <v>0.2964</v>
      </c>
      <c r="N54">
        <v>0.2296</v>
      </c>
      <c r="O54">
        <v>0.38263</v>
      </c>
      <c r="P54">
        <v>114</v>
      </c>
      <c r="Q54">
        <v>1722</v>
      </c>
      <c r="R54">
        <v>6.6202</v>
      </c>
      <c r="S54">
        <v>5.5084</v>
      </c>
      <c r="T54">
        <v>7.9564</v>
      </c>
      <c r="U54">
        <v>0</v>
      </c>
      <c r="V54">
        <v>6.6202</v>
      </c>
      <c r="W54">
        <v>0.62004</v>
      </c>
      <c r="X54">
        <v>-0.6773</v>
      </c>
      <c r="Y54">
        <v>-0.8611</v>
      </c>
      <c r="Z54">
        <v>-0.4934</v>
      </c>
      <c r="AA54">
        <v>0.508</v>
      </c>
      <c r="AB54">
        <v>0.42269</v>
      </c>
      <c r="AC54">
        <v>0.61053</v>
      </c>
      <c r="AD54">
        <v>0.00131</v>
      </c>
      <c r="AE54">
        <v>0.5153</v>
      </c>
      <c r="AF54">
        <v>0.201</v>
      </c>
      <c r="AG54">
        <v>0.8296</v>
      </c>
      <c r="AH54">
        <v>1</v>
      </c>
      <c r="AI54">
        <v>2</v>
      </c>
      <c r="AJ54" t="str">
        <f t="shared" si="0"/>
        <v>t</v>
      </c>
    </row>
    <row r="55" spans="1:36" ht="12.75">
      <c r="A55" t="s">
        <v>63</v>
      </c>
      <c r="B55">
        <v>196</v>
      </c>
      <c r="C55">
        <v>1353</v>
      </c>
      <c r="D55">
        <v>14.4863</v>
      </c>
      <c r="E55">
        <v>12.5894</v>
      </c>
      <c r="F55">
        <v>16.6691</v>
      </c>
      <c r="G55">
        <v>0.25024</v>
      </c>
      <c r="H55">
        <v>14.4863</v>
      </c>
      <c r="I55">
        <v>1.03474</v>
      </c>
      <c r="J55">
        <v>0.0823</v>
      </c>
      <c r="K55">
        <v>-0.058</v>
      </c>
      <c r="L55">
        <v>0.2227</v>
      </c>
      <c r="M55">
        <v>1.08582</v>
      </c>
      <c r="N55">
        <v>0.94363</v>
      </c>
      <c r="O55">
        <v>1.24943</v>
      </c>
      <c r="P55">
        <v>212</v>
      </c>
      <c r="Q55">
        <v>1380</v>
      </c>
      <c r="R55">
        <v>15.3623</v>
      </c>
      <c r="S55">
        <v>13.4224</v>
      </c>
      <c r="T55">
        <v>17.5827</v>
      </c>
      <c r="U55">
        <v>0.01692</v>
      </c>
      <c r="V55">
        <v>15.3623</v>
      </c>
      <c r="W55">
        <v>1.05509</v>
      </c>
      <c r="X55">
        <v>0.1645</v>
      </c>
      <c r="Y55">
        <v>0.0295</v>
      </c>
      <c r="Z55">
        <v>0.2995</v>
      </c>
      <c r="AA55">
        <v>1.17882</v>
      </c>
      <c r="AB55">
        <v>1.02996</v>
      </c>
      <c r="AC55">
        <v>1.3492</v>
      </c>
      <c r="AD55">
        <v>0.55351</v>
      </c>
      <c r="AE55">
        <v>0.0587</v>
      </c>
      <c r="AF55">
        <v>-0.1355</v>
      </c>
      <c r="AG55">
        <v>0.2529</v>
      </c>
      <c r="AJ55">
        <f t="shared" si="0"/>
      </c>
    </row>
    <row r="56" spans="1:36" ht="12.75">
      <c r="A56" t="s">
        <v>62</v>
      </c>
      <c r="B56">
        <v>268</v>
      </c>
      <c r="C56">
        <v>1501</v>
      </c>
      <c r="D56">
        <v>17.8548</v>
      </c>
      <c r="E56">
        <v>15.8336</v>
      </c>
      <c r="F56">
        <v>20.1339</v>
      </c>
      <c r="G56">
        <v>0</v>
      </c>
      <c r="H56">
        <v>17.8548</v>
      </c>
      <c r="I56">
        <v>1.09065</v>
      </c>
      <c r="J56">
        <v>0.2914</v>
      </c>
      <c r="K56">
        <v>0.1713</v>
      </c>
      <c r="L56">
        <v>0.4115</v>
      </c>
      <c r="M56">
        <v>1.3383</v>
      </c>
      <c r="N56">
        <v>1.1868</v>
      </c>
      <c r="O56">
        <v>1.50913</v>
      </c>
      <c r="P56">
        <v>231</v>
      </c>
      <c r="Q56">
        <v>1668</v>
      </c>
      <c r="R56">
        <v>13.8489</v>
      </c>
      <c r="S56">
        <v>12.1685</v>
      </c>
      <c r="T56">
        <v>15.7614</v>
      </c>
      <c r="U56">
        <v>0.3569</v>
      </c>
      <c r="V56">
        <v>13.8489</v>
      </c>
      <c r="W56">
        <v>0.91119</v>
      </c>
      <c r="X56">
        <v>0.0608</v>
      </c>
      <c r="Y56">
        <v>-0.0686</v>
      </c>
      <c r="Z56">
        <v>0.1902</v>
      </c>
      <c r="AA56">
        <v>1.06269</v>
      </c>
      <c r="AB56">
        <v>0.93374</v>
      </c>
      <c r="AC56">
        <v>1.20945</v>
      </c>
      <c r="AD56">
        <v>0.00466</v>
      </c>
      <c r="AE56">
        <v>-0.2541</v>
      </c>
      <c r="AF56">
        <v>-0.43</v>
      </c>
      <c r="AG56">
        <v>-0.0781</v>
      </c>
      <c r="AH56">
        <v>1</v>
      </c>
      <c r="AJ56" t="str">
        <f t="shared" si="0"/>
        <v>t</v>
      </c>
    </row>
    <row r="57" spans="1:36" ht="12.75">
      <c r="A57" t="s">
        <v>60</v>
      </c>
      <c r="B57">
        <v>571</v>
      </c>
      <c r="C57">
        <v>2115</v>
      </c>
      <c r="D57">
        <v>26.9976</v>
      </c>
      <c r="E57">
        <v>24.8567</v>
      </c>
      <c r="F57">
        <v>29.323</v>
      </c>
      <c r="G57">
        <v>0</v>
      </c>
      <c r="H57">
        <v>26.9976</v>
      </c>
      <c r="I57">
        <v>1.12982</v>
      </c>
      <c r="J57">
        <v>0.7049</v>
      </c>
      <c r="K57">
        <v>0.6223</v>
      </c>
      <c r="L57">
        <v>0.7875</v>
      </c>
      <c r="M57">
        <v>2.0236</v>
      </c>
      <c r="N57">
        <v>1.86312</v>
      </c>
      <c r="O57">
        <v>2.1979</v>
      </c>
      <c r="P57">
        <v>539</v>
      </c>
      <c r="Q57">
        <v>1900</v>
      </c>
      <c r="R57">
        <v>28.3684</v>
      </c>
      <c r="S57">
        <v>26.0558</v>
      </c>
      <c r="T57">
        <v>30.8863</v>
      </c>
      <c r="U57">
        <v>0</v>
      </c>
      <c r="V57">
        <v>28.3684</v>
      </c>
      <c r="W57">
        <v>1.22191</v>
      </c>
      <c r="X57">
        <v>0.7779</v>
      </c>
      <c r="Y57">
        <v>0.6928</v>
      </c>
      <c r="Z57">
        <v>0.8629</v>
      </c>
      <c r="AA57">
        <v>2.17684</v>
      </c>
      <c r="AB57">
        <v>1.99939</v>
      </c>
      <c r="AC57">
        <v>2.37005</v>
      </c>
      <c r="AD57">
        <v>0.40954</v>
      </c>
      <c r="AE57">
        <v>0.0495</v>
      </c>
      <c r="AF57">
        <v>-0.0682</v>
      </c>
      <c r="AG57">
        <v>0.1672</v>
      </c>
      <c r="AH57">
        <v>1</v>
      </c>
      <c r="AI57">
        <v>2</v>
      </c>
      <c r="AJ57">
        <f t="shared" si="0"/>
      </c>
    </row>
    <row r="58" spans="1:36" ht="12.75">
      <c r="A58" t="s">
        <v>38</v>
      </c>
      <c r="B58">
        <v>135</v>
      </c>
      <c r="C58">
        <v>4805</v>
      </c>
      <c r="D58">
        <v>2.8096</v>
      </c>
      <c r="E58">
        <v>2.3728</v>
      </c>
      <c r="F58">
        <v>3.3268</v>
      </c>
      <c r="G58">
        <v>0</v>
      </c>
      <c r="H58">
        <v>2.8096</v>
      </c>
      <c r="I58">
        <v>0.24181</v>
      </c>
      <c r="J58">
        <v>-1.5578</v>
      </c>
      <c r="K58">
        <v>-1.7268</v>
      </c>
      <c r="L58">
        <v>-1.3889</v>
      </c>
      <c r="M58">
        <v>0.21059</v>
      </c>
      <c r="N58">
        <v>0.17785</v>
      </c>
      <c r="O58">
        <v>0.24936</v>
      </c>
      <c r="P58">
        <v>185</v>
      </c>
      <c r="Q58">
        <v>4680</v>
      </c>
      <c r="R58">
        <v>3.953</v>
      </c>
      <c r="S58">
        <v>3.4213</v>
      </c>
      <c r="T58">
        <v>4.5673</v>
      </c>
      <c r="U58">
        <v>0</v>
      </c>
      <c r="V58">
        <v>3.953</v>
      </c>
      <c r="W58">
        <v>0.29063</v>
      </c>
      <c r="X58">
        <v>-1.1929</v>
      </c>
      <c r="Y58">
        <v>-1.3374</v>
      </c>
      <c r="Z58">
        <v>-1.0485</v>
      </c>
      <c r="AA58">
        <v>0.30333</v>
      </c>
      <c r="AB58">
        <v>0.26253</v>
      </c>
      <c r="AC58">
        <v>0.35047</v>
      </c>
      <c r="AD58">
        <v>0.00256</v>
      </c>
      <c r="AE58">
        <v>0.3414</v>
      </c>
      <c r="AF58">
        <v>0.1196</v>
      </c>
      <c r="AG58">
        <v>0.5633</v>
      </c>
      <c r="AH58">
        <v>1</v>
      </c>
      <c r="AI58">
        <v>2</v>
      </c>
      <c r="AJ58" t="str">
        <f t="shared" si="0"/>
        <v>t</v>
      </c>
    </row>
    <row r="59" spans="1:36" ht="12.75">
      <c r="A59" t="s">
        <v>35</v>
      </c>
      <c r="B59">
        <v>161</v>
      </c>
      <c r="C59">
        <v>4675</v>
      </c>
      <c r="D59">
        <v>3.4439</v>
      </c>
      <c r="E59">
        <v>2.95</v>
      </c>
      <c r="F59">
        <v>4.0204</v>
      </c>
      <c r="G59">
        <v>0</v>
      </c>
      <c r="H59">
        <v>3.4439</v>
      </c>
      <c r="I59">
        <v>0.27141</v>
      </c>
      <c r="J59">
        <v>-1.3543</v>
      </c>
      <c r="K59">
        <v>-1.5091</v>
      </c>
      <c r="L59">
        <v>-1.1995</v>
      </c>
      <c r="M59">
        <v>0.25813</v>
      </c>
      <c r="N59">
        <v>0.22112</v>
      </c>
      <c r="O59">
        <v>0.30135</v>
      </c>
      <c r="P59">
        <v>234</v>
      </c>
      <c r="Q59">
        <v>4468</v>
      </c>
      <c r="R59">
        <v>5.2372</v>
      </c>
      <c r="S59">
        <v>4.6056</v>
      </c>
      <c r="T59">
        <v>5.9556</v>
      </c>
      <c r="U59">
        <v>0</v>
      </c>
      <c r="V59">
        <v>5.2372</v>
      </c>
      <c r="W59">
        <v>0.34237</v>
      </c>
      <c r="X59">
        <v>-0.9116</v>
      </c>
      <c r="Y59">
        <v>-1.0401</v>
      </c>
      <c r="Z59">
        <v>-0.7831</v>
      </c>
      <c r="AA59">
        <v>0.40188</v>
      </c>
      <c r="AB59">
        <v>0.35341</v>
      </c>
      <c r="AC59">
        <v>0.457</v>
      </c>
      <c r="AD59">
        <v>4E-05</v>
      </c>
      <c r="AE59">
        <v>0.4192</v>
      </c>
      <c r="AF59">
        <v>0.2185</v>
      </c>
      <c r="AG59">
        <v>0.6199</v>
      </c>
      <c r="AH59">
        <v>1</v>
      </c>
      <c r="AI59">
        <v>2</v>
      </c>
      <c r="AJ59" t="str">
        <f t="shared" si="0"/>
        <v>t</v>
      </c>
    </row>
    <row r="60" spans="1:36" ht="12.75">
      <c r="A60" t="s">
        <v>37</v>
      </c>
      <c r="B60">
        <v>609</v>
      </c>
      <c r="C60">
        <v>6812</v>
      </c>
      <c r="D60">
        <v>8.9401</v>
      </c>
      <c r="E60">
        <v>8.2524</v>
      </c>
      <c r="F60">
        <v>9.6851</v>
      </c>
      <c r="G60">
        <v>0</v>
      </c>
      <c r="H60">
        <v>8.9401</v>
      </c>
      <c r="I60">
        <v>0.36227</v>
      </c>
      <c r="J60">
        <v>-0.4003</v>
      </c>
      <c r="K60">
        <v>-0.4804</v>
      </c>
      <c r="L60">
        <v>-0.3203</v>
      </c>
      <c r="M60">
        <v>0.6701</v>
      </c>
      <c r="N60">
        <v>0.61856</v>
      </c>
      <c r="O60">
        <v>0.72594</v>
      </c>
      <c r="P60">
        <v>677</v>
      </c>
      <c r="Q60">
        <v>6566</v>
      </c>
      <c r="R60">
        <v>10.3107</v>
      </c>
      <c r="S60">
        <v>9.556</v>
      </c>
      <c r="T60">
        <v>11.125</v>
      </c>
      <c r="U60">
        <v>0</v>
      </c>
      <c r="V60">
        <v>10.3107</v>
      </c>
      <c r="W60">
        <v>0.39627</v>
      </c>
      <c r="X60">
        <v>-0.2342</v>
      </c>
      <c r="Y60">
        <v>-0.3102</v>
      </c>
      <c r="Z60">
        <v>-0.1582</v>
      </c>
      <c r="AA60">
        <v>0.79119</v>
      </c>
      <c r="AB60">
        <v>0.73327</v>
      </c>
      <c r="AC60">
        <v>0.85367</v>
      </c>
      <c r="AD60">
        <v>0.01065</v>
      </c>
      <c r="AE60">
        <v>0.1426</v>
      </c>
      <c r="AF60">
        <v>0.0332</v>
      </c>
      <c r="AG60">
        <v>0.2521</v>
      </c>
      <c r="AH60">
        <v>1</v>
      </c>
      <c r="AI60">
        <v>2</v>
      </c>
      <c r="AJ60" t="str">
        <f t="shared" si="0"/>
        <v>t</v>
      </c>
    </row>
    <row r="61" spans="1:36" ht="12.75">
      <c r="A61" t="s">
        <v>36</v>
      </c>
      <c r="B61">
        <v>225</v>
      </c>
      <c r="C61">
        <v>2850</v>
      </c>
      <c r="D61">
        <v>7.8947</v>
      </c>
      <c r="E61">
        <v>6.9251</v>
      </c>
      <c r="F61">
        <v>9.0001</v>
      </c>
      <c r="G61">
        <v>0</v>
      </c>
      <c r="H61">
        <v>7.8947</v>
      </c>
      <c r="I61">
        <v>0.52632</v>
      </c>
      <c r="J61">
        <v>-0.5247</v>
      </c>
      <c r="K61">
        <v>-0.6557</v>
      </c>
      <c r="L61">
        <v>-0.3936</v>
      </c>
      <c r="M61">
        <v>0.59175</v>
      </c>
      <c r="N61">
        <v>0.51907</v>
      </c>
      <c r="O61">
        <v>0.6746</v>
      </c>
      <c r="P61">
        <v>229</v>
      </c>
      <c r="Q61">
        <v>2697</v>
      </c>
      <c r="R61">
        <v>8.4909</v>
      </c>
      <c r="S61">
        <v>7.4564</v>
      </c>
      <c r="T61">
        <v>9.6689</v>
      </c>
      <c r="U61">
        <v>0</v>
      </c>
      <c r="V61">
        <v>8.4909</v>
      </c>
      <c r="W61">
        <v>0.5611</v>
      </c>
      <c r="X61">
        <v>-0.4284</v>
      </c>
      <c r="Y61">
        <v>-0.5583</v>
      </c>
      <c r="Z61">
        <v>-0.2985</v>
      </c>
      <c r="AA61">
        <v>0.65155</v>
      </c>
      <c r="AB61">
        <v>0.57217</v>
      </c>
      <c r="AC61">
        <v>0.74194</v>
      </c>
      <c r="AD61">
        <v>0.43801</v>
      </c>
      <c r="AE61">
        <v>0.0728</v>
      </c>
      <c r="AF61">
        <v>-0.1112</v>
      </c>
      <c r="AG61">
        <v>0.2568</v>
      </c>
      <c r="AH61">
        <v>1</v>
      </c>
      <c r="AI61">
        <v>2</v>
      </c>
      <c r="AJ61">
        <f t="shared" si="0"/>
      </c>
    </row>
    <row r="62" spans="1:36" ht="12.75">
      <c r="A62" t="s">
        <v>27</v>
      </c>
      <c r="B62">
        <v>18</v>
      </c>
      <c r="C62">
        <v>749</v>
      </c>
      <c r="D62">
        <v>2.4032</v>
      </c>
      <c r="E62">
        <v>1.514</v>
      </c>
      <c r="F62">
        <v>3.8148</v>
      </c>
      <c r="G62">
        <v>0</v>
      </c>
      <c r="H62">
        <v>2.4032</v>
      </c>
      <c r="I62">
        <v>0.56644</v>
      </c>
      <c r="J62">
        <v>-1.7141</v>
      </c>
      <c r="K62">
        <v>-2.1761</v>
      </c>
      <c r="L62">
        <v>-1.252</v>
      </c>
      <c r="M62">
        <v>0.18013</v>
      </c>
      <c r="N62">
        <v>0.11348</v>
      </c>
      <c r="O62">
        <v>0.28593</v>
      </c>
      <c r="P62">
        <v>30</v>
      </c>
      <c r="Q62">
        <v>634</v>
      </c>
      <c r="R62">
        <v>4.7319</v>
      </c>
      <c r="S62">
        <v>3.308</v>
      </c>
      <c r="T62">
        <v>6.7687</v>
      </c>
      <c r="U62">
        <v>0</v>
      </c>
      <c r="V62">
        <v>4.7319</v>
      </c>
      <c r="W62">
        <v>0.86392</v>
      </c>
      <c r="X62">
        <v>-1.0131</v>
      </c>
      <c r="Y62">
        <v>-1.3711</v>
      </c>
      <c r="Z62">
        <v>-0.6551</v>
      </c>
      <c r="AA62">
        <v>0.3631</v>
      </c>
      <c r="AB62">
        <v>0.25384</v>
      </c>
      <c r="AC62">
        <v>0.51939</v>
      </c>
      <c r="AD62">
        <v>0.02306</v>
      </c>
      <c r="AE62">
        <v>0.6775</v>
      </c>
      <c r="AF62">
        <v>0.0932</v>
      </c>
      <c r="AG62">
        <v>1.2619</v>
      </c>
      <c r="AH62">
        <v>1</v>
      </c>
      <c r="AI62">
        <v>2</v>
      </c>
      <c r="AJ62" t="str">
        <f t="shared" si="0"/>
        <v>t</v>
      </c>
    </row>
    <row r="63" spans="1:36" ht="12.75">
      <c r="A63" t="s">
        <v>28</v>
      </c>
      <c r="B63">
        <v>53</v>
      </c>
      <c r="C63">
        <v>3231</v>
      </c>
      <c r="D63">
        <v>1.6404</v>
      </c>
      <c r="E63">
        <v>1.253</v>
      </c>
      <c r="F63">
        <v>2.1475</v>
      </c>
      <c r="G63">
        <v>0</v>
      </c>
      <c r="H63">
        <v>1.6404</v>
      </c>
      <c r="I63">
        <v>0.22532</v>
      </c>
      <c r="J63">
        <v>-2.096</v>
      </c>
      <c r="K63">
        <v>-2.3654</v>
      </c>
      <c r="L63">
        <v>-1.8266</v>
      </c>
      <c r="M63">
        <v>0.12295</v>
      </c>
      <c r="N63">
        <v>0.09392</v>
      </c>
      <c r="O63">
        <v>0.16097</v>
      </c>
      <c r="P63">
        <v>36</v>
      </c>
      <c r="Q63">
        <v>2895</v>
      </c>
      <c r="R63">
        <v>1.2435</v>
      </c>
      <c r="S63">
        <v>0.8968</v>
      </c>
      <c r="T63">
        <v>1.7242</v>
      </c>
      <c r="U63">
        <v>0</v>
      </c>
      <c r="V63">
        <v>1.2435</v>
      </c>
      <c r="W63">
        <v>0.20725</v>
      </c>
      <c r="X63">
        <v>-2.3495</v>
      </c>
      <c r="Y63">
        <v>-2.6763</v>
      </c>
      <c r="Z63">
        <v>-2.0226</v>
      </c>
      <c r="AA63">
        <v>0.09542</v>
      </c>
      <c r="AB63">
        <v>0.06882</v>
      </c>
      <c r="AC63">
        <v>0.13231</v>
      </c>
      <c r="AD63">
        <v>0.1997</v>
      </c>
      <c r="AE63">
        <v>-0.277</v>
      </c>
      <c r="AF63">
        <v>-0.7003</v>
      </c>
      <c r="AG63">
        <v>0.1463</v>
      </c>
      <c r="AH63">
        <v>1</v>
      </c>
      <c r="AI63">
        <v>2</v>
      </c>
      <c r="AJ63">
        <f t="shared" si="0"/>
      </c>
    </row>
    <row r="64" spans="1:36" ht="12.75">
      <c r="A64" t="s">
        <v>30</v>
      </c>
      <c r="B64">
        <v>99</v>
      </c>
      <c r="C64">
        <v>1073</v>
      </c>
      <c r="D64">
        <v>9.2265</v>
      </c>
      <c r="E64">
        <v>7.5749</v>
      </c>
      <c r="F64">
        <v>11.2381</v>
      </c>
      <c r="G64">
        <v>0.00025</v>
      </c>
      <c r="H64">
        <v>9.2265</v>
      </c>
      <c r="I64">
        <v>0.92729</v>
      </c>
      <c r="J64">
        <v>-0.3688</v>
      </c>
      <c r="K64">
        <v>-0.566</v>
      </c>
      <c r="L64">
        <v>-0.1716</v>
      </c>
      <c r="M64">
        <v>0.69157</v>
      </c>
      <c r="N64">
        <v>0.56777</v>
      </c>
      <c r="O64">
        <v>0.84235</v>
      </c>
      <c r="P64">
        <v>86</v>
      </c>
      <c r="Q64">
        <v>959</v>
      </c>
      <c r="R64">
        <v>8.9677</v>
      </c>
      <c r="S64">
        <v>7.2575</v>
      </c>
      <c r="T64">
        <v>11.0809</v>
      </c>
      <c r="U64">
        <v>0.00054</v>
      </c>
      <c r="V64">
        <v>8.9677</v>
      </c>
      <c r="W64">
        <v>0.96701</v>
      </c>
      <c r="X64">
        <v>-0.3738</v>
      </c>
      <c r="Y64">
        <v>-0.5854</v>
      </c>
      <c r="Z64">
        <v>-0.1622</v>
      </c>
      <c r="AA64">
        <v>0.68813</v>
      </c>
      <c r="AB64">
        <v>0.5569</v>
      </c>
      <c r="AC64">
        <v>0.85029</v>
      </c>
      <c r="AD64">
        <v>0.84696</v>
      </c>
      <c r="AE64">
        <v>-0.0284</v>
      </c>
      <c r="AF64">
        <v>-0.3174</v>
      </c>
      <c r="AG64">
        <v>0.2605</v>
      </c>
      <c r="AH64">
        <v>1</v>
      </c>
      <c r="AI64">
        <v>2</v>
      </c>
      <c r="AJ64">
        <f t="shared" si="0"/>
      </c>
    </row>
    <row r="65" spans="1:36" ht="12.75">
      <c r="A65" t="s">
        <v>26</v>
      </c>
      <c r="B65">
        <v>107</v>
      </c>
      <c r="C65">
        <v>1699</v>
      </c>
      <c r="D65">
        <v>6.2978</v>
      </c>
      <c r="E65">
        <v>5.2094</v>
      </c>
      <c r="F65">
        <v>7.6136</v>
      </c>
      <c r="G65">
        <v>0</v>
      </c>
      <c r="H65">
        <v>6.2978</v>
      </c>
      <c r="I65">
        <v>0.60883</v>
      </c>
      <c r="J65">
        <v>-0.7507</v>
      </c>
      <c r="K65">
        <v>-0.9404</v>
      </c>
      <c r="L65">
        <v>-0.5609</v>
      </c>
      <c r="M65">
        <v>0.47205</v>
      </c>
      <c r="N65">
        <v>0.39047</v>
      </c>
      <c r="O65">
        <v>0.57068</v>
      </c>
      <c r="P65">
        <v>94</v>
      </c>
      <c r="Q65">
        <v>1626</v>
      </c>
      <c r="R65">
        <v>5.7811</v>
      </c>
      <c r="S65">
        <v>4.7217</v>
      </c>
      <c r="T65">
        <v>7.0781</v>
      </c>
      <c r="U65">
        <v>0</v>
      </c>
      <c r="V65">
        <v>5.7811</v>
      </c>
      <c r="W65">
        <v>0.59627</v>
      </c>
      <c r="X65">
        <v>-0.8128</v>
      </c>
      <c r="Y65">
        <v>-1.0152</v>
      </c>
      <c r="Z65">
        <v>-0.6104</v>
      </c>
      <c r="AA65">
        <v>0.44361</v>
      </c>
      <c r="AB65">
        <v>0.36232</v>
      </c>
      <c r="AC65">
        <v>0.54313</v>
      </c>
      <c r="AD65">
        <v>0.54475</v>
      </c>
      <c r="AE65">
        <v>-0.0856</v>
      </c>
      <c r="AF65">
        <v>-0.3627</v>
      </c>
      <c r="AG65">
        <v>0.1915</v>
      </c>
      <c r="AH65">
        <v>1</v>
      </c>
      <c r="AI65">
        <v>2</v>
      </c>
      <c r="AJ65">
        <f t="shared" si="0"/>
      </c>
    </row>
    <row r="66" spans="1:36" ht="12.75">
      <c r="A66" t="s">
        <v>25</v>
      </c>
      <c r="B66">
        <v>253</v>
      </c>
      <c r="C66">
        <v>2439</v>
      </c>
      <c r="D66">
        <v>10.3731</v>
      </c>
      <c r="E66">
        <v>9.1668</v>
      </c>
      <c r="F66">
        <v>11.7381</v>
      </c>
      <c r="G66">
        <v>7E-05</v>
      </c>
      <c r="H66">
        <v>10.3731</v>
      </c>
      <c r="I66">
        <v>0.65215</v>
      </c>
      <c r="J66">
        <v>-0.2517</v>
      </c>
      <c r="K66">
        <v>-0.3753</v>
      </c>
      <c r="L66">
        <v>-0.128</v>
      </c>
      <c r="M66">
        <v>0.77751</v>
      </c>
      <c r="N66">
        <v>0.6871</v>
      </c>
      <c r="O66">
        <v>0.87982</v>
      </c>
      <c r="P66">
        <v>255</v>
      </c>
      <c r="Q66">
        <v>2455</v>
      </c>
      <c r="R66">
        <v>10.387</v>
      </c>
      <c r="S66">
        <v>9.1833</v>
      </c>
      <c r="T66">
        <v>11.7483</v>
      </c>
      <c r="U66">
        <v>0.00031</v>
      </c>
      <c r="V66">
        <v>10.387</v>
      </c>
      <c r="W66">
        <v>0.65046</v>
      </c>
      <c r="X66">
        <v>-0.2268</v>
      </c>
      <c r="Y66">
        <v>-0.35</v>
      </c>
      <c r="Z66">
        <v>-0.1037</v>
      </c>
      <c r="AA66">
        <v>0.79704</v>
      </c>
      <c r="AB66">
        <v>0.70468</v>
      </c>
      <c r="AC66">
        <v>0.90151</v>
      </c>
      <c r="AD66">
        <v>0.98799</v>
      </c>
      <c r="AE66">
        <v>0.0013</v>
      </c>
      <c r="AF66">
        <v>-0.1726</v>
      </c>
      <c r="AG66">
        <v>0.1753</v>
      </c>
      <c r="AH66">
        <v>1</v>
      </c>
      <c r="AI66">
        <v>2</v>
      </c>
      <c r="AJ66">
        <f t="shared" si="0"/>
      </c>
    </row>
    <row r="67" spans="1:36" ht="12.75">
      <c r="A67" t="s">
        <v>29</v>
      </c>
      <c r="B67">
        <v>11</v>
      </c>
      <c r="C67">
        <v>1650</v>
      </c>
      <c r="D67">
        <v>0.6667</v>
      </c>
      <c r="E67">
        <v>0.3692</v>
      </c>
      <c r="F67">
        <v>1.2039</v>
      </c>
      <c r="G67">
        <v>0</v>
      </c>
      <c r="H67">
        <v>0.6667</v>
      </c>
      <c r="I67">
        <v>0.20101</v>
      </c>
      <c r="J67">
        <v>-2.9963</v>
      </c>
      <c r="K67">
        <v>-3.5874</v>
      </c>
      <c r="L67">
        <v>-2.4053</v>
      </c>
      <c r="M67">
        <v>0.04997</v>
      </c>
      <c r="N67">
        <v>0.02767</v>
      </c>
      <c r="O67">
        <v>0.09024</v>
      </c>
      <c r="P67">
        <v>28</v>
      </c>
      <c r="Q67">
        <v>1623</v>
      </c>
      <c r="R67">
        <v>1.7252</v>
      </c>
      <c r="S67">
        <v>1.191</v>
      </c>
      <c r="T67">
        <v>2.499</v>
      </c>
      <c r="U67">
        <v>0</v>
      </c>
      <c r="V67">
        <v>1.7252</v>
      </c>
      <c r="W67">
        <v>0.32603</v>
      </c>
      <c r="X67">
        <v>-2.0221</v>
      </c>
      <c r="Y67">
        <v>-2.3926</v>
      </c>
      <c r="Z67">
        <v>-1.6515</v>
      </c>
      <c r="AA67">
        <v>0.13238</v>
      </c>
      <c r="AB67">
        <v>0.09139</v>
      </c>
      <c r="AC67">
        <v>0.19176</v>
      </c>
      <c r="AD67">
        <v>0.00754</v>
      </c>
      <c r="AE67">
        <v>0.9508</v>
      </c>
      <c r="AF67">
        <v>0.2534</v>
      </c>
      <c r="AG67">
        <v>1.6482</v>
      </c>
      <c r="AH67">
        <v>1</v>
      </c>
      <c r="AI67">
        <v>2</v>
      </c>
      <c r="AJ67" t="str">
        <f t="shared" si="0"/>
        <v>t</v>
      </c>
    </row>
    <row r="68" spans="1:36" ht="12.75">
      <c r="A68" t="s">
        <v>45</v>
      </c>
      <c r="B68">
        <v>156</v>
      </c>
      <c r="C68">
        <v>1391</v>
      </c>
      <c r="D68">
        <v>11.215</v>
      </c>
      <c r="E68">
        <v>9.5832</v>
      </c>
      <c r="F68">
        <v>13.1246</v>
      </c>
      <c r="G68">
        <v>0.03045</v>
      </c>
      <c r="H68">
        <v>11.215</v>
      </c>
      <c r="I68">
        <v>0.89791</v>
      </c>
      <c r="J68">
        <v>-0.1736</v>
      </c>
      <c r="K68">
        <v>-0.3309</v>
      </c>
      <c r="L68">
        <v>-0.0164</v>
      </c>
      <c r="M68">
        <v>0.84061</v>
      </c>
      <c r="N68">
        <v>0.7183</v>
      </c>
      <c r="O68">
        <v>0.98375</v>
      </c>
      <c r="P68">
        <v>128</v>
      </c>
      <c r="Q68">
        <v>1146</v>
      </c>
      <c r="R68">
        <v>11.1693</v>
      </c>
      <c r="S68">
        <v>9.3899</v>
      </c>
      <c r="T68">
        <v>13.2859</v>
      </c>
      <c r="U68">
        <v>0.08152</v>
      </c>
      <c r="V68">
        <v>11.1693</v>
      </c>
      <c r="W68">
        <v>0.98723</v>
      </c>
      <c r="X68">
        <v>-0.1542</v>
      </c>
      <c r="Y68">
        <v>-0.3278</v>
      </c>
      <c r="Z68">
        <v>0.0193</v>
      </c>
      <c r="AA68">
        <v>0.85707</v>
      </c>
      <c r="AB68">
        <v>0.72053</v>
      </c>
      <c r="AC68">
        <v>1.01949</v>
      </c>
      <c r="AD68">
        <v>0.97271</v>
      </c>
      <c r="AE68">
        <v>-0.0041</v>
      </c>
      <c r="AF68">
        <v>-0.2378</v>
      </c>
      <c r="AG68">
        <v>0.2297</v>
      </c>
      <c r="AJ68">
        <f t="shared" si="0"/>
      </c>
    </row>
    <row r="69" spans="1:36" ht="12.75">
      <c r="A69" t="s">
        <v>43</v>
      </c>
      <c r="B69">
        <v>272</v>
      </c>
      <c r="C69">
        <v>2144</v>
      </c>
      <c r="D69">
        <v>12.6866</v>
      </c>
      <c r="E69">
        <v>11.2603</v>
      </c>
      <c r="F69">
        <v>14.2934</v>
      </c>
      <c r="G69">
        <v>0.40815</v>
      </c>
      <c r="H69">
        <v>12.6866</v>
      </c>
      <c r="I69">
        <v>0.76924</v>
      </c>
      <c r="J69">
        <v>-0.0503</v>
      </c>
      <c r="K69">
        <v>-0.1696</v>
      </c>
      <c r="L69">
        <v>0.0689</v>
      </c>
      <c r="M69">
        <v>0.95092</v>
      </c>
      <c r="N69">
        <v>0.84401</v>
      </c>
      <c r="O69">
        <v>1.07136</v>
      </c>
      <c r="P69">
        <v>221</v>
      </c>
      <c r="Q69">
        <v>2000</v>
      </c>
      <c r="R69">
        <v>11.05</v>
      </c>
      <c r="S69">
        <v>9.6813</v>
      </c>
      <c r="T69">
        <v>12.6122</v>
      </c>
      <c r="U69">
        <v>0.01448</v>
      </c>
      <c r="V69">
        <v>11.05</v>
      </c>
      <c r="W69">
        <v>0.7433</v>
      </c>
      <c r="X69">
        <v>-0.165</v>
      </c>
      <c r="Y69">
        <v>-0.2972</v>
      </c>
      <c r="Z69">
        <v>-0.0327</v>
      </c>
      <c r="AA69">
        <v>0.84792</v>
      </c>
      <c r="AB69">
        <v>0.74289</v>
      </c>
      <c r="AC69">
        <v>0.96779</v>
      </c>
      <c r="AD69">
        <v>0.12724</v>
      </c>
      <c r="AE69">
        <v>-0.1381</v>
      </c>
      <c r="AF69">
        <v>-0.3156</v>
      </c>
      <c r="AG69">
        <v>0.0394</v>
      </c>
      <c r="AJ69">
        <f aca="true" t="shared" si="1" ref="AJ69:AJ110">IF(AD69&lt;0.05,"t","")</f>
      </c>
    </row>
    <row r="70" spans="1:36" ht="12.75">
      <c r="A70" t="s">
        <v>42</v>
      </c>
      <c r="B70">
        <v>587</v>
      </c>
      <c r="C70">
        <v>3025</v>
      </c>
      <c r="D70">
        <v>19.405</v>
      </c>
      <c r="E70">
        <v>17.8861</v>
      </c>
      <c r="F70">
        <v>21.0528</v>
      </c>
      <c r="G70">
        <v>0</v>
      </c>
      <c r="H70">
        <v>19.405</v>
      </c>
      <c r="I70">
        <v>0.80093</v>
      </c>
      <c r="J70">
        <v>0.3747</v>
      </c>
      <c r="K70">
        <v>0.2931</v>
      </c>
      <c r="L70">
        <v>0.4562</v>
      </c>
      <c r="M70">
        <v>1.45449</v>
      </c>
      <c r="N70">
        <v>1.34064</v>
      </c>
      <c r="O70">
        <v>1.57801</v>
      </c>
      <c r="P70">
        <v>600</v>
      </c>
      <c r="Q70">
        <v>2907</v>
      </c>
      <c r="R70">
        <v>20.6398</v>
      </c>
      <c r="S70">
        <v>19.0404</v>
      </c>
      <c r="T70">
        <v>22.3737</v>
      </c>
      <c r="U70">
        <v>0</v>
      </c>
      <c r="V70">
        <v>20.6398</v>
      </c>
      <c r="W70">
        <v>0.84262</v>
      </c>
      <c r="X70">
        <v>0.4598</v>
      </c>
      <c r="Y70">
        <v>0.3792</v>
      </c>
      <c r="Z70">
        <v>0.5405</v>
      </c>
      <c r="AA70">
        <v>1.58379</v>
      </c>
      <c r="AB70">
        <v>1.46106</v>
      </c>
      <c r="AC70">
        <v>1.71684</v>
      </c>
      <c r="AD70">
        <v>0.28791</v>
      </c>
      <c r="AE70">
        <v>0.0617</v>
      </c>
      <c r="AF70">
        <v>-0.0521</v>
      </c>
      <c r="AG70">
        <v>0.1755</v>
      </c>
      <c r="AH70">
        <v>1</v>
      </c>
      <c r="AI70">
        <v>2</v>
      </c>
      <c r="AJ70">
        <f t="shared" si="1"/>
      </c>
    </row>
    <row r="71" spans="1:36" ht="12.75">
      <c r="A71" t="s">
        <v>44</v>
      </c>
      <c r="B71">
        <v>1326</v>
      </c>
      <c r="C71">
        <v>4405</v>
      </c>
      <c r="D71">
        <v>30.1022</v>
      </c>
      <c r="E71">
        <v>28.4988</v>
      </c>
      <c r="F71">
        <v>31.7958</v>
      </c>
      <c r="G71">
        <v>0</v>
      </c>
      <c r="H71">
        <v>30.1022</v>
      </c>
      <c r="I71">
        <v>0.82666</v>
      </c>
      <c r="J71">
        <v>0.8137</v>
      </c>
      <c r="K71">
        <v>0.759</v>
      </c>
      <c r="L71">
        <v>0.8685</v>
      </c>
      <c r="M71">
        <v>2.2563</v>
      </c>
      <c r="N71">
        <v>2.13611</v>
      </c>
      <c r="O71">
        <v>2.38324</v>
      </c>
      <c r="P71">
        <v>1256</v>
      </c>
      <c r="Q71">
        <v>4103</v>
      </c>
      <c r="R71">
        <v>30.6117</v>
      </c>
      <c r="S71">
        <v>28.9378</v>
      </c>
      <c r="T71">
        <v>32.3825</v>
      </c>
      <c r="U71">
        <v>0</v>
      </c>
      <c r="V71">
        <v>30.6117</v>
      </c>
      <c r="W71">
        <v>0.86376</v>
      </c>
      <c r="X71">
        <v>0.854</v>
      </c>
      <c r="Y71">
        <v>0.7977</v>
      </c>
      <c r="Z71">
        <v>0.9102</v>
      </c>
      <c r="AA71">
        <v>2.34898</v>
      </c>
      <c r="AB71">
        <v>2.22053</v>
      </c>
      <c r="AC71">
        <v>2.48486</v>
      </c>
      <c r="AD71">
        <v>0.66986</v>
      </c>
      <c r="AE71">
        <v>0.0168</v>
      </c>
      <c r="AF71">
        <v>-0.0604</v>
      </c>
      <c r="AG71">
        <v>0.094</v>
      </c>
      <c r="AH71">
        <v>1</v>
      </c>
      <c r="AI71">
        <v>2</v>
      </c>
      <c r="AJ71">
        <f t="shared" si="1"/>
      </c>
    </row>
    <row r="72" spans="1:36" ht="12.75">
      <c r="A72" t="s">
        <v>39</v>
      </c>
      <c r="B72">
        <v>329</v>
      </c>
      <c r="C72">
        <v>2145</v>
      </c>
      <c r="D72">
        <v>15.338</v>
      </c>
      <c r="E72">
        <v>13.7607</v>
      </c>
      <c r="F72">
        <v>17.096</v>
      </c>
      <c r="G72">
        <v>0.01177</v>
      </c>
      <c r="H72">
        <v>15.338</v>
      </c>
      <c r="I72">
        <v>0.84561</v>
      </c>
      <c r="J72">
        <v>0.1395</v>
      </c>
      <c r="K72">
        <v>0.0309</v>
      </c>
      <c r="L72">
        <v>0.248</v>
      </c>
      <c r="M72">
        <v>1.14965</v>
      </c>
      <c r="N72">
        <v>1.03143</v>
      </c>
      <c r="O72">
        <v>1.28143</v>
      </c>
      <c r="P72">
        <v>320</v>
      </c>
      <c r="Q72">
        <v>1750</v>
      </c>
      <c r="R72">
        <v>18.2857</v>
      </c>
      <c r="S72">
        <v>16.3803</v>
      </c>
      <c r="T72">
        <v>20.4127</v>
      </c>
      <c r="U72">
        <v>0</v>
      </c>
      <c r="V72">
        <v>18.2857</v>
      </c>
      <c r="W72">
        <v>1.0222</v>
      </c>
      <c r="X72">
        <v>0.3387</v>
      </c>
      <c r="Y72">
        <v>0.2287</v>
      </c>
      <c r="Z72">
        <v>0.4488</v>
      </c>
      <c r="AA72">
        <v>1.40315</v>
      </c>
      <c r="AB72">
        <v>1.25694</v>
      </c>
      <c r="AC72">
        <v>1.56636</v>
      </c>
      <c r="AD72">
        <v>0.02516</v>
      </c>
      <c r="AE72">
        <v>0.1758</v>
      </c>
      <c r="AF72">
        <v>0.0219</v>
      </c>
      <c r="AG72">
        <v>0.3297</v>
      </c>
      <c r="AI72">
        <v>2</v>
      </c>
      <c r="AJ72" t="str">
        <f t="shared" si="1"/>
        <v>t</v>
      </c>
    </row>
    <row r="73" spans="1:36" ht="12.75">
      <c r="A73" t="s">
        <v>40</v>
      </c>
      <c r="B73">
        <v>719</v>
      </c>
      <c r="C73">
        <v>3514</v>
      </c>
      <c r="D73">
        <v>20.461</v>
      </c>
      <c r="E73">
        <v>19.006</v>
      </c>
      <c r="F73">
        <v>22.0275</v>
      </c>
      <c r="G73">
        <v>0</v>
      </c>
      <c r="H73">
        <v>20.461</v>
      </c>
      <c r="I73">
        <v>0.76307</v>
      </c>
      <c r="J73">
        <v>0.4276</v>
      </c>
      <c r="K73">
        <v>0.3539</v>
      </c>
      <c r="L73">
        <v>0.5014</v>
      </c>
      <c r="M73">
        <v>1.53365</v>
      </c>
      <c r="N73">
        <v>1.42458</v>
      </c>
      <c r="O73">
        <v>1.65106</v>
      </c>
      <c r="P73">
        <v>730</v>
      </c>
      <c r="Q73">
        <v>3321</v>
      </c>
      <c r="R73">
        <v>21.9813</v>
      </c>
      <c r="S73">
        <v>20.4287</v>
      </c>
      <c r="T73">
        <v>23.652</v>
      </c>
      <c r="U73">
        <v>0</v>
      </c>
      <c r="V73">
        <v>21.9813</v>
      </c>
      <c r="W73">
        <v>0.81357</v>
      </c>
      <c r="X73">
        <v>0.5228</v>
      </c>
      <c r="Y73">
        <v>0.4495</v>
      </c>
      <c r="Z73">
        <v>0.596</v>
      </c>
      <c r="AA73">
        <v>1.68673</v>
      </c>
      <c r="AB73">
        <v>1.56759</v>
      </c>
      <c r="AC73">
        <v>1.81493</v>
      </c>
      <c r="AD73">
        <v>0.17254</v>
      </c>
      <c r="AE73">
        <v>0.0717</v>
      </c>
      <c r="AF73">
        <v>-0.0313</v>
      </c>
      <c r="AG73">
        <v>0.1747</v>
      </c>
      <c r="AH73">
        <v>1</v>
      </c>
      <c r="AI73">
        <v>2</v>
      </c>
      <c r="AJ73">
        <f t="shared" si="1"/>
      </c>
    </row>
    <row r="74" spans="1:36" ht="12.75">
      <c r="A74" t="s">
        <v>41</v>
      </c>
      <c r="B74">
        <v>354</v>
      </c>
      <c r="C74">
        <v>2424</v>
      </c>
      <c r="D74">
        <v>14.604</v>
      </c>
      <c r="E74">
        <v>13.153</v>
      </c>
      <c r="F74">
        <v>16.215</v>
      </c>
      <c r="G74">
        <v>0.09035</v>
      </c>
      <c r="H74">
        <v>14.604</v>
      </c>
      <c r="I74">
        <v>0.77619</v>
      </c>
      <c r="J74">
        <v>0.0904</v>
      </c>
      <c r="K74">
        <v>-0.0142</v>
      </c>
      <c r="L74">
        <v>0.1951</v>
      </c>
      <c r="M74">
        <v>1.09463</v>
      </c>
      <c r="N74">
        <v>0.98588</v>
      </c>
      <c r="O74">
        <v>1.21539</v>
      </c>
      <c r="P74">
        <v>345</v>
      </c>
      <c r="Q74">
        <v>2530</v>
      </c>
      <c r="R74">
        <v>13.6364</v>
      </c>
      <c r="S74">
        <v>12.2647</v>
      </c>
      <c r="T74">
        <v>15.1614</v>
      </c>
      <c r="U74">
        <v>0.40191</v>
      </c>
      <c r="V74">
        <v>13.6364</v>
      </c>
      <c r="W74">
        <v>0.73416</v>
      </c>
      <c r="X74">
        <v>0.0453</v>
      </c>
      <c r="Y74">
        <v>-0.0607</v>
      </c>
      <c r="Z74">
        <v>0.1514</v>
      </c>
      <c r="AA74">
        <v>1.04638</v>
      </c>
      <c r="AB74">
        <v>0.94113</v>
      </c>
      <c r="AC74">
        <v>1.1634</v>
      </c>
      <c r="AD74">
        <v>0.36486</v>
      </c>
      <c r="AE74">
        <v>-0.0686</v>
      </c>
      <c r="AF74">
        <v>-0.2168</v>
      </c>
      <c r="AG74">
        <v>0.0797</v>
      </c>
      <c r="AJ74">
        <f t="shared" si="1"/>
      </c>
    </row>
    <row r="75" spans="1:36" ht="12.75">
      <c r="A75" t="s">
        <v>46</v>
      </c>
      <c r="B75">
        <v>1679</v>
      </c>
      <c r="C75">
        <v>4641</v>
      </c>
      <c r="D75">
        <v>36.1775</v>
      </c>
      <c r="E75">
        <v>34.4525</v>
      </c>
      <c r="F75">
        <v>37.989</v>
      </c>
      <c r="G75">
        <v>0</v>
      </c>
      <c r="H75">
        <v>36.1775</v>
      </c>
      <c r="I75">
        <v>0.8829</v>
      </c>
      <c r="J75">
        <v>0.9976</v>
      </c>
      <c r="K75">
        <v>0.9487</v>
      </c>
      <c r="L75">
        <v>1.0464</v>
      </c>
      <c r="M75">
        <v>2.71167</v>
      </c>
      <c r="N75">
        <v>2.58237</v>
      </c>
      <c r="O75">
        <v>2.84745</v>
      </c>
      <c r="P75">
        <v>1485</v>
      </c>
      <c r="Q75">
        <v>4639</v>
      </c>
      <c r="R75">
        <v>32.0112</v>
      </c>
      <c r="S75">
        <v>30.393</v>
      </c>
      <c r="T75">
        <v>33.7155</v>
      </c>
      <c r="U75">
        <v>0</v>
      </c>
      <c r="V75">
        <v>32.0112</v>
      </c>
      <c r="W75">
        <v>0.83069</v>
      </c>
      <c r="X75">
        <v>0.8987</v>
      </c>
      <c r="Y75">
        <v>0.8468</v>
      </c>
      <c r="Z75">
        <v>0.9506</v>
      </c>
      <c r="AA75">
        <v>2.45637</v>
      </c>
      <c r="AB75">
        <v>2.3322</v>
      </c>
      <c r="AC75">
        <v>2.58715</v>
      </c>
      <c r="AD75">
        <v>0.00059</v>
      </c>
      <c r="AE75">
        <v>-0.1224</v>
      </c>
      <c r="AF75">
        <v>-0.1922</v>
      </c>
      <c r="AG75">
        <v>-0.0525</v>
      </c>
      <c r="AH75">
        <v>1</v>
      </c>
      <c r="AI75">
        <v>2</v>
      </c>
      <c r="AJ75" t="str">
        <f t="shared" si="1"/>
        <v>t</v>
      </c>
    </row>
    <row r="76" spans="1:36" ht="12.75">
      <c r="A76" t="s">
        <v>48</v>
      </c>
      <c r="B76">
        <v>71</v>
      </c>
      <c r="C76">
        <v>542</v>
      </c>
      <c r="D76">
        <v>13.0996</v>
      </c>
      <c r="E76">
        <v>10.3788</v>
      </c>
      <c r="F76">
        <v>16.5337</v>
      </c>
      <c r="G76">
        <v>0.87764</v>
      </c>
      <c r="H76">
        <v>13.0996</v>
      </c>
      <c r="I76">
        <v>1.55464</v>
      </c>
      <c r="J76">
        <v>-0.0183</v>
      </c>
      <c r="K76">
        <v>-0.2511</v>
      </c>
      <c r="L76">
        <v>0.2145</v>
      </c>
      <c r="M76">
        <v>0.98188</v>
      </c>
      <c r="N76">
        <v>0.77794</v>
      </c>
      <c r="O76">
        <v>1.23928</v>
      </c>
      <c r="P76">
        <v>38</v>
      </c>
      <c r="Q76">
        <v>448</v>
      </c>
      <c r="R76">
        <v>8.4821</v>
      </c>
      <c r="S76">
        <v>6.1709</v>
      </c>
      <c r="T76">
        <v>11.659</v>
      </c>
      <c r="U76">
        <v>0.00815</v>
      </c>
      <c r="V76">
        <v>8.4821</v>
      </c>
      <c r="W76">
        <v>1.37599</v>
      </c>
      <c r="X76">
        <v>-0.4294</v>
      </c>
      <c r="Y76">
        <v>-0.7476</v>
      </c>
      <c r="Z76">
        <v>-0.1113</v>
      </c>
      <c r="AA76">
        <v>0.65087</v>
      </c>
      <c r="AB76">
        <v>0.47353</v>
      </c>
      <c r="AC76">
        <v>0.89465</v>
      </c>
      <c r="AD76">
        <v>0.03059</v>
      </c>
      <c r="AE76">
        <v>-0.4346</v>
      </c>
      <c r="AF76">
        <v>-0.8286</v>
      </c>
      <c r="AG76">
        <v>-0.0407</v>
      </c>
      <c r="AJ76" t="str">
        <f t="shared" si="1"/>
        <v>t</v>
      </c>
    </row>
    <row r="77" spans="1:36" ht="12.75">
      <c r="A77" t="s">
        <v>47</v>
      </c>
      <c r="B77">
        <v>237</v>
      </c>
      <c r="C77">
        <v>1136</v>
      </c>
      <c r="D77">
        <v>20.8627</v>
      </c>
      <c r="E77">
        <v>18.3616</v>
      </c>
      <c r="F77">
        <v>23.7045</v>
      </c>
      <c r="G77">
        <v>0</v>
      </c>
      <c r="H77">
        <v>20.8627</v>
      </c>
      <c r="I77">
        <v>1.35518</v>
      </c>
      <c r="J77">
        <v>0.4471</v>
      </c>
      <c r="K77">
        <v>0.3194</v>
      </c>
      <c r="L77">
        <v>0.5748</v>
      </c>
      <c r="M77">
        <v>1.56375</v>
      </c>
      <c r="N77">
        <v>1.37628</v>
      </c>
      <c r="O77">
        <v>1.77676</v>
      </c>
      <c r="P77">
        <v>383</v>
      </c>
      <c r="Q77">
        <v>867</v>
      </c>
      <c r="R77">
        <v>44.1753</v>
      </c>
      <c r="S77">
        <v>39.9448</v>
      </c>
      <c r="T77">
        <v>48.8539</v>
      </c>
      <c r="U77">
        <v>0</v>
      </c>
      <c r="V77">
        <v>44.1753</v>
      </c>
      <c r="W77">
        <v>2.25725</v>
      </c>
      <c r="X77">
        <v>1.2208</v>
      </c>
      <c r="Y77">
        <v>1.1201</v>
      </c>
      <c r="Z77">
        <v>1.3214</v>
      </c>
      <c r="AA77">
        <v>3.38978</v>
      </c>
      <c r="AB77">
        <v>3.06515</v>
      </c>
      <c r="AC77">
        <v>3.74878</v>
      </c>
      <c r="AD77">
        <v>0</v>
      </c>
      <c r="AE77">
        <v>0.7502</v>
      </c>
      <c r="AF77">
        <v>0.5882</v>
      </c>
      <c r="AG77">
        <v>0.9122</v>
      </c>
      <c r="AH77">
        <v>1</v>
      </c>
      <c r="AI77">
        <v>2</v>
      </c>
      <c r="AJ77" t="str">
        <f t="shared" si="1"/>
        <v>t</v>
      </c>
    </row>
    <row r="78" spans="1:36" ht="12.75">
      <c r="A78" t="s">
        <v>53</v>
      </c>
      <c r="B78">
        <v>199</v>
      </c>
      <c r="C78">
        <v>373</v>
      </c>
      <c r="D78">
        <v>53.3512</v>
      </c>
      <c r="E78">
        <v>46.4141</v>
      </c>
      <c r="F78">
        <v>61.3252</v>
      </c>
      <c r="G78">
        <v>0</v>
      </c>
      <c r="H78">
        <v>53.3512</v>
      </c>
      <c r="I78">
        <v>3.78197</v>
      </c>
      <c r="J78">
        <v>1.386</v>
      </c>
      <c r="K78">
        <v>1.2467</v>
      </c>
      <c r="L78">
        <v>1.5253</v>
      </c>
      <c r="M78">
        <v>3.99892</v>
      </c>
      <c r="N78">
        <v>3.47895</v>
      </c>
      <c r="O78">
        <v>4.59661</v>
      </c>
      <c r="P78">
        <v>173</v>
      </c>
      <c r="Q78">
        <v>292</v>
      </c>
      <c r="R78">
        <v>59.2466</v>
      </c>
      <c r="S78">
        <v>51.0266</v>
      </c>
      <c r="T78">
        <v>68.7908</v>
      </c>
      <c r="U78">
        <v>0</v>
      </c>
      <c r="V78">
        <v>59.2466</v>
      </c>
      <c r="W78">
        <v>4.50443</v>
      </c>
      <c r="X78">
        <v>1.5143</v>
      </c>
      <c r="Y78">
        <v>1.3649</v>
      </c>
      <c r="Z78">
        <v>1.6637</v>
      </c>
      <c r="AA78">
        <v>4.54627</v>
      </c>
      <c r="AB78">
        <v>3.91551</v>
      </c>
      <c r="AC78">
        <v>5.27864</v>
      </c>
      <c r="AD78">
        <v>0.31331</v>
      </c>
      <c r="AE78">
        <v>0.1048</v>
      </c>
      <c r="AF78">
        <v>-0.0989</v>
      </c>
      <c r="AG78">
        <v>0.3085</v>
      </c>
      <c r="AH78">
        <v>1</v>
      </c>
      <c r="AI78">
        <v>2</v>
      </c>
      <c r="AJ78">
        <f t="shared" si="1"/>
      </c>
    </row>
    <row r="79" spans="1:36" ht="12.75">
      <c r="A79" t="s">
        <v>55</v>
      </c>
      <c r="B79">
        <v>25</v>
      </c>
      <c r="C79">
        <v>1602</v>
      </c>
      <c r="D79">
        <v>1.5605</v>
      </c>
      <c r="E79">
        <v>1.0543</v>
      </c>
      <c r="F79">
        <v>2.3098</v>
      </c>
      <c r="G79">
        <v>0</v>
      </c>
      <c r="H79">
        <v>1.5605</v>
      </c>
      <c r="I79">
        <v>0.31211</v>
      </c>
      <c r="J79">
        <v>-2.1458</v>
      </c>
      <c r="K79">
        <v>-2.538</v>
      </c>
      <c r="L79">
        <v>-1.7537</v>
      </c>
      <c r="M79">
        <v>0.11697</v>
      </c>
      <c r="N79">
        <v>0.07903</v>
      </c>
      <c r="O79">
        <v>0.17313</v>
      </c>
      <c r="P79">
        <v>30</v>
      </c>
      <c r="Q79">
        <v>1669</v>
      </c>
      <c r="R79">
        <v>1.7975</v>
      </c>
      <c r="S79">
        <v>1.2566</v>
      </c>
      <c r="T79">
        <v>2.5712</v>
      </c>
      <c r="U79">
        <v>0</v>
      </c>
      <c r="V79">
        <v>1.7975</v>
      </c>
      <c r="W79">
        <v>0.32817</v>
      </c>
      <c r="X79">
        <v>-1.981</v>
      </c>
      <c r="Y79">
        <v>-2.339</v>
      </c>
      <c r="Z79">
        <v>-1.623</v>
      </c>
      <c r="AA79">
        <v>0.13793</v>
      </c>
      <c r="AB79">
        <v>0.09642</v>
      </c>
      <c r="AC79">
        <v>0.1973</v>
      </c>
      <c r="AD79">
        <v>0.60169</v>
      </c>
      <c r="AE79">
        <v>0.1413</v>
      </c>
      <c r="AF79">
        <v>-0.3894</v>
      </c>
      <c r="AG79">
        <v>0.6721</v>
      </c>
      <c r="AH79">
        <v>1</v>
      </c>
      <c r="AI79">
        <v>2</v>
      </c>
      <c r="AJ79">
        <f t="shared" si="1"/>
      </c>
    </row>
    <row r="80" spans="1:36" ht="12.75">
      <c r="A80" t="s">
        <v>51</v>
      </c>
      <c r="B80">
        <v>142</v>
      </c>
      <c r="C80">
        <v>1783</v>
      </c>
      <c r="D80">
        <v>7.9641</v>
      </c>
      <c r="E80">
        <v>6.7542</v>
      </c>
      <c r="F80">
        <v>9.3907</v>
      </c>
      <c r="G80">
        <v>0</v>
      </c>
      <c r="H80">
        <v>7.9641</v>
      </c>
      <c r="I80">
        <v>0.66833</v>
      </c>
      <c r="J80">
        <v>-0.5159</v>
      </c>
      <c r="K80">
        <v>-0.6807</v>
      </c>
      <c r="L80">
        <v>-0.3512</v>
      </c>
      <c r="M80">
        <v>0.59695</v>
      </c>
      <c r="N80">
        <v>0.50626</v>
      </c>
      <c r="O80">
        <v>0.70388</v>
      </c>
      <c r="P80">
        <v>113</v>
      </c>
      <c r="Q80">
        <v>1816</v>
      </c>
      <c r="R80">
        <v>6.2225</v>
      </c>
      <c r="S80">
        <v>5.1733</v>
      </c>
      <c r="T80">
        <v>7.4844</v>
      </c>
      <c r="U80">
        <v>0</v>
      </c>
      <c r="V80">
        <v>6.2225</v>
      </c>
      <c r="W80">
        <v>0.58536</v>
      </c>
      <c r="X80">
        <v>-0.7392</v>
      </c>
      <c r="Y80">
        <v>-0.9239</v>
      </c>
      <c r="Z80">
        <v>-0.5546</v>
      </c>
      <c r="AA80">
        <v>0.47748</v>
      </c>
      <c r="AB80">
        <v>0.39697</v>
      </c>
      <c r="AC80">
        <v>0.57432</v>
      </c>
      <c r="AD80">
        <v>0.05028</v>
      </c>
      <c r="AE80">
        <v>-0.2468</v>
      </c>
      <c r="AF80">
        <v>-0.4939</v>
      </c>
      <c r="AG80">
        <v>0.0003</v>
      </c>
      <c r="AH80">
        <v>1</v>
      </c>
      <c r="AI80">
        <v>2</v>
      </c>
      <c r="AJ80">
        <f t="shared" si="1"/>
      </c>
    </row>
    <row r="81" spans="1:36" ht="12.75">
      <c r="A81" t="s">
        <v>54</v>
      </c>
      <c r="B81">
        <v>69</v>
      </c>
      <c r="C81">
        <v>694</v>
      </c>
      <c r="D81">
        <v>9.9424</v>
      </c>
      <c r="E81">
        <v>7.851</v>
      </c>
      <c r="F81">
        <v>12.5908</v>
      </c>
      <c r="G81">
        <v>0.01467</v>
      </c>
      <c r="H81">
        <v>9.9424</v>
      </c>
      <c r="I81">
        <v>1.19692</v>
      </c>
      <c r="J81">
        <v>-0.2941</v>
      </c>
      <c r="K81">
        <v>-0.5302</v>
      </c>
      <c r="L81">
        <v>-0.0579</v>
      </c>
      <c r="M81">
        <v>0.74523</v>
      </c>
      <c r="N81">
        <v>0.58847</v>
      </c>
      <c r="O81">
        <v>0.94374</v>
      </c>
      <c r="P81">
        <v>53</v>
      </c>
      <c r="Q81">
        <v>631</v>
      </c>
      <c r="R81">
        <v>8.3994</v>
      </c>
      <c r="S81">
        <v>6.4157</v>
      </c>
      <c r="T81">
        <v>10.9964</v>
      </c>
      <c r="U81">
        <v>0.0014</v>
      </c>
      <c r="V81">
        <v>8.3994</v>
      </c>
      <c r="W81">
        <v>1.15374</v>
      </c>
      <c r="X81">
        <v>-0.4392</v>
      </c>
      <c r="Y81">
        <v>-0.7087</v>
      </c>
      <c r="Z81">
        <v>-0.1698</v>
      </c>
      <c r="AA81">
        <v>0.64452</v>
      </c>
      <c r="AB81">
        <v>0.4923</v>
      </c>
      <c r="AC81">
        <v>0.84381</v>
      </c>
      <c r="AD81">
        <v>0.35583</v>
      </c>
      <c r="AE81">
        <v>-0.1686</v>
      </c>
      <c r="AF81">
        <v>-0.5266</v>
      </c>
      <c r="AG81">
        <v>0.1893</v>
      </c>
      <c r="AI81">
        <v>2</v>
      </c>
      <c r="AJ81">
        <f t="shared" si="1"/>
      </c>
    </row>
    <row r="82" spans="1:36" ht="12.75">
      <c r="A82" t="s">
        <v>50</v>
      </c>
      <c r="B82">
        <v>75</v>
      </c>
      <c r="C82">
        <v>1819</v>
      </c>
      <c r="D82">
        <v>4.1231</v>
      </c>
      <c r="E82">
        <v>3.2873</v>
      </c>
      <c r="F82">
        <v>5.1714</v>
      </c>
      <c r="G82">
        <v>0</v>
      </c>
      <c r="H82">
        <v>4.1231</v>
      </c>
      <c r="I82">
        <v>0.4761</v>
      </c>
      <c r="J82">
        <v>-1.1743</v>
      </c>
      <c r="K82">
        <v>-1.4008</v>
      </c>
      <c r="L82">
        <v>-0.9477</v>
      </c>
      <c r="M82">
        <v>0.30905</v>
      </c>
      <c r="N82">
        <v>0.2464</v>
      </c>
      <c r="O82">
        <v>0.38762</v>
      </c>
      <c r="P82">
        <v>57</v>
      </c>
      <c r="Q82">
        <v>2043</v>
      </c>
      <c r="R82">
        <v>2.79</v>
      </c>
      <c r="S82">
        <v>2.1517</v>
      </c>
      <c r="T82">
        <v>3.6177</v>
      </c>
      <c r="U82">
        <v>0</v>
      </c>
      <c r="V82">
        <v>2.79</v>
      </c>
      <c r="W82">
        <v>0.36955</v>
      </c>
      <c r="X82">
        <v>-1.5414</v>
      </c>
      <c r="Y82">
        <v>-1.8012</v>
      </c>
      <c r="Z82">
        <v>-1.2816</v>
      </c>
      <c r="AA82">
        <v>0.21409</v>
      </c>
      <c r="AB82">
        <v>0.16511</v>
      </c>
      <c r="AC82">
        <v>0.27761</v>
      </c>
      <c r="AD82">
        <v>0.02624</v>
      </c>
      <c r="AE82">
        <v>-0.3906</v>
      </c>
      <c r="AF82">
        <v>-0.735</v>
      </c>
      <c r="AG82">
        <v>-0.0462</v>
      </c>
      <c r="AH82">
        <v>1</v>
      </c>
      <c r="AI82">
        <v>2</v>
      </c>
      <c r="AJ82" t="str">
        <f t="shared" si="1"/>
        <v>t</v>
      </c>
    </row>
    <row r="83" spans="1:36" ht="12.75">
      <c r="A83" t="s">
        <v>52</v>
      </c>
      <c r="B83">
        <v>11</v>
      </c>
      <c r="C83">
        <v>3255</v>
      </c>
      <c r="D83">
        <v>0.3379</v>
      </c>
      <c r="E83">
        <v>0.1871</v>
      </c>
      <c r="F83">
        <v>0.6103</v>
      </c>
      <c r="G83">
        <v>0</v>
      </c>
      <c r="H83">
        <v>0.3379</v>
      </c>
      <c r="I83">
        <v>0.10189</v>
      </c>
      <c r="J83">
        <v>-3.6758</v>
      </c>
      <c r="K83">
        <v>-4.2668</v>
      </c>
      <c r="L83">
        <v>-3.0847</v>
      </c>
      <c r="M83">
        <v>0.02533</v>
      </c>
      <c r="N83">
        <v>0.01403</v>
      </c>
      <c r="O83">
        <v>0.04574</v>
      </c>
      <c r="P83">
        <v>10</v>
      </c>
      <c r="Q83">
        <v>3452</v>
      </c>
      <c r="R83">
        <v>0.2897</v>
      </c>
      <c r="S83">
        <v>0.1559</v>
      </c>
      <c r="T83">
        <v>0.5384</v>
      </c>
      <c r="U83">
        <v>0</v>
      </c>
      <c r="V83">
        <v>0.2897</v>
      </c>
      <c r="W83">
        <v>0.09161</v>
      </c>
      <c r="X83">
        <v>-3.8064</v>
      </c>
      <c r="Y83">
        <v>-4.4262</v>
      </c>
      <c r="Z83">
        <v>-3.1865</v>
      </c>
      <c r="AA83">
        <v>0.02223</v>
      </c>
      <c r="AB83">
        <v>0.01196</v>
      </c>
      <c r="AC83">
        <v>0.04132</v>
      </c>
      <c r="AD83">
        <v>0.72437</v>
      </c>
      <c r="AE83">
        <v>-0.1541</v>
      </c>
      <c r="AF83">
        <v>-1.0104</v>
      </c>
      <c r="AG83">
        <v>0.7023</v>
      </c>
      <c r="AH83">
        <v>1</v>
      </c>
      <c r="AI83">
        <v>2</v>
      </c>
      <c r="AJ83">
        <f t="shared" si="1"/>
      </c>
    </row>
    <row r="84" spans="1:36" ht="12.75">
      <c r="A84" t="s">
        <v>56</v>
      </c>
      <c r="B84">
        <v>9</v>
      </c>
      <c r="C84">
        <v>1342</v>
      </c>
      <c r="D84">
        <v>0.6706</v>
      </c>
      <c r="E84">
        <v>0.3489</v>
      </c>
      <c r="F84">
        <v>1.289</v>
      </c>
      <c r="G84">
        <v>0</v>
      </c>
      <c r="H84">
        <v>0.6706</v>
      </c>
      <c r="I84">
        <v>0.22355</v>
      </c>
      <c r="J84">
        <v>-2.9904</v>
      </c>
      <c r="K84">
        <v>-3.6438</v>
      </c>
      <c r="L84">
        <v>-2.337</v>
      </c>
      <c r="M84">
        <v>0.05027</v>
      </c>
      <c r="N84">
        <v>0.02615</v>
      </c>
      <c r="O84">
        <v>0.09662</v>
      </c>
      <c r="P84">
        <v>0</v>
      </c>
      <c r="Q84">
        <v>1512</v>
      </c>
      <c r="R84">
        <v>0</v>
      </c>
      <c r="S84">
        <v>0</v>
      </c>
      <c r="T84" t="s">
        <v>284</v>
      </c>
      <c r="U84">
        <v>0.9839</v>
      </c>
      <c r="V84">
        <v>0</v>
      </c>
      <c r="W84" t="s">
        <v>284</v>
      </c>
      <c r="X84">
        <v>-18.9766</v>
      </c>
      <c r="Y84">
        <v>-1862.62</v>
      </c>
      <c r="Z84">
        <v>1824.668</v>
      </c>
      <c r="AA84">
        <v>0</v>
      </c>
      <c r="AB84">
        <v>0</v>
      </c>
      <c r="AC84" t="s">
        <v>284</v>
      </c>
      <c r="AD84">
        <v>0.98642</v>
      </c>
      <c r="AE84">
        <v>-16.0096</v>
      </c>
      <c r="AF84">
        <v>-1859.65</v>
      </c>
      <c r="AG84">
        <v>1827.635</v>
      </c>
      <c r="AH84">
        <v>1</v>
      </c>
      <c r="AJ84">
        <f t="shared" si="1"/>
      </c>
    </row>
    <row r="85" spans="1:36" ht="12.75">
      <c r="A85" t="s">
        <v>49</v>
      </c>
      <c r="B85">
        <v>34</v>
      </c>
      <c r="C85">
        <v>966</v>
      </c>
      <c r="D85">
        <v>3.5197</v>
      </c>
      <c r="E85">
        <v>2.5145</v>
      </c>
      <c r="F85">
        <v>4.9266</v>
      </c>
      <c r="G85">
        <v>0</v>
      </c>
      <c r="H85">
        <v>3.5197</v>
      </c>
      <c r="I85">
        <v>0.60362</v>
      </c>
      <c r="J85">
        <v>-1.3325</v>
      </c>
      <c r="K85">
        <v>-1.6688</v>
      </c>
      <c r="L85">
        <v>-0.9962</v>
      </c>
      <c r="M85">
        <v>0.26382</v>
      </c>
      <c r="N85">
        <v>0.18848</v>
      </c>
      <c r="O85">
        <v>0.36927</v>
      </c>
      <c r="P85">
        <v>27</v>
      </c>
      <c r="Q85">
        <v>1186</v>
      </c>
      <c r="R85">
        <v>2.2766</v>
      </c>
      <c r="S85">
        <v>1.561</v>
      </c>
      <c r="T85">
        <v>3.3201</v>
      </c>
      <c r="U85">
        <v>0</v>
      </c>
      <c r="V85">
        <v>2.2766</v>
      </c>
      <c r="W85">
        <v>0.43812</v>
      </c>
      <c r="X85">
        <v>-1.7447</v>
      </c>
      <c r="Y85">
        <v>-2.1221</v>
      </c>
      <c r="Z85">
        <v>-1.3674</v>
      </c>
      <c r="AA85">
        <v>0.17469</v>
      </c>
      <c r="AB85">
        <v>0.11978</v>
      </c>
      <c r="AC85">
        <v>0.25477</v>
      </c>
      <c r="AD85">
        <v>0.09098</v>
      </c>
      <c r="AE85">
        <v>-0.4357</v>
      </c>
      <c r="AF85">
        <v>-0.9409</v>
      </c>
      <c r="AG85">
        <v>0.0695</v>
      </c>
      <c r="AH85">
        <v>1</v>
      </c>
      <c r="AI85">
        <v>2</v>
      </c>
      <c r="AJ85">
        <f t="shared" si="1"/>
      </c>
    </row>
    <row r="86" spans="1:36" ht="12.75">
      <c r="A86" t="s">
        <v>87</v>
      </c>
      <c r="B86">
        <v>944</v>
      </c>
      <c r="C86">
        <v>8214</v>
      </c>
      <c r="D86">
        <v>11.4926</v>
      </c>
      <c r="E86">
        <v>10.774</v>
      </c>
      <c r="F86">
        <v>12.259</v>
      </c>
      <c r="G86">
        <v>1E-05</v>
      </c>
      <c r="H86">
        <v>11.4926</v>
      </c>
      <c r="I86">
        <v>0.37405</v>
      </c>
      <c r="J86">
        <v>-0.1492</v>
      </c>
      <c r="K86">
        <v>-0.2137</v>
      </c>
      <c r="L86">
        <v>-0.0846</v>
      </c>
      <c r="M86">
        <v>0.86142</v>
      </c>
      <c r="N86">
        <v>0.80756</v>
      </c>
      <c r="O86">
        <v>0.91887</v>
      </c>
      <c r="P86">
        <v>749</v>
      </c>
      <c r="Q86">
        <v>7722</v>
      </c>
      <c r="R86">
        <v>9.6996</v>
      </c>
      <c r="S86">
        <v>9.0227</v>
      </c>
      <c r="T86">
        <v>10.4272</v>
      </c>
      <c r="U86">
        <v>0</v>
      </c>
      <c r="V86">
        <v>9.6996</v>
      </c>
      <c r="W86">
        <v>0.35441</v>
      </c>
      <c r="X86">
        <v>-0.2953</v>
      </c>
      <c r="Y86">
        <v>-0.3677</v>
      </c>
      <c r="Z86">
        <v>-0.223</v>
      </c>
      <c r="AA86">
        <v>0.74429</v>
      </c>
      <c r="AB86">
        <v>0.69235</v>
      </c>
      <c r="AC86">
        <v>0.80013</v>
      </c>
      <c r="AD86">
        <v>0.00053</v>
      </c>
      <c r="AE86">
        <v>-0.1696</v>
      </c>
      <c r="AF86">
        <v>-0.2655</v>
      </c>
      <c r="AG86">
        <v>-0.0737</v>
      </c>
      <c r="AH86">
        <v>1</v>
      </c>
      <c r="AI86">
        <v>2</v>
      </c>
      <c r="AJ86" t="str">
        <f t="shared" si="1"/>
        <v>t</v>
      </c>
    </row>
    <row r="87" spans="1:36" ht="12.75">
      <c r="A87" t="s">
        <v>86</v>
      </c>
      <c r="B87">
        <v>162</v>
      </c>
      <c r="C87">
        <v>6531</v>
      </c>
      <c r="D87">
        <v>2.4805</v>
      </c>
      <c r="E87">
        <v>2.1258</v>
      </c>
      <c r="F87">
        <v>2.8944</v>
      </c>
      <c r="G87">
        <v>0</v>
      </c>
      <c r="H87">
        <v>2.4805</v>
      </c>
      <c r="I87">
        <v>0.19488</v>
      </c>
      <c r="J87">
        <v>-1.6824</v>
      </c>
      <c r="K87">
        <v>-1.8367</v>
      </c>
      <c r="L87">
        <v>-1.5281</v>
      </c>
      <c r="M87">
        <v>0.18592</v>
      </c>
      <c r="N87">
        <v>0.15934</v>
      </c>
      <c r="O87">
        <v>0.21695</v>
      </c>
      <c r="P87">
        <v>112</v>
      </c>
      <c r="Q87">
        <v>7057</v>
      </c>
      <c r="R87">
        <v>1.5871</v>
      </c>
      <c r="S87">
        <v>1.3184</v>
      </c>
      <c r="T87">
        <v>1.9105</v>
      </c>
      <c r="U87">
        <v>0</v>
      </c>
      <c r="V87">
        <v>1.5871</v>
      </c>
      <c r="W87">
        <v>0.14996</v>
      </c>
      <c r="X87">
        <v>-2.1055</v>
      </c>
      <c r="Y87">
        <v>-2.291</v>
      </c>
      <c r="Z87">
        <v>-1.92</v>
      </c>
      <c r="AA87">
        <v>0.12178</v>
      </c>
      <c r="AB87">
        <v>0.10117</v>
      </c>
      <c r="AC87">
        <v>0.1466</v>
      </c>
      <c r="AD87">
        <v>0.00028</v>
      </c>
      <c r="AE87">
        <v>-0.4466</v>
      </c>
      <c r="AF87">
        <v>-0.6874</v>
      </c>
      <c r="AG87">
        <v>-0.2057</v>
      </c>
      <c r="AH87">
        <v>1</v>
      </c>
      <c r="AI87">
        <v>2</v>
      </c>
      <c r="AJ87" t="str">
        <f t="shared" si="1"/>
        <v>t</v>
      </c>
    </row>
    <row r="88" spans="1:36" ht="12.75">
      <c r="A88" t="s">
        <v>82</v>
      </c>
      <c r="B88">
        <v>526</v>
      </c>
      <c r="C88">
        <v>8662</v>
      </c>
      <c r="D88">
        <v>6.0725</v>
      </c>
      <c r="E88">
        <v>5.5719</v>
      </c>
      <c r="F88">
        <v>6.6181</v>
      </c>
      <c r="G88">
        <v>0</v>
      </c>
      <c r="H88">
        <v>6.0725</v>
      </c>
      <c r="I88">
        <v>0.26477</v>
      </c>
      <c r="J88">
        <v>-0.7871</v>
      </c>
      <c r="K88">
        <v>-0.8731</v>
      </c>
      <c r="L88">
        <v>-0.7011</v>
      </c>
      <c r="M88">
        <v>0.45516</v>
      </c>
      <c r="N88">
        <v>0.41764</v>
      </c>
      <c r="O88">
        <v>0.49606</v>
      </c>
      <c r="P88">
        <v>524</v>
      </c>
      <c r="Q88">
        <v>7830</v>
      </c>
      <c r="R88">
        <v>6.6922</v>
      </c>
      <c r="S88">
        <v>6.1393</v>
      </c>
      <c r="T88">
        <v>7.2949</v>
      </c>
      <c r="U88">
        <v>0</v>
      </c>
      <c r="V88">
        <v>6.6922</v>
      </c>
      <c r="W88">
        <v>0.29235</v>
      </c>
      <c r="X88">
        <v>-0.6665</v>
      </c>
      <c r="Y88">
        <v>-0.7527</v>
      </c>
      <c r="Z88">
        <v>-0.5802</v>
      </c>
      <c r="AA88">
        <v>0.51352</v>
      </c>
      <c r="AB88">
        <v>0.4711</v>
      </c>
      <c r="AC88">
        <v>0.55977</v>
      </c>
      <c r="AD88">
        <v>0.1154</v>
      </c>
      <c r="AE88">
        <v>0.0972</v>
      </c>
      <c r="AF88">
        <v>-0.0238</v>
      </c>
      <c r="AG88">
        <v>0.2181</v>
      </c>
      <c r="AH88">
        <v>1</v>
      </c>
      <c r="AI88">
        <v>2</v>
      </c>
      <c r="AJ88">
        <f t="shared" si="1"/>
      </c>
    </row>
    <row r="89" spans="1:36" ht="12.75">
      <c r="A89" t="s">
        <v>91</v>
      </c>
      <c r="B89">
        <v>472</v>
      </c>
      <c r="C89">
        <v>7442</v>
      </c>
      <c r="D89">
        <v>6.3424</v>
      </c>
      <c r="E89">
        <v>5.7921</v>
      </c>
      <c r="F89">
        <v>6.945</v>
      </c>
      <c r="G89">
        <v>0</v>
      </c>
      <c r="H89">
        <v>6.3424</v>
      </c>
      <c r="I89">
        <v>0.29193</v>
      </c>
      <c r="J89">
        <v>-0.7436</v>
      </c>
      <c r="K89">
        <v>-0.8344</v>
      </c>
      <c r="L89">
        <v>-0.6529</v>
      </c>
      <c r="M89">
        <v>0.47539</v>
      </c>
      <c r="N89">
        <v>0.43414</v>
      </c>
      <c r="O89">
        <v>0.52056</v>
      </c>
      <c r="P89">
        <v>328</v>
      </c>
      <c r="Q89">
        <v>8494</v>
      </c>
      <c r="R89">
        <v>3.8615</v>
      </c>
      <c r="S89">
        <v>3.4638</v>
      </c>
      <c r="T89">
        <v>4.305</v>
      </c>
      <c r="U89">
        <v>0</v>
      </c>
      <c r="V89">
        <v>3.8615</v>
      </c>
      <c r="W89">
        <v>0.21322</v>
      </c>
      <c r="X89">
        <v>-1.2163</v>
      </c>
      <c r="Y89">
        <v>-1.325</v>
      </c>
      <c r="Z89">
        <v>-1.1076</v>
      </c>
      <c r="AA89">
        <v>0.29631</v>
      </c>
      <c r="AB89">
        <v>0.26579</v>
      </c>
      <c r="AC89">
        <v>0.33034</v>
      </c>
      <c r="AD89">
        <v>0</v>
      </c>
      <c r="AE89">
        <v>-0.4962</v>
      </c>
      <c r="AF89">
        <v>-0.6371</v>
      </c>
      <c r="AG89">
        <v>-0.3553</v>
      </c>
      <c r="AH89">
        <v>1</v>
      </c>
      <c r="AI89">
        <v>2</v>
      </c>
      <c r="AJ89" t="str">
        <f t="shared" si="1"/>
        <v>t</v>
      </c>
    </row>
    <row r="90" spans="1:36" ht="12.75">
      <c r="A90" t="s">
        <v>90</v>
      </c>
      <c r="B90">
        <v>506</v>
      </c>
      <c r="C90">
        <v>2977</v>
      </c>
      <c r="D90">
        <v>16.997</v>
      </c>
      <c r="E90">
        <v>15.5699</v>
      </c>
      <c r="F90">
        <v>18.5549</v>
      </c>
      <c r="G90">
        <v>0</v>
      </c>
      <c r="H90">
        <v>16.997</v>
      </c>
      <c r="I90">
        <v>0.75561</v>
      </c>
      <c r="J90">
        <v>0.2422</v>
      </c>
      <c r="K90">
        <v>0.1545</v>
      </c>
      <c r="L90">
        <v>0.3299</v>
      </c>
      <c r="M90">
        <v>1.274</v>
      </c>
      <c r="N90">
        <v>1.16703</v>
      </c>
      <c r="O90">
        <v>1.39077</v>
      </c>
      <c r="P90">
        <v>372</v>
      </c>
      <c r="Q90">
        <v>2678</v>
      </c>
      <c r="R90">
        <v>13.891</v>
      </c>
      <c r="S90">
        <v>12.5423</v>
      </c>
      <c r="T90">
        <v>15.3846</v>
      </c>
      <c r="U90">
        <v>0.22054</v>
      </c>
      <c r="V90">
        <v>13.891</v>
      </c>
      <c r="W90">
        <v>0.72021</v>
      </c>
      <c r="X90">
        <v>0.0638</v>
      </c>
      <c r="Y90">
        <v>-0.0383</v>
      </c>
      <c r="Z90">
        <v>0.166</v>
      </c>
      <c r="AA90">
        <v>1.06592</v>
      </c>
      <c r="AB90">
        <v>0.96243</v>
      </c>
      <c r="AC90">
        <v>1.18053</v>
      </c>
      <c r="AD90">
        <v>0.00313</v>
      </c>
      <c r="AE90">
        <v>-0.2018</v>
      </c>
      <c r="AF90">
        <v>-0.3357</v>
      </c>
      <c r="AG90">
        <v>-0.0679</v>
      </c>
      <c r="AH90">
        <v>1</v>
      </c>
      <c r="AJ90" t="str">
        <f t="shared" si="1"/>
        <v>t</v>
      </c>
    </row>
    <row r="91" spans="1:36" ht="12.75">
      <c r="A91" t="s">
        <v>89</v>
      </c>
      <c r="B91">
        <v>493</v>
      </c>
      <c r="C91">
        <v>8904</v>
      </c>
      <c r="D91">
        <v>5.5368</v>
      </c>
      <c r="E91">
        <v>5.0662</v>
      </c>
      <c r="F91">
        <v>6.0512</v>
      </c>
      <c r="G91">
        <v>0</v>
      </c>
      <c r="H91">
        <v>5.5368</v>
      </c>
      <c r="I91">
        <v>0.24937</v>
      </c>
      <c r="J91">
        <v>-0.8794</v>
      </c>
      <c r="K91">
        <v>-0.9683</v>
      </c>
      <c r="L91">
        <v>-0.7906</v>
      </c>
      <c r="M91">
        <v>0.41501</v>
      </c>
      <c r="N91">
        <v>0.37974</v>
      </c>
      <c r="O91">
        <v>0.45356</v>
      </c>
      <c r="P91">
        <v>431</v>
      </c>
      <c r="Q91">
        <v>8028</v>
      </c>
      <c r="R91">
        <v>5.3687</v>
      </c>
      <c r="S91">
        <v>4.8824</v>
      </c>
      <c r="T91">
        <v>5.9035</v>
      </c>
      <c r="U91">
        <v>0</v>
      </c>
      <c r="V91">
        <v>5.3687</v>
      </c>
      <c r="W91">
        <v>0.2586</v>
      </c>
      <c r="X91">
        <v>-0.8868</v>
      </c>
      <c r="Y91">
        <v>-0.9818</v>
      </c>
      <c r="Z91">
        <v>-0.7919</v>
      </c>
      <c r="AA91">
        <v>0.41197</v>
      </c>
      <c r="AB91">
        <v>0.37465</v>
      </c>
      <c r="AC91">
        <v>0.453</v>
      </c>
      <c r="AD91">
        <v>0.64006</v>
      </c>
      <c r="AE91">
        <v>-0.0308</v>
      </c>
      <c r="AF91">
        <v>-0.1601</v>
      </c>
      <c r="AG91">
        <v>0.0984</v>
      </c>
      <c r="AH91">
        <v>1</v>
      </c>
      <c r="AI91">
        <v>2</v>
      </c>
      <c r="AJ91">
        <f t="shared" si="1"/>
      </c>
    </row>
    <row r="92" spans="1:36" ht="12.75">
      <c r="A92" t="s">
        <v>88</v>
      </c>
      <c r="B92">
        <v>1008</v>
      </c>
      <c r="C92">
        <v>5349</v>
      </c>
      <c r="D92">
        <v>18.8446</v>
      </c>
      <c r="E92">
        <v>17.7024</v>
      </c>
      <c r="F92">
        <v>20.0606</v>
      </c>
      <c r="G92">
        <v>0</v>
      </c>
      <c r="H92">
        <v>18.8446</v>
      </c>
      <c r="I92">
        <v>0.59355</v>
      </c>
      <c r="J92">
        <v>0.3454</v>
      </c>
      <c r="K92">
        <v>0.2828</v>
      </c>
      <c r="L92">
        <v>0.4079</v>
      </c>
      <c r="M92">
        <v>1.41249</v>
      </c>
      <c r="N92">
        <v>1.32687</v>
      </c>
      <c r="O92">
        <v>1.50364</v>
      </c>
      <c r="P92">
        <v>924</v>
      </c>
      <c r="Q92">
        <v>5110</v>
      </c>
      <c r="R92">
        <v>18.0822</v>
      </c>
      <c r="S92">
        <v>16.9395</v>
      </c>
      <c r="T92">
        <v>19.302</v>
      </c>
      <c r="U92">
        <v>0</v>
      </c>
      <c r="V92">
        <v>18.0822</v>
      </c>
      <c r="W92">
        <v>0.59486</v>
      </c>
      <c r="X92">
        <v>0.3275</v>
      </c>
      <c r="Y92">
        <v>0.2622</v>
      </c>
      <c r="Z92">
        <v>0.3928</v>
      </c>
      <c r="AA92">
        <v>1.38753</v>
      </c>
      <c r="AB92">
        <v>1.29985</v>
      </c>
      <c r="AC92">
        <v>1.48113</v>
      </c>
      <c r="AD92">
        <v>0.3645</v>
      </c>
      <c r="AE92">
        <v>-0.0413</v>
      </c>
      <c r="AF92">
        <v>-0.1306</v>
      </c>
      <c r="AG92">
        <v>0.048</v>
      </c>
      <c r="AH92">
        <v>1</v>
      </c>
      <c r="AI92">
        <v>2</v>
      </c>
      <c r="AJ92">
        <f t="shared" si="1"/>
      </c>
    </row>
    <row r="93" spans="1:36" ht="12.75">
      <c r="A93" t="s">
        <v>83</v>
      </c>
      <c r="B93">
        <v>688</v>
      </c>
      <c r="C93">
        <v>8459</v>
      </c>
      <c r="D93">
        <v>8.1333</v>
      </c>
      <c r="E93">
        <v>7.5428</v>
      </c>
      <c r="F93">
        <v>8.7702</v>
      </c>
      <c r="G93">
        <v>0</v>
      </c>
      <c r="H93">
        <v>8.1333</v>
      </c>
      <c r="I93">
        <v>0.31008</v>
      </c>
      <c r="J93">
        <v>-0.4949</v>
      </c>
      <c r="K93">
        <v>-0.5703</v>
      </c>
      <c r="L93">
        <v>-0.4195</v>
      </c>
      <c r="M93">
        <v>0.60963</v>
      </c>
      <c r="N93">
        <v>0.56537</v>
      </c>
      <c r="O93">
        <v>0.65736</v>
      </c>
      <c r="P93">
        <v>591</v>
      </c>
      <c r="Q93">
        <v>7883</v>
      </c>
      <c r="R93">
        <v>7.4971</v>
      </c>
      <c r="S93">
        <v>6.912</v>
      </c>
      <c r="T93">
        <v>8.1318</v>
      </c>
      <c r="U93">
        <v>0</v>
      </c>
      <c r="V93">
        <v>7.4971</v>
      </c>
      <c r="W93">
        <v>0.30839</v>
      </c>
      <c r="X93">
        <v>-0.5529</v>
      </c>
      <c r="Y93">
        <v>-0.6341</v>
      </c>
      <c r="Z93">
        <v>-0.4716</v>
      </c>
      <c r="AA93">
        <v>0.57529</v>
      </c>
      <c r="AB93">
        <v>0.53039</v>
      </c>
      <c r="AC93">
        <v>0.62399</v>
      </c>
      <c r="AD93">
        <v>0.14643</v>
      </c>
      <c r="AE93">
        <v>-0.0815</v>
      </c>
      <c r="AF93">
        <v>-0.1914</v>
      </c>
      <c r="AG93">
        <v>0.0285</v>
      </c>
      <c r="AH93">
        <v>1</v>
      </c>
      <c r="AI93">
        <v>2</v>
      </c>
      <c r="AJ93">
        <f t="shared" si="1"/>
      </c>
    </row>
    <row r="94" spans="1:36" ht="12.75">
      <c r="A94" t="s">
        <v>104</v>
      </c>
      <c r="B94">
        <v>394</v>
      </c>
      <c r="C94">
        <v>6791</v>
      </c>
      <c r="D94">
        <v>5.8018</v>
      </c>
      <c r="E94">
        <v>5.2537</v>
      </c>
      <c r="F94">
        <v>6.4071</v>
      </c>
      <c r="G94">
        <v>0</v>
      </c>
      <c r="H94">
        <v>5.8018</v>
      </c>
      <c r="I94">
        <v>0.29229</v>
      </c>
      <c r="J94">
        <v>-0.8327</v>
      </c>
      <c r="K94">
        <v>-0.9319</v>
      </c>
      <c r="L94">
        <v>-0.7335</v>
      </c>
      <c r="M94">
        <v>0.43487</v>
      </c>
      <c r="N94">
        <v>0.39379</v>
      </c>
      <c r="O94">
        <v>0.48024</v>
      </c>
      <c r="P94">
        <v>268</v>
      </c>
      <c r="Q94">
        <v>6585</v>
      </c>
      <c r="R94">
        <v>4.0699</v>
      </c>
      <c r="S94">
        <v>3.6091</v>
      </c>
      <c r="T94">
        <v>4.5895</v>
      </c>
      <c r="U94">
        <v>0</v>
      </c>
      <c r="V94">
        <v>4.0699</v>
      </c>
      <c r="W94">
        <v>0.24861</v>
      </c>
      <c r="X94">
        <v>-1.1638</v>
      </c>
      <c r="Y94">
        <v>-1.284</v>
      </c>
      <c r="Z94">
        <v>-1.0436</v>
      </c>
      <c r="AA94">
        <v>0.3123</v>
      </c>
      <c r="AB94">
        <v>0.27694</v>
      </c>
      <c r="AC94">
        <v>0.35217</v>
      </c>
      <c r="AD94">
        <v>1E-05</v>
      </c>
      <c r="AE94">
        <v>-0.3546</v>
      </c>
      <c r="AF94">
        <v>-0.5097</v>
      </c>
      <c r="AG94">
        <v>-0.1994</v>
      </c>
      <c r="AH94">
        <v>1</v>
      </c>
      <c r="AI94">
        <v>2</v>
      </c>
      <c r="AJ94" t="str">
        <f t="shared" si="1"/>
        <v>t</v>
      </c>
    </row>
    <row r="95" spans="1:36" ht="12.75">
      <c r="A95" t="s">
        <v>105</v>
      </c>
      <c r="B95">
        <v>850</v>
      </c>
      <c r="C95">
        <v>3143</v>
      </c>
      <c r="D95">
        <v>27.0442</v>
      </c>
      <c r="E95">
        <v>25.2674</v>
      </c>
      <c r="F95">
        <v>28.946</v>
      </c>
      <c r="G95">
        <v>0</v>
      </c>
      <c r="H95">
        <v>27.0442</v>
      </c>
      <c r="I95">
        <v>0.92761</v>
      </c>
      <c r="J95">
        <v>0.7066</v>
      </c>
      <c r="K95">
        <v>0.6386</v>
      </c>
      <c r="L95">
        <v>0.7746</v>
      </c>
      <c r="M95">
        <v>2.02709</v>
      </c>
      <c r="N95">
        <v>1.89391</v>
      </c>
      <c r="O95">
        <v>2.16964</v>
      </c>
      <c r="P95">
        <v>675</v>
      </c>
      <c r="Q95">
        <v>2872</v>
      </c>
      <c r="R95">
        <v>23.5028</v>
      </c>
      <c r="S95">
        <v>21.78</v>
      </c>
      <c r="T95">
        <v>25.3618</v>
      </c>
      <c r="U95">
        <v>0</v>
      </c>
      <c r="V95">
        <v>23.5028</v>
      </c>
      <c r="W95">
        <v>0.90462</v>
      </c>
      <c r="X95">
        <v>0.5897</v>
      </c>
      <c r="Y95">
        <v>0.5136</v>
      </c>
      <c r="Z95">
        <v>0.6658</v>
      </c>
      <c r="AA95">
        <v>1.80348</v>
      </c>
      <c r="AB95">
        <v>1.67128</v>
      </c>
      <c r="AC95">
        <v>1.94613</v>
      </c>
      <c r="AD95">
        <v>0.00648</v>
      </c>
      <c r="AE95">
        <v>-0.1404</v>
      </c>
      <c r="AF95">
        <v>-0.2414</v>
      </c>
      <c r="AG95">
        <v>-0.0393</v>
      </c>
      <c r="AH95">
        <v>1</v>
      </c>
      <c r="AI95">
        <v>2</v>
      </c>
      <c r="AJ95" t="str">
        <f t="shared" si="1"/>
        <v>t</v>
      </c>
    </row>
    <row r="96" spans="1:36" ht="12.75">
      <c r="A96" t="s">
        <v>95</v>
      </c>
      <c r="B96">
        <v>17</v>
      </c>
      <c r="C96">
        <v>2166</v>
      </c>
      <c r="D96">
        <v>0.7849</v>
      </c>
      <c r="E96">
        <v>0.4879</v>
      </c>
      <c r="F96">
        <v>1.2626</v>
      </c>
      <c r="G96">
        <v>0</v>
      </c>
      <c r="H96">
        <v>0.7849</v>
      </c>
      <c r="I96">
        <v>0.19036</v>
      </c>
      <c r="J96">
        <v>-2.8331</v>
      </c>
      <c r="K96">
        <v>-3.3086</v>
      </c>
      <c r="L96">
        <v>-2.3577</v>
      </c>
      <c r="M96">
        <v>0.05883</v>
      </c>
      <c r="N96">
        <v>0.03657</v>
      </c>
      <c r="O96">
        <v>0.09464</v>
      </c>
      <c r="P96">
        <v>8</v>
      </c>
      <c r="Q96">
        <v>2473</v>
      </c>
      <c r="R96">
        <v>0.3235</v>
      </c>
      <c r="S96">
        <v>0.1618</v>
      </c>
      <c r="T96">
        <v>0.6469</v>
      </c>
      <c r="U96">
        <v>0</v>
      </c>
      <c r="V96">
        <v>0.3235</v>
      </c>
      <c r="W96">
        <v>0.11437</v>
      </c>
      <c r="X96">
        <v>-3.696</v>
      </c>
      <c r="Y96">
        <v>-4.389</v>
      </c>
      <c r="Z96">
        <v>-3.003</v>
      </c>
      <c r="AA96">
        <v>0.02482</v>
      </c>
      <c r="AB96">
        <v>0.01241</v>
      </c>
      <c r="AC96">
        <v>0.04964</v>
      </c>
      <c r="AD96">
        <v>0.03871</v>
      </c>
      <c r="AE96">
        <v>-0.8863</v>
      </c>
      <c r="AF96">
        <v>-1.7266</v>
      </c>
      <c r="AG96">
        <v>-0.046</v>
      </c>
      <c r="AH96">
        <v>1</v>
      </c>
      <c r="AI96">
        <v>2</v>
      </c>
      <c r="AJ96" t="str">
        <f t="shared" si="1"/>
        <v>t</v>
      </c>
    </row>
    <row r="97" spans="1:36" ht="12.75">
      <c r="A97" t="s">
        <v>94</v>
      </c>
      <c r="B97">
        <v>1090</v>
      </c>
      <c r="C97">
        <v>7125</v>
      </c>
      <c r="D97">
        <v>15.2982</v>
      </c>
      <c r="E97">
        <v>14.4045</v>
      </c>
      <c r="F97">
        <v>16.2474</v>
      </c>
      <c r="G97">
        <v>1E-05</v>
      </c>
      <c r="H97">
        <v>15.2982</v>
      </c>
      <c r="I97">
        <v>0.46337</v>
      </c>
      <c r="J97">
        <v>0.1369</v>
      </c>
      <c r="K97">
        <v>0.0767</v>
      </c>
      <c r="L97">
        <v>0.1971</v>
      </c>
      <c r="M97">
        <v>1.14667</v>
      </c>
      <c r="N97">
        <v>1.07969</v>
      </c>
      <c r="O97">
        <v>1.21782</v>
      </c>
      <c r="P97">
        <v>875</v>
      </c>
      <c r="Q97">
        <v>6698</v>
      </c>
      <c r="R97">
        <v>13.0636</v>
      </c>
      <c r="S97">
        <v>12.2165</v>
      </c>
      <c r="T97">
        <v>13.9694</v>
      </c>
      <c r="U97">
        <v>0.9434</v>
      </c>
      <c r="V97">
        <v>13.0636</v>
      </c>
      <c r="W97">
        <v>0.44163</v>
      </c>
      <c r="X97">
        <v>0.0024</v>
      </c>
      <c r="Y97">
        <v>-0.0646</v>
      </c>
      <c r="Z97">
        <v>0.0695</v>
      </c>
      <c r="AA97">
        <v>1.00243</v>
      </c>
      <c r="AB97">
        <v>0.93743</v>
      </c>
      <c r="AC97">
        <v>1.07194</v>
      </c>
      <c r="AD97">
        <v>0.0005</v>
      </c>
      <c r="AE97">
        <v>-0.1579</v>
      </c>
      <c r="AF97">
        <v>-0.2469</v>
      </c>
      <c r="AG97">
        <v>-0.0689</v>
      </c>
      <c r="AH97">
        <v>1</v>
      </c>
      <c r="AJ97" t="str">
        <f t="shared" si="1"/>
        <v>t</v>
      </c>
    </row>
    <row r="98" spans="1:36" ht="12.75">
      <c r="A98" t="s">
        <v>93</v>
      </c>
      <c r="B98">
        <v>982</v>
      </c>
      <c r="C98">
        <v>7621</v>
      </c>
      <c r="D98">
        <v>12.8854</v>
      </c>
      <c r="E98">
        <v>12.0947</v>
      </c>
      <c r="F98">
        <v>13.7279</v>
      </c>
      <c r="G98">
        <v>0.28185</v>
      </c>
      <c r="H98">
        <v>12.8854</v>
      </c>
      <c r="I98">
        <v>0.41119</v>
      </c>
      <c r="J98">
        <v>-0.0348</v>
      </c>
      <c r="K98">
        <v>-0.0981</v>
      </c>
      <c r="L98">
        <v>0.0286</v>
      </c>
      <c r="M98">
        <v>0.96582</v>
      </c>
      <c r="N98">
        <v>0.90655</v>
      </c>
      <c r="O98">
        <v>1.02897</v>
      </c>
      <c r="P98">
        <v>799</v>
      </c>
      <c r="Q98">
        <v>7088</v>
      </c>
      <c r="R98">
        <v>11.2726</v>
      </c>
      <c r="S98">
        <v>10.5096</v>
      </c>
      <c r="T98">
        <v>12.0909</v>
      </c>
      <c r="U98">
        <v>5E-05</v>
      </c>
      <c r="V98">
        <v>11.2726</v>
      </c>
      <c r="W98">
        <v>0.39879</v>
      </c>
      <c r="X98">
        <v>-0.145</v>
      </c>
      <c r="Y98">
        <v>-0.2151</v>
      </c>
      <c r="Z98">
        <v>-0.0749</v>
      </c>
      <c r="AA98">
        <v>0.865</v>
      </c>
      <c r="AB98">
        <v>0.80645</v>
      </c>
      <c r="AC98">
        <v>0.92779</v>
      </c>
      <c r="AD98">
        <v>0.005</v>
      </c>
      <c r="AE98">
        <v>-0.1337</v>
      </c>
      <c r="AF98">
        <v>-0.2271</v>
      </c>
      <c r="AG98">
        <v>-0.0403</v>
      </c>
      <c r="AI98">
        <v>2</v>
      </c>
      <c r="AJ98" t="str">
        <f t="shared" si="1"/>
        <v>t</v>
      </c>
    </row>
    <row r="99" spans="1:36" ht="12.75">
      <c r="A99" t="s">
        <v>92</v>
      </c>
      <c r="B99">
        <v>1540</v>
      </c>
      <c r="C99">
        <v>4498</v>
      </c>
      <c r="D99">
        <v>34.2374</v>
      </c>
      <c r="E99">
        <v>32.5375</v>
      </c>
      <c r="F99">
        <v>36.0262</v>
      </c>
      <c r="G99">
        <v>0</v>
      </c>
      <c r="H99">
        <v>34.2374</v>
      </c>
      <c r="I99">
        <v>0.87245</v>
      </c>
      <c r="J99">
        <v>0.9424</v>
      </c>
      <c r="K99">
        <v>0.8915</v>
      </c>
      <c r="L99">
        <v>0.9934</v>
      </c>
      <c r="M99">
        <v>2.56625</v>
      </c>
      <c r="N99">
        <v>2.43884</v>
      </c>
      <c r="O99">
        <v>2.70033</v>
      </c>
      <c r="P99">
        <v>1319</v>
      </c>
      <c r="Q99">
        <v>4251</v>
      </c>
      <c r="R99">
        <v>31.028</v>
      </c>
      <c r="S99">
        <v>29.3698</v>
      </c>
      <c r="T99">
        <v>32.7798</v>
      </c>
      <c r="U99">
        <v>0</v>
      </c>
      <c r="V99">
        <v>31.028</v>
      </c>
      <c r="W99">
        <v>0.85434</v>
      </c>
      <c r="X99">
        <v>0.8675</v>
      </c>
      <c r="Y99">
        <v>0.8126</v>
      </c>
      <c r="Z99">
        <v>0.9224</v>
      </c>
      <c r="AA99">
        <v>2.38092</v>
      </c>
      <c r="AB99">
        <v>2.25369</v>
      </c>
      <c r="AC99">
        <v>2.51534</v>
      </c>
      <c r="AD99">
        <v>0.0087</v>
      </c>
      <c r="AE99">
        <v>-0.0984</v>
      </c>
      <c r="AF99">
        <v>-0.172</v>
      </c>
      <c r="AG99">
        <v>-0.0249</v>
      </c>
      <c r="AH99">
        <v>1</v>
      </c>
      <c r="AI99">
        <v>2</v>
      </c>
      <c r="AJ99" t="str">
        <f t="shared" si="1"/>
        <v>t</v>
      </c>
    </row>
    <row r="100" spans="1:37" ht="12.75">
      <c r="A100" t="s">
        <v>98</v>
      </c>
      <c r="B100" t="s">
        <v>284</v>
      </c>
      <c r="C100" t="s">
        <v>284</v>
      </c>
      <c r="D100" t="s">
        <v>284</v>
      </c>
      <c r="E100" t="s">
        <v>284</v>
      </c>
      <c r="F100" t="s">
        <v>284</v>
      </c>
      <c r="G100" t="s">
        <v>284</v>
      </c>
      <c r="H100" t="s">
        <v>284</v>
      </c>
      <c r="I100" t="s">
        <v>284</v>
      </c>
      <c r="J100" t="s">
        <v>284</v>
      </c>
      <c r="K100" t="s">
        <v>284</v>
      </c>
      <c r="L100" t="s">
        <v>284</v>
      </c>
      <c r="M100" t="s">
        <v>284</v>
      </c>
      <c r="N100" t="s">
        <v>284</v>
      </c>
      <c r="O100" t="s">
        <v>284</v>
      </c>
      <c r="P100">
        <v>9</v>
      </c>
      <c r="Q100">
        <v>916</v>
      </c>
      <c r="R100">
        <v>0.9825</v>
      </c>
      <c r="S100">
        <v>0.5112</v>
      </c>
      <c r="T100">
        <v>1.8885</v>
      </c>
      <c r="U100">
        <v>0</v>
      </c>
      <c r="V100">
        <v>0.9825</v>
      </c>
      <c r="W100">
        <v>0.32751</v>
      </c>
      <c r="X100">
        <v>-2.585</v>
      </c>
      <c r="Y100">
        <v>-3.2384</v>
      </c>
      <c r="Z100">
        <v>-1.9316</v>
      </c>
      <c r="AA100">
        <v>0.07539</v>
      </c>
      <c r="AB100">
        <v>0.03923</v>
      </c>
      <c r="AC100">
        <v>0.14491</v>
      </c>
      <c r="AD100" t="s">
        <v>284</v>
      </c>
      <c r="AE100" t="s">
        <v>284</v>
      </c>
      <c r="AF100" t="s">
        <v>284</v>
      </c>
      <c r="AG100" t="s">
        <v>284</v>
      </c>
      <c r="AI100">
        <v>2</v>
      </c>
      <c r="AJ100">
        <f t="shared" si="1"/>
      </c>
      <c r="AK100" t="s">
        <v>241</v>
      </c>
    </row>
    <row r="101" spans="1:36" ht="12.75">
      <c r="A101" t="s">
        <v>96</v>
      </c>
      <c r="B101">
        <v>828</v>
      </c>
      <c r="C101">
        <v>5333</v>
      </c>
      <c r="D101">
        <v>15.526</v>
      </c>
      <c r="E101">
        <v>14.4932</v>
      </c>
      <c r="F101">
        <v>16.6324</v>
      </c>
      <c r="G101">
        <v>2E-05</v>
      </c>
      <c r="H101">
        <v>15.526</v>
      </c>
      <c r="I101">
        <v>0.53956</v>
      </c>
      <c r="J101">
        <v>0.1516</v>
      </c>
      <c r="K101">
        <v>0.0828</v>
      </c>
      <c r="L101">
        <v>0.2205</v>
      </c>
      <c r="M101">
        <v>1.16374</v>
      </c>
      <c r="N101">
        <v>1.08633</v>
      </c>
      <c r="O101">
        <v>1.24667</v>
      </c>
      <c r="P101">
        <v>662</v>
      </c>
      <c r="Q101">
        <v>5324</v>
      </c>
      <c r="R101">
        <v>12.4343</v>
      </c>
      <c r="S101">
        <v>11.5144</v>
      </c>
      <c r="T101">
        <v>13.4276</v>
      </c>
      <c r="U101">
        <v>0.23122</v>
      </c>
      <c r="V101">
        <v>12.4343</v>
      </c>
      <c r="W101">
        <v>0.48327</v>
      </c>
      <c r="X101">
        <v>-0.0469</v>
      </c>
      <c r="Y101">
        <v>-0.1238</v>
      </c>
      <c r="Z101">
        <v>0.0299</v>
      </c>
      <c r="AA101">
        <v>0.95414</v>
      </c>
      <c r="AB101">
        <v>0.88356</v>
      </c>
      <c r="AC101">
        <v>1.03036</v>
      </c>
      <c r="AD101">
        <v>2E-05</v>
      </c>
      <c r="AE101">
        <v>-0.2221</v>
      </c>
      <c r="AF101">
        <v>-0.3242</v>
      </c>
      <c r="AG101">
        <v>-0.1199</v>
      </c>
      <c r="AH101">
        <v>1</v>
      </c>
      <c r="AJ101" t="str">
        <f t="shared" si="1"/>
        <v>t</v>
      </c>
    </row>
    <row r="102" spans="1:36" ht="12.75">
      <c r="A102" t="s">
        <v>97</v>
      </c>
      <c r="B102">
        <v>808</v>
      </c>
      <c r="C102">
        <v>6705</v>
      </c>
      <c r="D102">
        <v>12.0507</v>
      </c>
      <c r="E102">
        <v>11.2398</v>
      </c>
      <c r="F102">
        <v>12.9202</v>
      </c>
      <c r="G102">
        <v>0.0042</v>
      </c>
      <c r="H102">
        <v>12.0507</v>
      </c>
      <c r="I102">
        <v>0.42394</v>
      </c>
      <c r="J102">
        <v>-0.1017</v>
      </c>
      <c r="K102">
        <v>-0.1714</v>
      </c>
      <c r="L102">
        <v>-0.0321</v>
      </c>
      <c r="M102">
        <v>0.90326</v>
      </c>
      <c r="N102">
        <v>0.84247</v>
      </c>
      <c r="O102">
        <v>0.96843</v>
      </c>
      <c r="P102">
        <v>562</v>
      </c>
      <c r="Q102">
        <v>6740</v>
      </c>
      <c r="R102">
        <v>8.3383</v>
      </c>
      <c r="S102">
        <v>7.6718</v>
      </c>
      <c r="T102">
        <v>9.0626</v>
      </c>
      <c r="U102">
        <v>0</v>
      </c>
      <c r="V102">
        <v>8.3383</v>
      </c>
      <c r="W102">
        <v>0.35173</v>
      </c>
      <c r="X102">
        <v>-0.4465</v>
      </c>
      <c r="Y102">
        <v>-0.5298</v>
      </c>
      <c r="Z102">
        <v>-0.3632</v>
      </c>
      <c r="AA102">
        <v>0.63984</v>
      </c>
      <c r="AB102">
        <v>0.58869</v>
      </c>
      <c r="AC102">
        <v>0.69542</v>
      </c>
      <c r="AD102">
        <v>0</v>
      </c>
      <c r="AE102">
        <v>-0.3683</v>
      </c>
      <c r="AF102">
        <v>-0.4759</v>
      </c>
      <c r="AG102">
        <v>-0.2606</v>
      </c>
      <c r="AH102">
        <v>1</v>
      </c>
      <c r="AI102">
        <v>2</v>
      </c>
      <c r="AJ102" t="str">
        <f t="shared" si="1"/>
        <v>t</v>
      </c>
    </row>
    <row r="103" spans="1:36" ht="12.75">
      <c r="A103" t="s">
        <v>84</v>
      </c>
      <c r="B103">
        <v>780</v>
      </c>
      <c r="C103">
        <v>6740</v>
      </c>
      <c r="D103">
        <v>11.5727</v>
      </c>
      <c r="E103">
        <v>10.7808</v>
      </c>
      <c r="F103">
        <v>12.4227</v>
      </c>
      <c r="G103">
        <v>8E-05</v>
      </c>
      <c r="H103">
        <v>11.5727</v>
      </c>
      <c r="I103">
        <v>0.41437</v>
      </c>
      <c r="J103">
        <v>-0.1422</v>
      </c>
      <c r="K103">
        <v>-0.2131</v>
      </c>
      <c r="L103">
        <v>-0.0713</v>
      </c>
      <c r="M103">
        <v>0.86743</v>
      </c>
      <c r="N103">
        <v>0.80807</v>
      </c>
      <c r="O103">
        <v>0.93114</v>
      </c>
      <c r="P103">
        <v>699</v>
      </c>
      <c r="Q103">
        <v>6342</v>
      </c>
      <c r="R103">
        <v>11.0218</v>
      </c>
      <c r="S103">
        <v>10.2271</v>
      </c>
      <c r="T103">
        <v>11.8782</v>
      </c>
      <c r="U103">
        <v>1E-05</v>
      </c>
      <c r="V103">
        <v>11.0218</v>
      </c>
      <c r="W103">
        <v>0.41688</v>
      </c>
      <c r="X103">
        <v>-0.1675</v>
      </c>
      <c r="Y103">
        <v>-0.2424</v>
      </c>
      <c r="Z103">
        <v>-0.0927</v>
      </c>
      <c r="AA103">
        <v>0.84575</v>
      </c>
      <c r="AB103">
        <v>0.78477</v>
      </c>
      <c r="AC103">
        <v>0.91147</v>
      </c>
      <c r="AD103">
        <v>0.349</v>
      </c>
      <c r="AE103">
        <v>-0.0488</v>
      </c>
      <c r="AF103">
        <v>-0.1509</v>
      </c>
      <c r="AG103">
        <v>0.0533</v>
      </c>
      <c r="AH103">
        <v>1</v>
      </c>
      <c r="AI103">
        <v>2</v>
      </c>
      <c r="AJ103">
        <f t="shared" si="1"/>
      </c>
    </row>
    <row r="104" spans="1:36" ht="12.75">
      <c r="A104" t="s">
        <v>85</v>
      </c>
      <c r="B104">
        <v>527</v>
      </c>
      <c r="C104">
        <v>5301</v>
      </c>
      <c r="D104">
        <v>9.9415</v>
      </c>
      <c r="E104">
        <v>9.1227</v>
      </c>
      <c r="F104">
        <v>10.8339</v>
      </c>
      <c r="G104">
        <v>0</v>
      </c>
      <c r="H104">
        <v>9.9415</v>
      </c>
      <c r="I104">
        <v>0.43306</v>
      </c>
      <c r="J104">
        <v>-0.2942</v>
      </c>
      <c r="K104">
        <v>-0.3801</v>
      </c>
      <c r="L104">
        <v>-0.2082</v>
      </c>
      <c r="M104">
        <v>0.74516</v>
      </c>
      <c r="N104">
        <v>0.68379</v>
      </c>
      <c r="O104">
        <v>0.81205</v>
      </c>
      <c r="P104">
        <v>481</v>
      </c>
      <c r="Q104">
        <v>4904</v>
      </c>
      <c r="R104">
        <v>9.8083</v>
      </c>
      <c r="S104">
        <v>8.9646</v>
      </c>
      <c r="T104">
        <v>10.7314</v>
      </c>
      <c r="U104">
        <v>0</v>
      </c>
      <c r="V104">
        <v>9.8083</v>
      </c>
      <c r="W104">
        <v>0.44722</v>
      </c>
      <c r="X104">
        <v>-0.2842</v>
      </c>
      <c r="Y104">
        <v>-0.3741</v>
      </c>
      <c r="Z104">
        <v>-0.1942</v>
      </c>
      <c r="AA104">
        <v>0.75264</v>
      </c>
      <c r="AB104">
        <v>0.6879</v>
      </c>
      <c r="AC104">
        <v>0.82347</v>
      </c>
      <c r="AD104">
        <v>0.83062</v>
      </c>
      <c r="AE104">
        <v>-0.0135</v>
      </c>
      <c r="AF104">
        <v>-0.1371</v>
      </c>
      <c r="AG104">
        <v>0.1101</v>
      </c>
      <c r="AH104">
        <v>1</v>
      </c>
      <c r="AI104">
        <v>2</v>
      </c>
      <c r="AJ104">
        <f t="shared" si="1"/>
      </c>
    </row>
    <row r="105" spans="1:36" ht="12.75">
      <c r="A105" t="s">
        <v>99</v>
      </c>
      <c r="B105">
        <v>402</v>
      </c>
      <c r="C105">
        <v>5110</v>
      </c>
      <c r="D105">
        <v>7.8669</v>
      </c>
      <c r="E105">
        <v>7.1307</v>
      </c>
      <c r="F105">
        <v>8.6792</v>
      </c>
      <c r="G105">
        <v>0</v>
      </c>
      <c r="H105">
        <v>7.8669</v>
      </c>
      <c r="I105">
        <v>0.39237</v>
      </c>
      <c r="J105">
        <v>-0.5282</v>
      </c>
      <c r="K105">
        <v>-0.6265</v>
      </c>
      <c r="L105">
        <v>-0.4299</v>
      </c>
      <c r="M105">
        <v>0.58966</v>
      </c>
      <c r="N105">
        <v>0.53448</v>
      </c>
      <c r="O105">
        <v>0.65054</v>
      </c>
      <c r="P105">
        <v>356</v>
      </c>
      <c r="Q105">
        <v>4520</v>
      </c>
      <c r="R105">
        <v>7.8761</v>
      </c>
      <c r="S105">
        <v>7.0955</v>
      </c>
      <c r="T105">
        <v>8.7426</v>
      </c>
      <c r="U105">
        <v>0</v>
      </c>
      <c r="V105">
        <v>7.8761</v>
      </c>
      <c r="W105">
        <v>0.41743</v>
      </c>
      <c r="X105">
        <v>-0.5036</v>
      </c>
      <c r="Y105">
        <v>-0.6079</v>
      </c>
      <c r="Z105">
        <v>-0.3992</v>
      </c>
      <c r="AA105">
        <v>0.60437</v>
      </c>
      <c r="AB105">
        <v>0.54447</v>
      </c>
      <c r="AC105">
        <v>0.67086</v>
      </c>
      <c r="AD105">
        <v>0.98722</v>
      </c>
      <c r="AE105">
        <v>0.0012</v>
      </c>
      <c r="AF105">
        <v>-0.1415</v>
      </c>
      <c r="AG105">
        <v>0.1438</v>
      </c>
      <c r="AH105">
        <v>1</v>
      </c>
      <c r="AI105">
        <v>2</v>
      </c>
      <c r="AJ105">
        <f t="shared" si="1"/>
      </c>
    </row>
    <row r="106" spans="1:36" ht="12.75">
      <c r="A106" t="s">
        <v>100</v>
      </c>
      <c r="B106">
        <v>1604</v>
      </c>
      <c r="C106">
        <v>3740</v>
      </c>
      <c r="D106">
        <v>42.8877</v>
      </c>
      <c r="E106">
        <v>40.7985</v>
      </c>
      <c r="F106">
        <v>45.0839</v>
      </c>
      <c r="G106">
        <v>0</v>
      </c>
      <c r="H106">
        <v>42.8877</v>
      </c>
      <c r="I106">
        <v>1.07085</v>
      </c>
      <c r="J106">
        <v>1.1677</v>
      </c>
      <c r="K106">
        <v>1.1178</v>
      </c>
      <c r="L106">
        <v>1.2177</v>
      </c>
      <c r="M106">
        <v>3.21463</v>
      </c>
      <c r="N106">
        <v>3.05804</v>
      </c>
      <c r="O106">
        <v>3.37925</v>
      </c>
      <c r="P106">
        <v>1745</v>
      </c>
      <c r="Q106">
        <v>3873</v>
      </c>
      <c r="R106">
        <v>45.0555</v>
      </c>
      <c r="S106">
        <v>42.9433</v>
      </c>
      <c r="T106">
        <v>47.2716</v>
      </c>
      <c r="U106">
        <v>0</v>
      </c>
      <c r="V106">
        <v>45.0555</v>
      </c>
      <c r="W106">
        <v>1.07857</v>
      </c>
      <c r="X106">
        <v>1.2405</v>
      </c>
      <c r="Y106">
        <v>1.1925</v>
      </c>
      <c r="Z106">
        <v>1.2885</v>
      </c>
      <c r="AA106">
        <v>3.45732</v>
      </c>
      <c r="AB106">
        <v>3.29524</v>
      </c>
      <c r="AC106">
        <v>3.62737</v>
      </c>
      <c r="AD106">
        <v>0.154</v>
      </c>
      <c r="AE106">
        <v>0.0493</v>
      </c>
      <c r="AF106">
        <v>-0.0185</v>
      </c>
      <c r="AG106">
        <v>0.1171</v>
      </c>
      <c r="AH106">
        <v>1</v>
      </c>
      <c r="AI106">
        <v>2</v>
      </c>
      <c r="AJ106">
        <f t="shared" si="1"/>
      </c>
    </row>
    <row r="107" spans="1:36" ht="12.75">
      <c r="A107" t="s">
        <v>102</v>
      </c>
      <c r="B107">
        <v>2443</v>
      </c>
      <c r="C107">
        <v>9218</v>
      </c>
      <c r="D107">
        <v>26.5025</v>
      </c>
      <c r="E107">
        <v>25.4408</v>
      </c>
      <c r="F107">
        <v>27.6085</v>
      </c>
      <c r="G107">
        <v>0</v>
      </c>
      <c r="H107">
        <v>26.5025</v>
      </c>
      <c r="I107">
        <v>0.5362</v>
      </c>
      <c r="J107">
        <v>0.6864</v>
      </c>
      <c r="K107">
        <v>0.6455</v>
      </c>
      <c r="L107">
        <v>0.7273</v>
      </c>
      <c r="M107">
        <v>1.98648</v>
      </c>
      <c r="N107">
        <v>1.90691</v>
      </c>
      <c r="O107">
        <v>2.06938</v>
      </c>
      <c r="P107">
        <v>2223</v>
      </c>
      <c r="Q107">
        <v>8431</v>
      </c>
      <c r="R107">
        <v>26.367</v>
      </c>
      <c r="S107">
        <v>25.2622</v>
      </c>
      <c r="T107">
        <v>27.52</v>
      </c>
      <c r="U107">
        <v>0</v>
      </c>
      <c r="V107">
        <v>26.367</v>
      </c>
      <c r="W107">
        <v>0.55923</v>
      </c>
      <c r="X107">
        <v>0.7047</v>
      </c>
      <c r="Y107">
        <v>0.6619</v>
      </c>
      <c r="Z107">
        <v>0.7475</v>
      </c>
      <c r="AA107">
        <v>2.02326</v>
      </c>
      <c r="AB107">
        <v>1.93849</v>
      </c>
      <c r="AC107">
        <v>2.11174</v>
      </c>
      <c r="AD107">
        <v>0.86116</v>
      </c>
      <c r="AE107">
        <v>-0.0051</v>
      </c>
      <c r="AF107">
        <v>-0.0626</v>
      </c>
      <c r="AG107">
        <v>0.0523</v>
      </c>
      <c r="AH107">
        <v>1</v>
      </c>
      <c r="AI107">
        <v>2</v>
      </c>
      <c r="AJ107">
        <f t="shared" si="1"/>
      </c>
    </row>
    <row r="108" spans="1:36" ht="12.75">
      <c r="A108" t="s">
        <v>103</v>
      </c>
      <c r="B108">
        <v>3559</v>
      </c>
      <c r="C108">
        <v>6563</v>
      </c>
      <c r="D108">
        <v>54.2282</v>
      </c>
      <c r="E108">
        <v>52.3983</v>
      </c>
      <c r="F108">
        <v>56.1221</v>
      </c>
      <c r="G108">
        <v>0</v>
      </c>
      <c r="H108">
        <v>54.2282</v>
      </c>
      <c r="I108">
        <v>0.909</v>
      </c>
      <c r="J108">
        <v>1.4023</v>
      </c>
      <c r="K108">
        <v>1.368</v>
      </c>
      <c r="L108">
        <v>1.4367</v>
      </c>
      <c r="M108">
        <v>4.06466</v>
      </c>
      <c r="N108">
        <v>3.92749</v>
      </c>
      <c r="O108">
        <v>4.20661</v>
      </c>
      <c r="P108">
        <v>3496</v>
      </c>
      <c r="Q108">
        <v>7310</v>
      </c>
      <c r="R108">
        <v>47.8249</v>
      </c>
      <c r="S108">
        <v>46.1947</v>
      </c>
      <c r="T108">
        <v>49.5126</v>
      </c>
      <c r="U108">
        <v>0</v>
      </c>
      <c r="V108">
        <v>47.8249</v>
      </c>
      <c r="W108">
        <v>0.80885</v>
      </c>
      <c r="X108">
        <v>1.3001</v>
      </c>
      <c r="Y108">
        <v>1.2655</v>
      </c>
      <c r="Z108">
        <v>1.3348</v>
      </c>
      <c r="AA108">
        <v>3.66983</v>
      </c>
      <c r="AB108">
        <v>3.54474</v>
      </c>
      <c r="AC108">
        <v>3.79933</v>
      </c>
      <c r="AD108">
        <v>0</v>
      </c>
      <c r="AE108">
        <v>-0.1257</v>
      </c>
      <c r="AF108">
        <v>-0.1723</v>
      </c>
      <c r="AG108">
        <v>-0.079</v>
      </c>
      <c r="AH108">
        <v>1</v>
      </c>
      <c r="AI108">
        <v>2</v>
      </c>
      <c r="AJ108" t="str">
        <f t="shared" si="1"/>
        <v>t</v>
      </c>
    </row>
    <row r="109" spans="1:36" ht="12.75">
      <c r="A109" t="s">
        <v>290</v>
      </c>
      <c r="B109">
        <v>2327</v>
      </c>
      <c r="C109">
        <v>6796</v>
      </c>
      <c r="D109">
        <v>34.2407</v>
      </c>
      <c r="E109">
        <v>32.8379</v>
      </c>
      <c r="F109">
        <v>35.7035</v>
      </c>
      <c r="G109">
        <v>0</v>
      </c>
      <c r="H109">
        <v>34.2407</v>
      </c>
      <c r="I109">
        <v>0.70981</v>
      </c>
      <c r="J109">
        <v>0.9425</v>
      </c>
      <c r="K109">
        <v>0.9007</v>
      </c>
      <c r="L109">
        <v>0.9844</v>
      </c>
      <c r="M109">
        <v>2.5665</v>
      </c>
      <c r="N109">
        <v>2.46135</v>
      </c>
      <c r="O109">
        <v>2.67614</v>
      </c>
      <c r="P109">
        <v>2195</v>
      </c>
      <c r="Q109">
        <v>6972</v>
      </c>
      <c r="R109">
        <v>31.4831</v>
      </c>
      <c r="S109">
        <v>30.1562</v>
      </c>
      <c r="T109">
        <v>32.8683</v>
      </c>
      <c r="U109">
        <v>0</v>
      </c>
      <c r="V109">
        <v>31.4831</v>
      </c>
      <c r="W109">
        <v>0.67199</v>
      </c>
      <c r="X109">
        <v>0.882</v>
      </c>
      <c r="Y109">
        <v>0.839</v>
      </c>
      <c r="Z109">
        <v>0.9251</v>
      </c>
      <c r="AA109">
        <v>2.41584</v>
      </c>
      <c r="AB109">
        <v>2.31403</v>
      </c>
      <c r="AC109">
        <v>2.52214</v>
      </c>
      <c r="AD109">
        <v>0.00477</v>
      </c>
      <c r="AE109">
        <v>-0.084</v>
      </c>
      <c r="AF109">
        <v>-0.1423</v>
      </c>
      <c r="AG109">
        <v>-0.0256</v>
      </c>
      <c r="AH109">
        <v>1</v>
      </c>
      <c r="AI109">
        <v>2</v>
      </c>
      <c r="AJ109" t="str">
        <f t="shared" si="1"/>
        <v>t</v>
      </c>
    </row>
    <row r="110" spans="1:36" ht="12.75">
      <c r="A110" t="s">
        <v>101</v>
      </c>
      <c r="B110">
        <v>2826</v>
      </c>
      <c r="C110">
        <v>4034</v>
      </c>
      <c r="D110">
        <v>70.0545</v>
      </c>
      <c r="E110">
        <v>67.4297</v>
      </c>
      <c r="F110">
        <v>72.7816</v>
      </c>
      <c r="G110">
        <v>0</v>
      </c>
      <c r="H110">
        <v>70.0545</v>
      </c>
      <c r="I110">
        <v>1.3178</v>
      </c>
      <c r="J110">
        <v>1.6584</v>
      </c>
      <c r="K110">
        <v>1.6202</v>
      </c>
      <c r="L110">
        <v>1.6966</v>
      </c>
      <c r="M110">
        <v>5.25091</v>
      </c>
      <c r="N110">
        <v>5.05416</v>
      </c>
      <c r="O110">
        <v>5.45532</v>
      </c>
      <c r="P110">
        <v>3243</v>
      </c>
      <c r="Q110">
        <v>4517</v>
      </c>
      <c r="R110">
        <v>71.7954</v>
      </c>
      <c r="S110">
        <v>69.264</v>
      </c>
      <c r="T110">
        <v>74.4194</v>
      </c>
      <c r="U110">
        <v>0</v>
      </c>
      <c r="V110">
        <v>71.7954</v>
      </c>
      <c r="W110">
        <v>1.26073</v>
      </c>
      <c r="X110">
        <v>1.7064</v>
      </c>
      <c r="Y110">
        <v>1.6705</v>
      </c>
      <c r="Z110">
        <v>1.7423</v>
      </c>
      <c r="AA110">
        <v>5.5092</v>
      </c>
      <c r="AB110">
        <v>5.31495</v>
      </c>
      <c r="AC110">
        <v>5.71055</v>
      </c>
      <c r="AD110">
        <v>0.34014</v>
      </c>
      <c r="AE110">
        <v>0.0245</v>
      </c>
      <c r="AF110">
        <v>-0.0259</v>
      </c>
      <c r="AG110">
        <v>0.075</v>
      </c>
      <c r="AH110">
        <v>1</v>
      </c>
      <c r="AI110">
        <v>2</v>
      </c>
      <c r="AJ110">
        <f t="shared" si="1"/>
      </c>
    </row>
  </sheetData>
  <mergeCells count="1">
    <mergeCell ref="A1:L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EileenB</cp:lastModifiedBy>
  <cp:lastPrinted>2008-05-23T20:20:02Z</cp:lastPrinted>
  <dcterms:created xsi:type="dcterms:W3CDTF">2006-01-23T20:42:54Z</dcterms:created>
  <dcterms:modified xsi:type="dcterms:W3CDTF">2008-10-20T15:36:16Z</dcterms:modified>
  <cp:category/>
  <cp:version/>
  <cp:contentType/>
  <cp:contentStatus/>
</cp:coreProperties>
</file>