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45" windowWidth="15180" windowHeight="7425"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<sst xmlns="http://schemas.openxmlformats.org/spreadsheetml/2006/main" count="372" uniqueCount="333">
  <si>
    <t>area</t>
  </si>
  <si>
    <t>A-40 Central</t>
  </si>
  <si>
    <t>BN-20 North Eastman</t>
  </si>
  <si>
    <t>BS-25 South Eastman</t>
  </si>
  <si>
    <t>C-30 Interlake</t>
  </si>
  <si>
    <t>D-70 Nor-Man</t>
  </si>
  <si>
    <t>E-60 Parkland</t>
  </si>
  <si>
    <t>FB-80 Burntwood</t>
  </si>
  <si>
    <t>FC-90 Churchill</t>
  </si>
  <si>
    <t>G-15 Brandon</t>
  </si>
  <si>
    <t>GA-45 Assiniboine</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</si>
  <si>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</si>
  <si>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</si>
  <si>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</si>
  <si>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</si>
  <si>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</si>
  <si>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</si>
  <si>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</si>
  <si>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</si>
  <si>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</si>
  <si>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</si>
  <si>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</si>
  <si>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</si>
  <si>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</si>
  <si>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</si>
  <si>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</si>
  <si>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</si>
  <si>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</si>
  <si>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</si>
  <si>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</si>
  <si>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</si>
  <si>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</si>
  <si>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</si>
  <si>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</si>
  <si>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</si>
  <si>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</si>
  <si>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</si>
  <si>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</si>
  <si>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</si>
  <si>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</si>
  <si>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</si>
  <si>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</si>
  <si>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</si>
  <si>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</si>
  <si>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</si>
  <si>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</si>
  <si>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</si>
  <si>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</si>
  <si>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</si>
  <si>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</si>
  <si>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</si>
  <si>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</si>
  <si>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</si>
  <si>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</si>
  <si>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</si>
  <si>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</si>
  <si>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</si>
  <si>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</si>
  <si>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</si>
  <si>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</si>
  <si>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</si>
  <si>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</si>
  <si>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</si>
  <si>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</si>
  <si>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</si>
  <si>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</si>
  <si>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</si>
  <si>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</si>
  <si>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</si>
  <si>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 xml:space="preserve"> </t>
  </si>
  <si>
    <t>Brandon</t>
  </si>
  <si>
    <t>T1count</t>
  </si>
  <si>
    <t>T1pop</t>
  </si>
  <si>
    <t>T1prob</t>
  </si>
  <si>
    <t>T1_crd_rate</t>
  </si>
  <si>
    <t>T2count</t>
  </si>
  <si>
    <t>T2pop</t>
  </si>
  <si>
    <t>T2prob</t>
  </si>
  <si>
    <t>T2_crd_rate</t>
  </si>
  <si>
    <t>T1T2prob</t>
  </si>
  <si>
    <t>ALLprob</t>
  </si>
  <si>
    <t>T1 avg</t>
  </si>
  <si>
    <t>T2 avg</t>
  </si>
  <si>
    <t>T1 adj</t>
  </si>
  <si>
    <t>T2 adj</t>
  </si>
  <si>
    <t>T1 count</t>
  </si>
  <si>
    <t>T1 pop</t>
  </si>
  <si>
    <t>T1 prob</t>
  </si>
  <si>
    <t>T2 count</t>
  </si>
  <si>
    <t>T2 pop</t>
  </si>
  <si>
    <t>T2 prob</t>
  </si>
  <si>
    <t>CI work</t>
  </si>
  <si>
    <t>t</t>
  </si>
  <si>
    <t>Suppression</t>
  </si>
  <si>
    <t>T1T2 prob</t>
  </si>
  <si>
    <t>T1_crd_std_dev</t>
  </si>
  <si>
    <t>T2_crd_std_dev</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</si>
  <si>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</si>
  <si>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</si>
  <si>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</si>
  <si>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</si>
  <si>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</si>
  <si>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</si>
  <si>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</si>
  <si>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</si>
  <si>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</si>
  <si>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</si>
  <si>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</si>
  <si>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</si>
  <si>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</si>
  <si>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</si>
  <si>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</si>
  <si>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</si>
  <si>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</si>
  <si>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South</t>
  </si>
  <si>
    <t>Mid</t>
  </si>
  <si>
    <t>T1_Lci_adj</t>
  </si>
  <si>
    <t>T1_Uci_adj</t>
  </si>
  <si>
    <t>T1_estimate</t>
  </si>
  <si>
    <t>T1_Lci_est</t>
  </si>
  <si>
    <t>T1_Uci_est</t>
  </si>
  <si>
    <t>T1_rate_ratio</t>
  </si>
  <si>
    <t>T1_Lci_ratio</t>
  </si>
  <si>
    <t>T1_Uci_ratio</t>
  </si>
  <si>
    <t>T2_Lci_adj</t>
  </si>
  <si>
    <t>T2_Uci_adj</t>
  </si>
  <si>
    <t>T2_estimate</t>
  </si>
  <si>
    <t>T2_Lci_est</t>
  </si>
  <si>
    <t>T2_Uci_est</t>
  </si>
  <si>
    <t>T2_rate_ratio</t>
  </si>
  <si>
    <t>T2_Lci_ratio</t>
  </si>
  <si>
    <t>T2_Uci_ratio</t>
  </si>
  <si>
    <t>T1T2_estimate</t>
  </si>
  <si>
    <t>T1T2_Lci_est</t>
  </si>
  <si>
    <t>T1T2_Uci_est</t>
  </si>
  <si>
    <t>ALL_estimate</t>
  </si>
  <si>
    <t>ALL_Lci_est</t>
  </si>
  <si>
    <t>ALL_Uci_est</t>
  </si>
  <si>
    <t>NE Springfield (1,2)</t>
  </si>
  <si>
    <t>BW Oxford H &amp; Gods (1,2)</t>
  </si>
  <si>
    <t>Inkster East (1,2)</t>
  </si>
  <si>
    <t>Downtown W (1,2)</t>
  </si>
  <si>
    <t>Point Douglas S (1,2)</t>
  </si>
  <si>
    <t>St. James - Assiniboia W (1,2)</t>
  </si>
  <si>
    <t>Transcona (1,2)</t>
  </si>
  <si>
    <t>AS West 1 (1,2)</t>
  </si>
  <si>
    <t>AS North 1 (1,2)</t>
  </si>
  <si>
    <t>NE Brokenhead (1,2)</t>
  </si>
  <si>
    <t>BW Thompson (1,2,t)</t>
  </si>
  <si>
    <t>Fort Garry S (1,2)</t>
  </si>
  <si>
    <t>Fort Garry N (1,2)</t>
  </si>
  <si>
    <t>River Heights E (1,2)</t>
  </si>
  <si>
    <t>St. Vital North (1,2)</t>
  </si>
  <si>
    <t>1990/91-1997/98</t>
  </si>
  <si>
    <t>1998/99-2005/06</t>
  </si>
  <si>
    <t>Mb Avg 1990/91-1997/98</t>
  </si>
  <si>
    <t>Mb Avg 1998/99-2005/06</t>
  </si>
  <si>
    <t>BDN North End (1,2,t)</t>
  </si>
  <si>
    <t>NE Winnipeg River (1,2)</t>
  </si>
  <si>
    <t>NE Northern Remote (1,2)</t>
  </si>
  <si>
    <t>Seven Oaks E (1,2,t)</t>
  </si>
  <si>
    <t>0.00000E-309</t>
  </si>
  <si>
    <t>Brandon (1,2,t)</t>
  </si>
  <si>
    <t>Assiniboine South (1,2)</t>
  </si>
  <si>
    <t>CE Carman (1,2,t)</t>
  </si>
  <si>
    <t>CE Portage (1,2,t)</t>
  </si>
  <si>
    <t>BDN Southeast (1,2,t)</t>
  </si>
  <si>
    <t>BDN Southwest (1,2,t)</t>
  </si>
  <si>
    <t>BDN Central (1,2,t)</t>
  </si>
  <si>
    <t>AS North 2 (1,2)</t>
  </si>
  <si>
    <t>River East N (1,2,t)</t>
  </si>
  <si>
    <t>River East E (1,2,t)</t>
  </si>
  <si>
    <t>River East W (1,2,t)</t>
  </si>
  <si>
    <t>River East S (1,2,t)</t>
  </si>
  <si>
    <t>St. Boniface W (1,2,t)</t>
  </si>
  <si>
    <t>Seven Oaks W (1,2,t)</t>
  </si>
  <si>
    <t>Seven Oaks N (1,2,t)</t>
  </si>
  <si>
    <t>St. James - Assiniboia E (1,2,t)</t>
  </si>
  <si>
    <t>Inkster West (1,2,t)</t>
  </si>
  <si>
    <t>Downtown E (1,2,t)</t>
  </si>
  <si>
    <t>Point Douglas N (1,2,t)</t>
  </si>
  <si>
    <t xml:space="preserve"> = highly signif (exceeds SAS's scientific notation capacity; </t>
  </si>
  <si>
    <t>Excel interpets as NS, so manually coded as signif)</t>
  </si>
  <si>
    <t>area_id</t>
  </si>
  <si>
    <t>BS</t>
  </si>
  <si>
    <t>A</t>
  </si>
  <si>
    <t>G</t>
  </si>
  <si>
    <t>GA</t>
  </si>
  <si>
    <t>E</t>
  </si>
  <si>
    <t>C</t>
  </si>
  <si>
    <t>BN</t>
  </si>
  <si>
    <t>FC</t>
  </si>
  <si>
    <t>D</t>
  </si>
  <si>
    <t>FB</t>
  </si>
  <si>
    <t>S</t>
  </si>
  <si>
    <t>M</t>
  </si>
  <si>
    <t>N</t>
  </si>
  <si>
    <t>Z</t>
  </si>
  <si>
    <t>BS2</t>
  </si>
  <si>
    <t>BS1</t>
  </si>
  <si>
    <t>BS4</t>
  </si>
  <si>
    <t>BS3</t>
  </si>
  <si>
    <t>A4A</t>
  </si>
  <si>
    <t>A1C</t>
  </si>
  <si>
    <t>A4R</t>
  </si>
  <si>
    <t>A3L</t>
  </si>
  <si>
    <t>A3M</t>
  </si>
  <si>
    <t>A2C</t>
  </si>
  <si>
    <t>A2L</t>
  </si>
  <si>
    <t>A1P</t>
  </si>
  <si>
    <t>A1S</t>
  </si>
  <si>
    <t>G1</t>
  </si>
  <si>
    <t>G24</t>
  </si>
  <si>
    <t>G22</t>
  </si>
  <si>
    <t>G25</t>
  </si>
  <si>
    <t>G26</t>
  </si>
  <si>
    <t>G21</t>
  </si>
  <si>
    <t>G23</t>
  </si>
  <si>
    <t>GA22</t>
  </si>
  <si>
    <t>GA31</t>
  </si>
  <si>
    <t>GA12</t>
  </si>
  <si>
    <t>GA32</t>
  </si>
  <si>
    <t>GA11</t>
  </si>
  <si>
    <t>GA21</t>
  </si>
  <si>
    <t>E4</t>
  </si>
  <si>
    <t>E1</t>
  </si>
  <si>
    <t>E2</t>
  </si>
  <si>
    <t>E3</t>
  </si>
  <si>
    <t>C4</t>
  </si>
  <si>
    <t>C3</t>
  </si>
  <si>
    <t>C1</t>
  </si>
  <si>
    <t>C2</t>
  </si>
  <si>
    <t>BN5</t>
  </si>
  <si>
    <t>BN4</t>
  </si>
  <si>
    <t>BN7</t>
  </si>
  <si>
    <t>BN2</t>
  </si>
  <si>
    <t>BN1</t>
  </si>
  <si>
    <t>BN6</t>
  </si>
  <si>
    <t>D1</t>
  </si>
  <si>
    <t>D2</t>
  </si>
  <si>
    <t>D4</t>
  </si>
  <si>
    <t>FB2</t>
  </si>
  <si>
    <t>FB4</t>
  </si>
  <si>
    <t>FB3</t>
  </si>
  <si>
    <t>FB9</t>
  </si>
  <si>
    <t>FB8</t>
  </si>
  <si>
    <t>FB7</t>
  </si>
  <si>
    <t>FB6</t>
  </si>
  <si>
    <t>FBA</t>
  </si>
  <si>
    <t>FBB</t>
  </si>
  <si>
    <t>FBC</t>
  </si>
  <si>
    <t>FB5</t>
  </si>
  <si>
    <t>BW Sha/York/Split/War (1,2,t)</t>
  </si>
  <si>
    <t xml:space="preserve">Specialist Visits Outside Patient's RHA </t>
  </si>
  <si>
    <t>Crude</t>
  </si>
  <si>
    <t>Crude and Adjusted Specialist Prop Visits Away to Compare to MB 8 Year Average, T1=1990/91-1997/98,T2=1998/99-2005/06, proportion of residents</t>
  </si>
  <si>
    <t>T1_adj_rate</t>
  </si>
  <si>
    <t>T2_adj_rate</t>
  </si>
  <si>
    <t>Parkland (1,2,t)</t>
  </si>
  <si>
    <t>Churchill (1,2,t)</t>
  </si>
  <si>
    <t>Manitoba (t)</t>
  </si>
  <si>
    <t>North Eastman ( (1,2)</t>
  </si>
  <si>
    <t>Interlake  (1,2)</t>
  </si>
  <si>
    <t>Mid  (1,2)</t>
  </si>
  <si>
    <t>Fort Garry  (1,2)</t>
  </si>
  <si>
    <t>Assiniboine South  (1,2)</t>
  </si>
  <si>
    <t>Transcona  (1,2)</t>
  </si>
  <si>
    <t>River Heights ( 1,2,t)</t>
  </si>
  <si>
    <t>St. Boniface  (1,2)</t>
  </si>
  <si>
    <t>St. Vital  (1,2,t)</t>
  </si>
  <si>
    <t>Seven Oaks  (1,2,t)</t>
  </si>
  <si>
    <t>River East  (1,2)</t>
  </si>
  <si>
    <t>St. James - Assiniboia  (1,2,t)</t>
  </si>
  <si>
    <t>Inkster  (1,2,t)</t>
  </si>
  <si>
    <t>Point Douglas  (1,2)</t>
  </si>
  <si>
    <t>Downtown  (1,2,t)</t>
  </si>
  <si>
    <t>Wpg Most Healthy  (1,2,t)</t>
  </si>
  <si>
    <t>Wpg Average Health  (1,2)</t>
  </si>
  <si>
    <t>Wpg Least Healthy  (1,2)</t>
  </si>
  <si>
    <t>Winnipeg Overall  (1,2,t)</t>
  </si>
  <si>
    <t>SE Northern  (1,2)</t>
  </si>
  <si>
    <t>SE Western  (1,2)</t>
  </si>
  <si>
    <t>SE Southern  (1,2,t)</t>
  </si>
  <si>
    <t>CE Altona  (1,2)</t>
  </si>
  <si>
    <t>CE Cartier/SFX  (1,2)</t>
  </si>
  <si>
    <t>CE Red River  (1,2)</t>
  </si>
  <si>
    <t>CE Morden/Winkler (1,2)</t>
  </si>
  <si>
    <t>CE Swan Lake (1,2)</t>
  </si>
  <si>
    <t>CE Seven Regions (1,2)</t>
  </si>
  <si>
    <t>AS East 2 (1,2)</t>
  </si>
  <si>
    <t>AS West 2 (1,2,t)</t>
  </si>
  <si>
    <t>AS East 1 (1,2)</t>
  </si>
  <si>
    <t>BDN Rural (1,t)</t>
  </si>
  <si>
    <t>BDN West (1,t)</t>
  </si>
  <si>
    <t>BDN East (1,t)</t>
  </si>
  <si>
    <t>PL West (1,2,t)</t>
  </si>
  <si>
    <t>PL Central  (1,2,t)</t>
  </si>
  <si>
    <t>PL East (1,2,t)</t>
  </si>
  <si>
    <t>PL North  (1,2,t)</t>
  </si>
  <si>
    <t>IL Southwest (1,2)</t>
  </si>
  <si>
    <t>IL Northeast (1,2)</t>
  </si>
  <si>
    <t>IL Northwest (1,2)</t>
  </si>
  <si>
    <t>NE Iron Rose (1,2)</t>
  </si>
  <si>
    <t>NM F Flon/Snow L/Cran  (1,2,t)</t>
  </si>
  <si>
    <t>NM The Pas/OCN/Kelsey  (1,2,t)</t>
  </si>
  <si>
    <t>NM Nor-Man Other (1,2)</t>
  </si>
  <si>
    <t>BW Thick Por/Pik/Wab (1,2,t)</t>
  </si>
  <si>
    <t>BW Lynn/Leaf/SIL (1,2)</t>
  </si>
  <si>
    <t>BW Gillam/Fox Lake (1,2)</t>
  </si>
  <si>
    <t>BW Cross Lake (1,2)</t>
  </si>
  <si>
    <t>BW Island Lake (1,2)</t>
  </si>
  <si>
    <t>BW Norway House (1,2)</t>
  </si>
  <si>
    <t>BW Tad/Broch/Lac Br (2)</t>
  </si>
  <si>
    <t>BW Nelson House  (1,2)</t>
  </si>
  <si>
    <t>River Heights W (1,2,t)</t>
  </si>
  <si>
    <t>St. Boniface E (1,2,t)</t>
  </si>
  <si>
    <t>St. Vital South (1,2,t)</t>
  </si>
  <si>
    <t>DMS Process ***MODIFIED VALUES OF PROPORITIONS GREATER THAN 1 FOR ADJUSTED VALUES</t>
  </si>
  <si>
    <t>NE Blue Water (1,2)</t>
  </si>
  <si>
    <t>South Eastman (1,2,t)</t>
  </si>
  <si>
    <t>Central  (1,2,t)</t>
  </si>
  <si>
    <t>Assiniboine (1,2,t)</t>
  </si>
  <si>
    <t>Nor-Man  (1,2,t)</t>
  </si>
  <si>
    <t>Burntwood (1,2,t)</t>
  </si>
  <si>
    <t>South  (1,2,t)</t>
  </si>
  <si>
    <t>North  (1,2,t)</t>
  </si>
  <si>
    <t>SE Central  (1,2,t)</t>
  </si>
  <si>
    <t>CE Louise/Pembina  (1,2,t)</t>
  </si>
  <si>
    <t>IL Southeast (1,2,t+B122)</t>
  </si>
  <si>
    <t>Appendix Table 3.18: Proportion of Ambulatory Visits to Specialists Where the Patient Travels Outside RHA</t>
  </si>
  <si>
    <t>Rate per</t>
  </si>
  <si>
    <t>Resident</t>
  </si>
  <si>
    <t>Source: Manitoba Centre for Health Policy, 2008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</si>
</sst>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0000"/>
    <numFmt numFmtId="177" formatCode="0.000000"/>
    <numFmt numFmtId="178" formatCode="0.0000000"/>
    <numFmt numFmtId="179" formatCode="#,##0.0"/>
  </numFmts>
  <fonts count="18">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sz val="8.25"/>
      <name val="Univers 45 Light"/>
      <family val="0"/>
    </font>
    <font>
      <sz val="8.5"/>
      <name val="Univers 45 Light"/>
      <family val="0"/>
    </font>
    <font>
      <sz val="5.5"/>
      <name val="Arial MT"/>
      <family val="3"/>
    </font>
    <font>
      <b/>
      <sz val="20"/>
      <name val="Arial"/>
      <family val="2"/>
    </font>
    <font>
      <b/>
      <sz val="8"/>
      <name val="Univers 45 Light"/>
      <family val="2"/>
    </font>
    <font>
      <u val="single"/>
      <sz val="10"/>
      <color indexed="12"/>
      <name val="Arial"/>
      <family val="0"/>
    </font>
    <font>
      <u val="single"/>
      <sz val="10"/>
      <color indexed="36"/>
      <name val="Arial"/>
      <family val="0"/>
    </font>
    <font>
      <b/>
      <sz val="8"/>
      <name val="Arial"/>
      <family val="2"/>
    </font>
    <font>
      <sz val="7.5"/>
      <name val="Univers 45 Light"/>
      <family val="2"/>
    </font>
    <font>
      <b/>
      <sz val="10.75"/>
      <name val="Univers 45 Light"/>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70">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12" fillId="0" borderId="1" xfId="0" applyFont="1" applyBorder="1" applyAlignment="1">
      <alignment horizontal="center"/>
    </xf>
    <xf numFmtId="2" fontId="12" fillId="0" borderId="1" xfId="0" applyNumberFormat="1"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1" fontId="12" fillId="0" borderId="3" xfId="0" applyNumberFormat="1" applyFont="1" applyBorder="1" applyAlignment="1">
      <alignment horizontal="center"/>
    </xf>
    <xf numFmtId="0" fontId="12" fillId="0" borderId="4" xfId="0" applyFont="1" applyBorder="1" applyAlignment="1">
      <alignment horizontal="center"/>
    </xf>
    <xf numFmtId="0" fontId="4" fillId="0" borderId="0" xfId="0" applyFont="1" applyAlignment="1">
      <alignment/>
    </xf>
    <xf numFmtId="0" fontId="15" fillId="0" borderId="5" xfId="0" applyFont="1" applyBorder="1" applyAlignment="1">
      <alignment/>
    </xf>
    <xf numFmtId="0" fontId="15" fillId="0" borderId="6" xfId="0" applyFont="1" applyBorder="1" applyAlignment="1">
      <alignment/>
    </xf>
    <xf numFmtId="0" fontId="15" fillId="2" borderId="6" xfId="0" applyFont="1" applyFill="1" applyBorder="1" applyAlignment="1">
      <alignment/>
    </xf>
    <xf numFmtId="0" fontId="15" fillId="0" borderId="7" xfId="0" applyFont="1" applyBorder="1" applyAlignment="1">
      <alignment/>
    </xf>
    <xf numFmtId="1" fontId="0" fillId="0" borderId="0" xfId="0" applyNumberFormat="1" applyAlignment="1">
      <alignment/>
    </xf>
    <xf numFmtId="173" fontId="0" fillId="0" borderId="0" xfId="22" applyNumberFormat="1" applyFont="1" applyAlignment="1">
      <alignment horizontal="center"/>
      <protection/>
    </xf>
    <xf numFmtId="173" fontId="0" fillId="0" borderId="0" xfId="0" applyNumberFormat="1" applyFont="1" applyAlignment="1">
      <alignment/>
    </xf>
    <xf numFmtId="2" fontId="4" fillId="0" borderId="8" xfId="0" applyNumberFormat="1" applyFont="1" applyFill="1" applyBorder="1" applyAlignment="1" quotePrefix="1">
      <alignment horizontal="center"/>
    </xf>
    <xf numFmtId="2" fontId="4" fillId="2" borderId="8" xfId="0" applyNumberFormat="1" applyFont="1" applyFill="1" applyBorder="1" applyAlignment="1" quotePrefix="1">
      <alignment horizontal="center"/>
    </xf>
    <xf numFmtId="2" fontId="4" fillId="0" borderId="9" xfId="0" applyNumberFormat="1" applyFont="1" applyFill="1" applyBorder="1" applyAlignment="1" quotePrefix="1">
      <alignment horizontal="center"/>
    </xf>
    <xf numFmtId="2" fontId="4" fillId="0" borderId="10" xfId="0" applyNumberFormat="1" applyFont="1" applyFill="1" applyBorder="1" applyAlignment="1">
      <alignment horizontal="center"/>
    </xf>
    <xf numFmtId="2" fontId="4" fillId="2" borderId="10" xfId="0" applyNumberFormat="1" applyFont="1" applyFill="1" applyBorder="1" applyAlignment="1">
      <alignment horizontal="center"/>
    </xf>
    <xf numFmtId="2" fontId="4" fillId="0" borderId="11" xfId="0" applyNumberFormat="1" applyFont="1" applyFill="1" applyBorder="1" applyAlignment="1">
      <alignment horizontal="center"/>
    </xf>
    <xf numFmtId="0" fontId="5" fillId="0" borderId="0" xfId="0" applyFont="1" applyAlignment="1">
      <alignment/>
    </xf>
    <xf numFmtId="0" fontId="5" fillId="0" borderId="0" xfId="0" applyFont="1" applyAlignment="1">
      <alignment horizontal="left"/>
    </xf>
    <xf numFmtId="0" fontId="0" fillId="3" borderId="0" xfId="0" applyFont="1" applyFill="1" applyAlignment="1">
      <alignment/>
    </xf>
    <xf numFmtId="0" fontId="0" fillId="0" borderId="0" xfId="22" applyFont="1" applyFill="1" applyAlignment="1">
      <alignment horizontal="center"/>
      <protection/>
    </xf>
    <xf numFmtId="0" fontId="0" fillId="0" borderId="0" xfId="0" applyFont="1" applyFill="1" applyAlignment="1">
      <alignment/>
    </xf>
    <xf numFmtId="179" fontId="4" fillId="0" borderId="12" xfId="0" applyNumberFormat="1" applyFont="1" applyFill="1" applyBorder="1" applyAlignment="1" quotePrefix="1">
      <alignment horizontal="center"/>
    </xf>
    <xf numFmtId="179" fontId="4" fillId="0" borderId="13" xfId="0" applyNumberFormat="1" applyFont="1" applyFill="1" applyBorder="1" applyAlignment="1" quotePrefix="1">
      <alignment horizontal="center"/>
    </xf>
    <xf numFmtId="179" fontId="4" fillId="2" borderId="13" xfId="0" applyNumberFormat="1" applyFont="1" applyFill="1" applyBorder="1" applyAlignment="1" quotePrefix="1">
      <alignment horizontal="center"/>
    </xf>
    <xf numFmtId="179" fontId="4" fillId="0" borderId="14" xfId="0" applyNumberFormat="1" applyFont="1" applyFill="1" applyBorder="1" applyAlignment="1" quotePrefix="1">
      <alignment horizontal="center"/>
    </xf>
    <xf numFmtId="179" fontId="4" fillId="0" borderId="2" xfId="0" applyNumberFormat="1" applyFont="1" applyFill="1" applyBorder="1" applyAlignment="1" quotePrefix="1">
      <alignment horizontal="center"/>
    </xf>
    <xf numFmtId="179" fontId="4" fillId="2" borderId="2" xfId="0" applyNumberFormat="1" applyFont="1" applyFill="1" applyBorder="1" applyAlignment="1" quotePrefix="1">
      <alignment horizontal="center"/>
    </xf>
    <xf numFmtId="179" fontId="4" fillId="0" borderId="15" xfId="0" applyNumberFormat="1" applyFont="1" applyFill="1" applyBorder="1" applyAlignment="1" quotePrefix="1">
      <alignment horizontal="center"/>
    </xf>
    <xf numFmtId="2" fontId="12" fillId="0" borderId="16" xfId="0" applyNumberFormat="1" applyFont="1" applyBorder="1" applyAlignment="1">
      <alignment horizontal="center"/>
    </xf>
    <xf numFmtId="2" fontId="12" fillId="0" borderId="10" xfId="0" applyNumberFormat="1" applyFont="1" applyBorder="1" applyAlignment="1">
      <alignment horizontal="center"/>
    </xf>
    <xf numFmtId="1" fontId="12" fillId="0" borderId="17" xfId="0" applyNumberFormat="1" applyFont="1" applyBorder="1" applyAlignment="1">
      <alignment horizontal="center"/>
    </xf>
    <xf numFmtId="172" fontId="0" fillId="0" borderId="0" xfId="22" applyNumberFormat="1" applyFont="1" applyAlignment="1">
      <alignment horizontal="center"/>
      <protection/>
    </xf>
    <xf numFmtId="172" fontId="0" fillId="0" borderId="0" xfId="0" applyNumberFormat="1" applyFont="1" applyAlignment="1">
      <alignment/>
    </xf>
    <xf numFmtId="172" fontId="0" fillId="3" borderId="0" xfId="22" applyNumberFormat="1" applyFont="1" applyFill="1" applyAlignment="1">
      <alignment horizontal="center"/>
      <protection/>
    </xf>
    <xf numFmtId="172" fontId="0" fillId="0" borderId="0" xfId="22" applyNumberFormat="1" applyFont="1" applyFill="1" applyAlignment="1">
      <alignment horizontal="center"/>
      <protection/>
    </xf>
    <xf numFmtId="172" fontId="0" fillId="0" borderId="0" xfId="0" applyNumberFormat="1" applyFont="1" applyFill="1" applyAlignment="1">
      <alignment/>
    </xf>
    <xf numFmtId="172" fontId="0" fillId="0" borderId="0" xfId="0" applyNumberFormat="1" applyAlignment="1">
      <alignment/>
    </xf>
    <xf numFmtId="0" fontId="5" fillId="0" borderId="0" xfId="0" applyFont="1" applyAlignment="1">
      <alignment horizontal="center"/>
    </xf>
    <xf numFmtId="0" fontId="6" fillId="0" borderId="0" xfId="17" applyFont="1" applyBorder="1" applyAlignment="1">
      <alignment wrapText="1"/>
      <protection/>
    </xf>
    <xf numFmtId="0" fontId="0" fillId="0" borderId="0" xfId="0" applyBorder="1" applyAlignment="1">
      <alignment/>
    </xf>
    <xf numFmtId="0" fontId="0" fillId="0" borderId="0" xfId="0" applyAlignment="1">
      <alignment/>
    </xf>
    <xf numFmtId="0" fontId="7" fillId="0" borderId="0" xfId="0" applyFont="1" applyAlignment="1">
      <alignment horizontal="left"/>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25"/>
          <c:w val="0.89425"/>
          <c:h val="0.77725"/>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data'!$B$5:$B$20</c:f>
              <c:strCache>
                <c:ptCount val="16"/>
                <c:pt idx="0">
                  <c:v>South Eastman (1,2,t)</c:v>
                </c:pt>
                <c:pt idx="1">
                  <c:v>Central  (1,2,t)</c:v>
                </c:pt>
                <c:pt idx="2">
                  <c:v>Assiniboine (1,2,t)</c:v>
                </c:pt>
                <c:pt idx="3">
                  <c:v>Brandon (1,2,t)</c:v>
                </c:pt>
                <c:pt idx="4">
                  <c:v>Winnipeg</c:v>
                </c:pt>
                <c:pt idx="5">
                  <c:v>Parkland (1,2,t)</c:v>
                </c:pt>
                <c:pt idx="6">
                  <c:v>Interlake  (1,2)</c:v>
                </c:pt>
                <c:pt idx="7">
                  <c:v>North Eastman ( (1,2)</c:v>
                </c:pt>
                <c:pt idx="8">
                  <c:v>Churchill (1,2,t)</c:v>
                </c:pt>
                <c:pt idx="9">
                  <c:v>Nor-Man  (1,2,t)</c:v>
                </c:pt>
                <c:pt idx="10">
                  <c:v>Burntwood (1,2,t)</c:v>
                </c:pt>
                <c:pt idx="12">
                  <c:v>South  (1,2,t)</c:v>
                </c:pt>
                <c:pt idx="13">
                  <c:v>Mid  (1,2)</c:v>
                </c:pt>
                <c:pt idx="14">
                  <c:v>North  (1,2,t)</c:v>
                </c:pt>
                <c:pt idx="15">
                  <c:v>Manitoba (t)</c:v>
                </c:pt>
              </c:strCache>
            </c:strRef>
          </c:cat>
          <c:val>
            <c:numRef>
              <c:f>'graph data'!$H$5:$H$20</c:f>
              <c:numCache>
                <c:ptCount val="16"/>
                <c:pt idx="0">
                  <c:v>0.705361137</c:v>
                </c:pt>
                <c:pt idx="1">
                  <c:v>0.705361137</c:v>
                </c:pt>
                <c:pt idx="2">
                  <c:v>0.705361137</c:v>
                </c:pt>
                <c:pt idx="3">
                  <c:v>0.705361137</c:v>
                </c:pt>
                <c:pt idx="4">
                  <c:v>0.705361137</c:v>
                </c:pt>
                <c:pt idx="5">
                  <c:v>0.705361137</c:v>
                </c:pt>
                <c:pt idx="6">
                  <c:v>0.705361137</c:v>
                </c:pt>
                <c:pt idx="7">
                  <c:v>0.705361137</c:v>
                </c:pt>
                <c:pt idx="8">
                  <c:v>0.705361137</c:v>
                </c:pt>
                <c:pt idx="9">
                  <c:v>0.705361137</c:v>
                </c:pt>
                <c:pt idx="10">
                  <c:v>0.705361137</c:v>
                </c:pt>
                <c:pt idx="12">
                  <c:v>0.705361137</c:v>
                </c:pt>
                <c:pt idx="13">
                  <c:v>0.705361137</c:v>
                </c:pt>
                <c:pt idx="14">
                  <c:v>0.705361137</c:v>
                </c:pt>
                <c:pt idx="15">
                  <c:v>0.705361137</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(1,2,t)</c:v>
                </c:pt>
                <c:pt idx="1">
                  <c:v>Central  (1,2,t)</c:v>
                </c:pt>
                <c:pt idx="2">
                  <c:v>Assiniboine (1,2,t)</c:v>
                </c:pt>
                <c:pt idx="3">
                  <c:v>Brandon (1,2,t)</c:v>
                </c:pt>
                <c:pt idx="4">
                  <c:v>Winnipeg</c:v>
                </c:pt>
                <c:pt idx="5">
                  <c:v>Parkland (1,2,t)</c:v>
                </c:pt>
                <c:pt idx="6">
                  <c:v>Interlake  (1,2)</c:v>
                </c:pt>
                <c:pt idx="7">
                  <c:v>North Eastman ( (1,2)</c:v>
                </c:pt>
                <c:pt idx="8">
                  <c:v>Churchill (1,2,t)</c:v>
                </c:pt>
                <c:pt idx="9">
                  <c:v>Nor-Man  (1,2,t)</c:v>
                </c:pt>
                <c:pt idx="10">
                  <c:v>Burntwood (1,2,t)</c:v>
                </c:pt>
                <c:pt idx="12">
                  <c:v>South  (1,2,t)</c:v>
                </c:pt>
                <c:pt idx="13">
                  <c:v>Mid  (1,2)</c:v>
                </c:pt>
                <c:pt idx="14">
                  <c:v>North  (1,2,t)</c:v>
                </c:pt>
                <c:pt idx="15">
                  <c:v>Manitoba (t)</c:v>
                </c:pt>
              </c:strCache>
            </c:strRef>
          </c:cat>
          <c:val>
            <c:numRef>
              <c:f>'graph data'!$I$5:$I$20</c:f>
              <c:numCache>
                <c:ptCount val="16"/>
                <c:pt idx="0">
                  <c:v>0.9325832833</c:v>
                </c:pt>
                <c:pt idx="1">
                  <c:v>0.7626116211</c:v>
                </c:pt>
                <c:pt idx="2">
                  <c:v>0.8740234708</c:v>
                </c:pt>
                <c:pt idx="3">
                  <c:v>0.0856282208</c:v>
                </c:pt>
                <c:pt idx="4">
                  <c:v>0</c:v>
                </c:pt>
                <c:pt idx="5">
                  <c:v>0.6724416026</c:v>
                </c:pt>
                <c:pt idx="6">
                  <c:v>0.8477657744</c:v>
                </c:pt>
                <c:pt idx="7">
                  <c:v>0.9899473849</c:v>
                </c:pt>
                <c:pt idx="8">
                  <c:v>0.4960858509</c:v>
                </c:pt>
                <c:pt idx="9">
                  <c:v>0.9220526808</c:v>
                </c:pt>
                <c:pt idx="10">
                  <c:v>0.844124473</c:v>
                </c:pt>
                <c:pt idx="12">
                  <c:v>0.841906852</c:v>
                </c:pt>
                <c:pt idx="13">
                  <c:v>0.8450577183</c:v>
                </c:pt>
                <c:pt idx="14">
                  <c:v>0.8659608545</c:v>
                </c:pt>
                <c:pt idx="15">
                  <c:v>0.705361137</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(1,2,t)</c:v>
                </c:pt>
                <c:pt idx="1">
                  <c:v>Central  (1,2,t)</c:v>
                </c:pt>
                <c:pt idx="2">
                  <c:v>Assiniboine (1,2,t)</c:v>
                </c:pt>
                <c:pt idx="3">
                  <c:v>Brandon (1,2,t)</c:v>
                </c:pt>
                <c:pt idx="4">
                  <c:v>Winnipeg</c:v>
                </c:pt>
                <c:pt idx="5">
                  <c:v>Parkland (1,2,t)</c:v>
                </c:pt>
                <c:pt idx="6">
                  <c:v>Interlake  (1,2)</c:v>
                </c:pt>
                <c:pt idx="7">
                  <c:v>North Eastman ( (1,2)</c:v>
                </c:pt>
                <c:pt idx="8">
                  <c:v>Churchill (1,2,t)</c:v>
                </c:pt>
                <c:pt idx="9">
                  <c:v>Nor-Man  (1,2,t)</c:v>
                </c:pt>
                <c:pt idx="10">
                  <c:v>Burntwood (1,2,t)</c:v>
                </c:pt>
                <c:pt idx="12">
                  <c:v>South  (1,2,t)</c:v>
                </c:pt>
                <c:pt idx="13">
                  <c:v>Mid  (1,2)</c:v>
                </c:pt>
                <c:pt idx="14">
                  <c:v>North  (1,2,t)</c:v>
                </c:pt>
                <c:pt idx="15">
                  <c:v>Manitoba (t)</c:v>
                </c:pt>
              </c:strCache>
            </c:strRef>
          </c:cat>
          <c:val>
            <c:numRef>
              <c:f>'graph data'!$J$5:$J$20</c:f>
              <c:numCache>
                <c:ptCount val="16"/>
                <c:pt idx="0">
                  <c:v>0.8895659261</c:v>
                </c:pt>
                <c:pt idx="1">
                  <c:v>0.8101895956</c:v>
                </c:pt>
                <c:pt idx="2">
                  <c:v>0.942355999</c:v>
                </c:pt>
                <c:pt idx="3">
                  <c:v>0.1680403893</c:v>
                </c:pt>
                <c:pt idx="4">
                  <c:v>0</c:v>
                </c:pt>
                <c:pt idx="5">
                  <c:v>0.5908513512</c:v>
                </c:pt>
                <c:pt idx="6">
                  <c:v>0.8630776641</c:v>
                </c:pt>
                <c:pt idx="7">
                  <c:v>0.9867753563</c:v>
                </c:pt>
                <c:pt idx="8">
                  <c:v>0.7048209743</c:v>
                </c:pt>
                <c:pt idx="9">
                  <c:v>0.8353528729</c:v>
                </c:pt>
                <c:pt idx="10">
                  <c:v>0.8045507515</c:v>
                </c:pt>
                <c:pt idx="12">
                  <c:v>0.8728810124</c:v>
                </c:pt>
                <c:pt idx="13">
                  <c:v>0.8425532778</c:v>
                </c:pt>
                <c:pt idx="14">
                  <c:v>0.8046732071</c:v>
                </c:pt>
                <c:pt idx="15">
                  <c:v>0.7589484326</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data'!$B$5:$B$20</c:f>
              <c:strCache>
                <c:ptCount val="16"/>
                <c:pt idx="0">
                  <c:v>South Eastman (1,2,t)</c:v>
                </c:pt>
                <c:pt idx="1">
                  <c:v>Central  (1,2,t)</c:v>
                </c:pt>
                <c:pt idx="2">
                  <c:v>Assiniboine (1,2,t)</c:v>
                </c:pt>
                <c:pt idx="3">
                  <c:v>Brandon (1,2,t)</c:v>
                </c:pt>
                <c:pt idx="4">
                  <c:v>Winnipeg</c:v>
                </c:pt>
                <c:pt idx="5">
                  <c:v>Parkland (1,2,t)</c:v>
                </c:pt>
                <c:pt idx="6">
                  <c:v>Interlake  (1,2)</c:v>
                </c:pt>
                <c:pt idx="7">
                  <c:v>North Eastman ( (1,2)</c:v>
                </c:pt>
                <c:pt idx="8">
                  <c:v>Churchill (1,2,t)</c:v>
                </c:pt>
                <c:pt idx="9">
                  <c:v>Nor-Man  (1,2,t)</c:v>
                </c:pt>
                <c:pt idx="10">
                  <c:v>Burntwood (1,2,t)</c:v>
                </c:pt>
                <c:pt idx="12">
                  <c:v>South  (1,2,t)</c:v>
                </c:pt>
                <c:pt idx="13">
                  <c:v>Mid  (1,2)</c:v>
                </c:pt>
                <c:pt idx="14">
                  <c:v>North  (1,2,t)</c:v>
                </c:pt>
                <c:pt idx="15">
                  <c:v>Manitoba (t)</c:v>
                </c:pt>
              </c:strCache>
            </c:strRef>
          </c:cat>
          <c:val>
            <c:numRef>
              <c:f>'graph data'!$K$5:$K$20</c:f>
              <c:numCache>
                <c:ptCount val="16"/>
                <c:pt idx="0">
                  <c:v>0.7589484326</c:v>
                </c:pt>
                <c:pt idx="1">
                  <c:v>0.7589484326</c:v>
                </c:pt>
                <c:pt idx="2">
                  <c:v>0.7589484326</c:v>
                </c:pt>
                <c:pt idx="3">
                  <c:v>0.7589484326</c:v>
                </c:pt>
                <c:pt idx="4">
                  <c:v>0.7589484326</c:v>
                </c:pt>
                <c:pt idx="5">
                  <c:v>0.7589484326</c:v>
                </c:pt>
                <c:pt idx="6">
                  <c:v>0.7589484326</c:v>
                </c:pt>
                <c:pt idx="7">
                  <c:v>0.7589484326</c:v>
                </c:pt>
                <c:pt idx="8">
                  <c:v>0.7589484326</c:v>
                </c:pt>
                <c:pt idx="9">
                  <c:v>0.7589484326</c:v>
                </c:pt>
                <c:pt idx="10">
                  <c:v>0.7589484326</c:v>
                </c:pt>
                <c:pt idx="12">
                  <c:v>0.7589484326</c:v>
                </c:pt>
                <c:pt idx="13">
                  <c:v>0.7589484326</c:v>
                </c:pt>
                <c:pt idx="14">
                  <c:v>0.7589484326</c:v>
                </c:pt>
                <c:pt idx="15">
                  <c:v>0.7589484326</c:v>
                </c:pt>
              </c:numCache>
            </c:numRef>
          </c:val>
        </c:ser>
        <c:axId val="856385"/>
        <c:axId val="7707466"/>
      </c:barChart>
      <c:catAx>
        <c:axId val="856385"/>
        <c:scaling>
          <c:orientation val="maxMin"/>
        </c:scaling>
        <c:axPos val="l"/>
        <c:delete val="0"/>
        <c:numFmt formatCode="General" sourceLinked="1"/>
        <c:majorTickMark val="none"/>
        <c:minorTickMark val="none"/>
        <c:tickLblPos val="nextTo"/>
        <c:crossAx val="7707466"/>
        <c:crosses val="autoZero"/>
        <c:auto val="1"/>
        <c:lblOffset val="100"/>
        <c:noMultiLvlLbl val="0"/>
      </c:catAx>
      <c:valAx>
        <c:axId val="7707466"/>
        <c:scaling>
          <c:orientation val="minMax"/>
          <c:max val="1"/>
          <c:min val="0"/>
        </c:scaling>
        <c:axPos val="t"/>
        <c:majorGridlines>
          <c:spPr>
            <a:ln w="12700">
              <a:solidFill/>
            </a:ln>
          </c:spPr>
        </c:majorGridlines>
        <c:delete val="0"/>
        <c:numFmt formatCode="0%" sourceLinked="0"/>
        <c:majorTickMark val="none"/>
        <c:minorTickMark val="none"/>
        <c:tickLblPos val="nextTo"/>
        <c:crossAx val="856385"/>
        <c:crosses val="max"/>
        <c:crossBetween val="between"/>
        <c:dispUnits/>
        <c:majorUnit val="0.2"/>
        <c:minorUnit val="0.2"/>
      </c:valAx>
      <c:spPr>
        <a:solidFill>
          <a:srgbClr val="FFFFFF"/>
        </a:solidFill>
        <a:ln w="12700">
          <a:solidFill/>
        </a:ln>
      </c:spPr>
    </c:plotArea>
    <c:legend>
      <c:legendPos val="r"/>
      <c:legendEntry>
        <c:idx val="0"/>
        <c:delete val="1"/>
      </c:legendEntry>
      <c:legendEntry>
        <c:idx val="3"/>
        <c:delete val="1"/>
      </c:legendEntry>
      <c:layout>
        <c:manualLayout>
          <c:xMode val="edge"/>
          <c:yMode val="edge"/>
          <c:x val="0.7165"/>
          <c:y val="0.24525"/>
          <c:w val="0.2835"/>
          <c:h val="0.14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5375"/>
          <c:w val="0.95275"/>
          <c:h val="0.92975"/>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data'!$B$41:$B$102</c:f>
              <c:strCache>
                <c:ptCount val="62"/>
                <c:pt idx="0">
                  <c:v>SE Northern  (1,2)</c:v>
                </c:pt>
                <c:pt idx="1">
                  <c:v>SE Central  (1,2,t)</c:v>
                </c:pt>
                <c:pt idx="2">
                  <c:v>SE Western  (1,2)</c:v>
                </c:pt>
                <c:pt idx="3">
                  <c:v>SE Southern  (1,2,t)</c:v>
                </c:pt>
                <c:pt idx="5">
                  <c:v>CE Altona  (1,2)</c:v>
                </c:pt>
                <c:pt idx="6">
                  <c:v>CE Cartier/SFX  (1,2)</c:v>
                </c:pt>
                <c:pt idx="7">
                  <c:v>CE Red River  (1,2)</c:v>
                </c:pt>
                <c:pt idx="8">
                  <c:v>CE Louise/Pembina  (1,2,t)</c:v>
                </c:pt>
                <c:pt idx="9">
                  <c:v>CE Carman (1,2,t)</c:v>
                </c:pt>
                <c:pt idx="10">
                  <c:v>CE Morden/Winkler (1,2)</c:v>
                </c:pt>
                <c:pt idx="11">
                  <c:v>CE Swan Lake (1,2)</c:v>
                </c:pt>
                <c:pt idx="12">
                  <c:v>CE Portage (1,2,t)</c:v>
                </c:pt>
                <c:pt idx="13">
                  <c:v>CE Seven Regions (1,2)</c:v>
                </c:pt>
                <c:pt idx="15">
                  <c:v>AS East 2 (1,2)</c:v>
                </c:pt>
                <c:pt idx="16">
                  <c:v>AS West 1 (1,2)</c:v>
                </c:pt>
                <c:pt idx="17">
                  <c:v>AS North 2 (1,2)</c:v>
                </c:pt>
                <c:pt idx="18">
                  <c:v>AS West 2 (1,2,t)</c:v>
                </c:pt>
                <c:pt idx="19">
                  <c:v>AS North 1 (1,2)</c:v>
                </c:pt>
                <c:pt idx="20">
                  <c:v>AS East 1 (1,2)</c:v>
                </c:pt>
                <c:pt idx="22">
                  <c:v>BDN Rural (1,t)</c:v>
                </c:pt>
                <c:pt idx="23">
                  <c:v>BDN Southeast (1,2,t)</c:v>
                </c:pt>
                <c:pt idx="24">
                  <c:v>BDN West (1,t)</c:v>
                </c:pt>
                <c:pt idx="25">
                  <c:v>BDN East (1,t)</c:v>
                </c:pt>
                <c:pt idx="26">
                  <c:v>BDN North End (1,2,t)</c:v>
                </c:pt>
                <c:pt idx="27">
                  <c:v>BDN Southwest (1,2,t)</c:v>
                </c:pt>
                <c:pt idx="28">
                  <c:v>BDN Central (1,2,t)</c:v>
                </c:pt>
                <c:pt idx="30">
                  <c:v>PL West (1,2,t)</c:v>
                </c:pt>
                <c:pt idx="31">
                  <c:v>PL Central  (1,2,t)</c:v>
                </c:pt>
                <c:pt idx="32">
                  <c:v>PL East (1,2,t)</c:v>
                </c:pt>
                <c:pt idx="33">
                  <c:v>PL North  (1,2,t)</c:v>
                </c:pt>
                <c:pt idx="35">
                  <c:v>IL Southwest (1,2)</c:v>
                </c:pt>
                <c:pt idx="36">
                  <c:v>IL Southeast (1,2,t+B122)</c:v>
                </c:pt>
                <c:pt idx="37">
                  <c:v>IL Northeast (1,2)</c:v>
                </c:pt>
                <c:pt idx="38">
                  <c:v>IL Northwest (1,2)</c:v>
                </c:pt>
                <c:pt idx="40">
                  <c:v>NE Springfield (1,2)</c:v>
                </c:pt>
                <c:pt idx="41">
                  <c:v>NE Iron Rose (1,2)</c:v>
                </c:pt>
                <c:pt idx="42">
                  <c:v>NE Winnipeg River (1,2)</c:v>
                </c:pt>
                <c:pt idx="43">
                  <c:v>NE Brokenhead (1,2)</c:v>
                </c:pt>
                <c:pt idx="44">
                  <c:v>NE Blue Water (1,2)</c:v>
                </c:pt>
                <c:pt idx="45">
                  <c:v>NE Northern Remote (1,2)</c:v>
                </c:pt>
                <c:pt idx="47">
                  <c:v>NM F Flon/Snow L/Cran  (1,2,t)</c:v>
                </c:pt>
                <c:pt idx="48">
                  <c:v>NM The Pas/OCN/Kelsey  (1,2,t)</c:v>
                </c:pt>
                <c:pt idx="49">
                  <c:v>NM Nor-Man Other (1,2)</c:v>
                </c:pt>
                <c:pt idx="51">
                  <c:v>BW Thompson (1,2,t)</c:v>
                </c:pt>
                <c:pt idx="52">
                  <c:v>BW Gillam/Fox Lake (1,2)</c:v>
                </c:pt>
                <c:pt idx="53">
                  <c:v>BW Lynn/Leaf/SIL (1,2)</c:v>
                </c:pt>
                <c:pt idx="54">
                  <c:v>BW Thick Por/Pik/Wab (1,2,t)</c:v>
                </c:pt>
                <c:pt idx="55">
                  <c:v>BW Cross Lake (1,2)</c:v>
                </c:pt>
                <c:pt idx="56">
                  <c:v>BW Island Lake (1,2)</c:v>
                </c:pt>
                <c:pt idx="57">
                  <c:v>BW Norway House (1,2)</c:v>
                </c:pt>
                <c:pt idx="58">
                  <c:v>BW Oxford H &amp; Gods (1,2)</c:v>
                </c:pt>
                <c:pt idx="59">
                  <c:v>BW Tad/Broch/Lac Br (2)</c:v>
                </c:pt>
                <c:pt idx="60">
                  <c:v>BW Sha/York/Split/War (1,2,t)</c:v>
                </c:pt>
                <c:pt idx="61">
                  <c:v>BW Nelson House  (1,2)</c:v>
                </c:pt>
              </c:strCache>
            </c:strRef>
          </c:cat>
          <c:val>
            <c:numRef>
              <c:f>'graph data'!$H$41:$H$102</c:f>
              <c:numCache>
                <c:ptCount val="62"/>
                <c:pt idx="0">
                  <c:v>0.705361137</c:v>
                </c:pt>
                <c:pt idx="1">
                  <c:v>0.705361137</c:v>
                </c:pt>
                <c:pt idx="2">
                  <c:v>0.705361137</c:v>
                </c:pt>
                <c:pt idx="3">
                  <c:v>0.705361137</c:v>
                </c:pt>
                <c:pt idx="5">
                  <c:v>0.705361137</c:v>
                </c:pt>
                <c:pt idx="6">
                  <c:v>0.705361137</c:v>
                </c:pt>
                <c:pt idx="7">
                  <c:v>0.705361137</c:v>
                </c:pt>
                <c:pt idx="8">
                  <c:v>0.705361137</c:v>
                </c:pt>
                <c:pt idx="9">
                  <c:v>0.705361137</c:v>
                </c:pt>
                <c:pt idx="10">
                  <c:v>0.705361137</c:v>
                </c:pt>
                <c:pt idx="11">
                  <c:v>0.705361137</c:v>
                </c:pt>
                <c:pt idx="12">
                  <c:v>0.705361137</c:v>
                </c:pt>
                <c:pt idx="13">
                  <c:v>0.705361137</c:v>
                </c:pt>
                <c:pt idx="15">
                  <c:v>0.705361137</c:v>
                </c:pt>
                <c:pt idx="16">
                  <c:v>0.705361137</c:v>
                </c:pt>
                <c:pt idx="17">
                  <c:v>0.705361137</c:v>
                </c:pt>
                <c:pt idx="18">
                  <c:v>0.705361137</c:v>
                </c:pt>
                <c:pt idx="19">
                  <c:v>0.705361137</c:v>
                </c:pt>
                <c:pt idx="20">
                  <c:v>0.705361137</c:v>
                </c:pt>
                <c:pt idx="22">
                  <c:v>0.705361137</c:v>
                </c:pt>
                <c:pt idx="23">
                  <c:v>0.705361137</c:v>
                </c:pt>
                <c:pt idx="24">
                  <c:v>0.705361137</c:v>
                </c:pt>
                <c:pt idx="25">
                  <c:v>0.705361137</c:v>
                </c:pt>
                <c:pt idx="26">
                  <c:v>0.705361137</c:v>
                </c:pt>
                <c:pt idx="27">
                  <c:v>0.705361137</c:v>
                </c:pt>
                <c:pt idx="28">
                  <c:v>0.705361137</c:v>
                </c:pt>
                <c:pt idx="30">
                  <c:v>0.705361137</c:v>
                </c:pt>
                <c:pt idx="31">
                  <c:v>0.705361137</c:v>
                </c:pt>
                <c:pt idx="32">
                  <c:v>0.705361137</c:v>
                </c:pt>
                <c:pt idx="33">
                  <c:v>0.705361137</c:v>
                </c:pt>
                <c:pt idx="35">
                  <c:v>0.705361137</c:v>
                </c:pt>
                <c:pt idx="36">
                  <c:v>0.705361137</c:v>
                </c:pt>
                <c:pt idx="37">
                  <c:v>0.705361137</c:v>
                </c:pt>
                <c:pt idx="38">
                  <c:v>0.705361137</c:v>
                </c:pt>
                <c:pt idx="40">
                  <c:v>0.705361137</c:v>
                </c:pt>
                <c:pt idx="41">
                  <c:v>0.705361137</c:v>
                </c:pt>
                <c:pt idx="42">
                  <c:v>0.705361137</c:v>
                </c:pt>
                <c:pt idx="43">
                  <c:v>0.705361137</c:v>
                </c:pt>
                <c:pt idx="44">
                  <c:v>0.705361137</c:v>
                </c:pt>
                <c:pt idx="45">
                  <c:v>0.705361137</c:v>
                </c:pt>
                <c:pt idx="47">
                  <c:v>0.705361137</c:v>
                </c:pt>
                <c:pt idx="48">
                  <c:v>0.705361137</c:v>
                </c:pt>
                <c:pt idx="49">
                  <c:v>0.705361137</c:v>
                </c:pt>
                <c:pt idx="51">
                  <c:v>0.705361137</c:v>
                </c:pt>
                <c:pt idx="52">
                  <c:v>0.705361137</c:v>
                </c:pt>
                <c:pt idx="53">
                  <c:v>0.705361137</c:v>
                </c:pt>
                <c:pt idx="54">
                  <c:v>0.705361137</c:v>
                </c:pt>
                <c:pt idx="55">
                  <c:v>0.705361137</c:v>
                </c:pt>
                <c:pt idx="56">
                  <c:v>0.705361137</c:v>
                </c:pt>
                <c:pt idx="57">
                  <c:v>0.705361137</c:v>
                </c:pt>
                <c:pt idx="58">
                  <c:v>0.705361137</c:v>
                </c:pt>
                <c:pt idx="59">
                  <c:v>0.705361137</c:v>
                </c:pt>
                <c:pt idx="60">
                  <c:v>0.705361137</c:v>
                </c:pt>
                <c:pt idx="61">
                  <c:v>0.705361137</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(1,2)</c:v>
                </c:pt>
                <c:pt idx="1">
                  <c:v>SE Central  (1,2,t)</c:v>
                </c:pt>
                <c:pt idx="2">
                  <c:v>SE Western  (1,2)</c:v>
                </c:pt>
                <c:pt idx="3">
                  <c:v>SE Southern  (1,2,t)</c:v>
                </c:pt>
                <c:pt idx="5">
                  <c:v>CE Altona  (1,2)</c:v>
                </c:pt>
                <c:pt idx="6">
                  <c:v>CE Cartier/SFX  (1,2)</c:v>
                </c:pt>
                <c:pt idx="7">
                  <c:v>CE Red River  (1,2)</c:v>
                </c:pt>
                <c:pt idx="8">
                  <c:v>CE Louise/Pembina  (1,2,t)</c:v>
                </c:pt>
                <c:pt idx="9">
                  <c:v>CE Carman (1,2,t)</c:v>
                </c:pt>
                <c:pt idx="10">
                  <c:v>CE Morden/Winkler (1,2)</c:v>
                </c:pt>
                <c:pt idx="11">
                  <c:v>CE Swan Lake (1,2)</c:v>
                </c:pt>
                <c:pt idx="12">
                  <c:v>CE Portage (1,2,t)</c:v>
                </c:pt>
                <c:pt idx="13">
                  <c:v>CE Seven Regions (1,2)</c:v>
                </c:pt>
                <c:pt idx="15">
                  <c:v>AS East 2 (1,2)</c:v>
                </c:pt>
                <c:pt idx="16">
                  <c:v>AS West 1 (1,2)</c:v>
                </c:pt>
                <c:pt idx="17">
                  <c:v>AS North 2 (1,2)</c:v>
                </c:pt>
                <c:pt idx="18">
                  <c:v>AS West 2 (1,2,t)</c:v>
                </c:pt>
                <c:pt idx="19">
                  <c:v>AS North 1 (1,2)</c:v>
                </c:pt>
                <c:pt idx="20">
                  <c:v>AS East 1 (1,2)</c:v>
                </c:pt>
                <c:pt idx="22">
                  <c:v>BDN Rural (1,t)</c:v>
                </c:pt>
                <c:pt idx="23">
                  <c:v>BDN Southeast (1,2,t)</c:v>
                </c:pt>
                <c:pt idx="24">
                  <c:v>BDN West (1,t)</c:v>
                </c:pt>
                <c:pt idx="25">
                  <c:v>BDN East (1,t)</c:v>
                </c:pt>
                <c:pt idx="26">
                  <c:v>BDN North End (1,2,t)</c:v>
                </c:pt>
                <c:pt idx="27">
                  <c:v>BDN Southwest (1,2,t)</c:v>
                </c:pt>
                <c:pt idx="28">
                  <c:v>BDN Central (1,2,t)</c:v>
                </c:pt>
                <c:pt idx="30">
                  <c:v>PL West (1,2,t)</c:v>
                </c:pt>
                <c:pt idx="31">
                  <c:v>PL Central  (1,2,t)</c:v>
                </c:pt>
                <c:pt idx="32">
                  <c:v>PL East (1,2,t)</c:v>
                </c:pt>
                <c:pt idx="33">
                  <c:v>PL North  (1,2,t)</c:v>
                </c:pt>
                <c:pt idx="35">
                  <c:v>IL Southwest (1,2)</c:v>
                </c:pt>
                <c:pt idx="36">
                  <c:v>IL Southeast (1,2,t+B122)</c:v>
                </c:pt>
                <c:pt idx="37">
                  <c:v>IL Northeast (1,2)</c:v>
                </c:pt>
                <c:pt idx="38">
                  <c:v>IL Northwest (1,2)</c:v>
                </c:pt>
                <c:pt idx="40">
                  <c:v>NE Springfield (1,2)</c:v>
                </c:pt>
                <c:pt idx="41">
                  <c:v>NE Iron Rose (1,2)</c:v>
                </c:pt>
                <c:pt idx="42">
                  <c:v>NE Winnipeg River (1,2)</c:v>
                </c:pt>
                <c:pt idx="43">
                  <c:v>NE Brokenhead (1,2)</c:v>
                </c:pt>
                <c:pt idx="44">
                  <c:v>NE Blue Water (1,2)</c:v>
                </c:pt>
                <c:pt idx="45">
                  <c:v>NE Northern Remote (1,2)</c:v>
                </c:pt>
                <c:pt idx="47">
                  <c:v>NM F Flon/Snow L/Cran  (1,2,t)</c:v>
                </c:pt>
                <c:pt idx="48">
                  <c:v>NM The Pas/OCN/Kelsey  (1,2,t)</c:v>
                </c:pt>
                <c:pt idx="49">
                  <c:v>NM Nor-Man Other (1,2)</c:v>
                </c:pt>
                <c:pt idx="51">
                  <c:v>BW Thompson (1,2,t)</c:v>
                </c:pt>
                <c:pt idx="52">
                  <c:v>BW Gillam/Fox Lake (1,2)</c:v>
                </c:pt>
                <c:pt idx="53">
                  <c:v>BW Lynn/Leaf/SIL (1,2)</c:v>
                </c:pt>
                <c:pt idx="54">
                  <c:v>BW Thick Por/Pik/Wab (1,2,t)</c:v>
                </c:pt>
                <c:pt idx="55">
                  <c:v>BW Cross Lake (1,2)</c:v>
                </c:pt>
                <c:pt idx="56">
                  <c:v>BW Island Lake (1,2)</c:v>
                </c:pt>
                <c:pt idx="57">
                  <c:v>BW Norway House (1,2)</c:v>
                </c:pt>
                <c:pt idx="58">
                  <c:v>BW Oxford H &amp; Gods (1,2)</c:v>
                </c:pt>
                <c:pt idx="59">
                  <c:v>BW Tad/Broch/Lac Br (2)</c:v>
                </c:pt>
                <c:pt idx="60">
                  <c:v>BW Sha/York/Split/War (1,2,t)</c:v>
                </c:pt>
                <c:pt idx="61">
                  <c:v>BW Nelson House  (1,2)</c:v>
                </c:pt>
              </c:strCache>
            </c:strRef>
          </c:cat>
          <c:val>
            <c:numRef>
              <c:f>'graph data'!$I$41:$I$102</c:f>
              <c:numCache>
                <c:ptCount val="62"/>
                <c:pt idx="0">
                  <c:v>0.9459701808</c:v>
                </c:pt>
                <c:pt idx="1">
                  <c:v>0.8582777224</c:v>
                </c:pt>
                <c:pt idx="2">
                  <c:v>0.976839826</c:v>
                </c:pt>
                <c:pt idx="3">
                  <c:v>0.9331170238</c:v>
                </c:pt>
                <c:pt idx="5">
                  <c:v>0.8466610246</c:v>
                </c:pt>
                <c:pt idx="6">
                  <c:v>0.9748289164</c:v>
                </c:pt>
                <c:pt idx="7">
                  <c:v>0.9758884461</c:v>
                </c:pt>
                <c:pt idx="8">
                  <c:v>0.7590748906</c:v>
                </c:pt>
                <c:pt idx="9">
                  <c:v>0.7570236495</c:v>
                </c:pt>
                <c:pt idx="10">
                  <c:v>0.772958175</c:v>
                </c:pt>
                <c:pt idx="11">
                  <c:v>0.8386144646</c:v>
                </c:pt>
                <c:pt idx="12">
                  <c:v>0.5992028211</c:v>
                </c:pt>
                <c:pt idx="13">
                  <c:v>0.7245705052</c:v>
                </c:pt>
                <c:pt idx="15">
                  <c:v>0.9308190109</c:v>
                </c:pt>
                <c:pt idx="16">
                  <c:v>0.9510360223</c:v>
                </c:pt>
                <c:pt idx="17">
                  <c:v>0.9171748169</c:v>
                </c:pt>
                <c:pt idx="18">
                  <c:v>0.7312919604</c:v>
                </c:pt>
                <c:pt idx="19">
                  <c:v>0.913062695</c:v>
                </c:pt>
                <c:pt idx="20">
                  <c:v>0.9620181646</c:v>
                </c:pt>
                <c:pt idx="22">
                  <c:v>0.0881111258</c:v>
                </c:pt>
                <c:pt idx="23">
                  <c:v>0.0777836475</c:v>
                </c:pt>
                <c:pt idx="24">
                  <c:v>0.089644791</c:v>
                </c:pt>
                <c:pt idx="25">
                  <c:v>0.0729994297</c:v>
                </c:pt>
                <c:pt idx="26">
                  <c:v>0.0873088337</c:v>
                </c:pt>
                <c:pt idx="27">
                  <c:v>0.0849849905</c:v>
                </c:pt>
                <c:pt idx="28">
                  <c:v>0.079520803</c:v>
                </c:pt>
                <c:pt idx="30">
                  <c:v>0.6327563848</c:v>
                </c:pt>
                <c:pt idx="31">
                  <c:v>0.5646971998</c:v>
                </c:pt>
                <c:pt idx="32">
                  <c:v>0.7363588885</c:v>
                </c:pt>
                <c:pt idx="33">
                  <c:v>0.7937477027</c:v>
                </c:pt>
                <c:pt idx="35">
                  <c:v>0.9745329494</c:v>
                </c:pt>
                <c:pt idx="36">
                  <c:v>0.7432251265</c:v>
                </c:pt>
                <c:pt idx="37">
                  <c:v>0.940103876</c:v>
                </c:pt>
                <c:pt idx="38">
                  <c:v>0.9870973215</c:v>
                </c:pt>
                <c:pt idx="40">
                  <c:v>0.9932432108</c:v>
                </c:pt>
                <c:pt idx="41">
                  <c:v>0.9868636788</c:v>
                </c:pt>
                <c:pt idx="42">
                  <c:v>0.9861535925</c:v>
                </c:pt>
                <c:pt idx="43">
                  <c:v>0.9774577575</c:v>
                </c:pt>
                <c:pt idx="44">
                  <c:v>0.9845755561</c:v>
                </c:pt>
                <c:pt idx="45">
                  <c:v>0.9348448143</c:v>
                </c:pt>
                <c:pt idx="47">
                  <c:v>0.9439121931</c:v>
                </c:pt>
                <c:pt idx="48">
                  <c:v>0.9113462825</c:v>
                </c:pt>
                <c:pt idx="49">
                  <c:v>0.9005536052</c:v>
                </c:pt>
                <c:pt idx="51">
                  <c:v>0.786774329</c:v>
                </c:pt>
                <c:pt idx="52">
                  <c:v>0.9574587288</c:v>
                </c:pt>
                <c:pt idx="53">
                  <c:v>0.7906134548</c:v>
                </c:pt>
                <c:pt idx="54">
                  <c:v>0.7790437341</c:v>
                </c:pt>
                <c:pt idx="55">
                  <c:v>0.8768942654</c:v>
                </c:pt>
                <c:pt idx="56">
                  <c:v>0.9482057879</c:v>
                </c:pt>
                <c:pt idx="57">
                  <c:v>0.7743720816</c:v>
                </c:pt>
                <c:pt idx="58">
                  <c:v>0.8292142167</c:v>
                </c:pt>
                <c:pt idx="59">
                  <c:v>0.7400313368</c:v>
                </c:pt>
                <c:pt idx="60">
                  <c:v>0.7842607531</c:v>
                </c:pt>
                <c:pt idx="61">
                  <c:v>0.8188406388</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(1,2)</c:v>
                </c:pt>
                <c:pt idx="1">
                  <c:v>SE Central  (1,2,t)</c:v>
                </c:pt>
                <c:pt idx="2">
                  <c:v>SE Western  (1,2)</c:v>
                </c:pt>
                <c:pt idx="3">
                  <c:v>SE Southern  (1,2,t)</c:v>
                </c:pt>
                <c:pt idx="5">
                  <c:v>CE Altona  (1,2)</c:v>
                </c:pt>
                <c:pt idx="6">
                  <c:v>CE Cartier/SFX  (1,2)</c:v>
                </c:pt>
                <c:pt idx="7">
                  <c:v>CE Red River  (1,2)</c:v>
                </c:pt>
                <c:pt idx="8">
                  <c:v>CE Louise/Pembina  (1,2,t)</c:v>
                </c:pt>
                <c:pt idx="9">
                  <c:v>CE Carman (1,2,t)</c:v>
                </c:pt>
                <c:pt idx="10">
                  <c:v>CE Morden/Winkler (1,2)</c:v>
                </c:pt>
                <c:pt idx="11">
                  <c:v>CE Swan Lake (1,2)</c:v>
                </c:pt>
                <c:pt idx="12">
                  <c:v>CE Portage (1,2,t)</c:v>
                </c:pt>
                <c:pt idx="13">
                  <c:v>CE Seven Regions (1,2)</c:v>
                </c:pt>
                <c:pt idx="15">
                  <c:v>AS East 2 (1,2)</c:v>
                </c:pt>
                <c:pt idx="16">
                  <c:v>AS West 1 (1,2)</c:v>
                </c:pt>
                <c:pt idx="17">
                  <c:v>AS North 2 (1,2)</c:v>
                </c:pt>
                <c:pt idx="18">
                  <c:v>AS West 2 (1,2,t)</c:v>
                </c:pt>
                <c:pt idx="19">
                  <c:v>AS North 1 (1,2)</c:v>
                </c:pt>
                <c:pt idx="20">
                  <c:v>AS East 1 (1,2)</c:v>
                </c:pt>
                <c:pt idx="22">
                  <c:v>BDN Rural (1,t)</c:v>
                </c:pt>
                <c:pt idx="23">
                  <c:v>BDN Southeast (1,2,t)</c:v>
                </c:pt>
                <c:pt idx="24">
                  <c:v>BDN West (1,t)</c:v>
                </c:pt>
                <c:pt idx="25">
                  <c:v>BDN East (1,t)</c:v>
                </c:pt>
                <c:pt idx="26">
                  <c:v>BDN North End (1,2,t)</c:v>
                </c:pt>
                <c:pt idx="27">
                  <c:v>BDN Southwest (1,2,t)</c:v>
                </c:pt>
                <c:pt idx="28">
                  <c:v>BDN Central (1,2,t)</c:v>
                </c:pt>
                <c:pt idx="30">
                  <c:v>PL West (1,2,t)</c:v>
                </c:pt>
                <c:pt idx="31">
                  <c:v>PL Central  (1,2,t)</c:v>
                </c:pt>
                <c:pt idx="32">
                  <c:v>PL East (1,2,t)</c:v>
                </c:pt>
                <c:pt idx="33">
                  <c:v>PL North  (1,2,t)</c:v>
                </c:pt>
                <c:pt idx="35">
                  <c:v>IL Southwest (1,2)</c:v>
                </c:pt>
                <c:pt idx="36">
                  <c:v>IL Southeast (1,2,t+B122)</c:v>
                </c:pt>
                <c:pt idx="37">
                  <c:v>IL Northeast (1,2)</c:v>
                </c:pt>
                <c:pt idx="38">
                  <c:v>IL Northwest (1,2)</c:v>
                </c:pt>
                <c:pt idx="40">
                  <c:v>NE Springfield (1,2)</c:v>
                </c:pt>
                <c:pt idx="41">
                  <c:v>NE Iron Rose (1,2)</c:v>
                </c:pt>
                <c:pt idx="42">
                  <c:v>NE Winnipeg River (1,2)</c:v>
                </c:pt>
                <c:pt idx="43">
                  <c:v>NE Brokenhead (1,2)</c:v>
                </c:pt>
                <c:pt idx="44">
                  <c:v>NE Blue Water (1,2)</c:v>
                </c:pt>
                <c:pt idx="45">
                  <c:v>NE Northern Remote (1,2)</c:v>
                </c:pt>
                <c:pt idx="47">
                  <c:v>NM F Flon/Snow L/Cran  (1,2,t)</c:v>
                </c:pt>
                <c:pt idx="48">
                  <c:v>NM The Pas/OCN/Kelsey  (1,2,t)</c:v>
                </c:pt>
                <c:pt idx="49">
                  <c:v>NM Nor-Man Other (1,2)</c:v>
                </c:pt>
                <c:pt idx="51">
                  <c:v>BW Thompson (1,2,t)</c:v>
                </c:pt>
                <c:pt idx="52">
                  <c:v>BW Gillam/Fox Lake (1,2)</c:v>
                </c:pt>
                <c:pt idx="53">
                  <c:v>BW Lynn/Leaf/SIL (1,2)</c:v>
                </c:pt>
                <c:pt idx="54">
                  <c:v>BW Thick Por/Pik/Wab (1,2,t)</c:v>
                </c:pt>
                <c:pt idx="55">
                  <c:v>BW Cross Lake (1,2)</c:v>
                </c:pt>
                <c:pt idx="56">
                  <c:v>BW Island Lake (1,2)</c:v>
                </c:pt>
                <c:pt idx="57">
                  <c:v>BW Norway House (1,2)</c:v>
                </c:pt>
                <c:pt idx="58">
                  <c:v>BW Oxford H &amp; Gods (1,2)</c:v>
                </c:pt>
                <c:pt idx="59">
                  <c:v>BW Tad/Broch/Lac Br (2)</c:v>
                </c:pt>
                <c:pt idx="60">
                  <c:v>BW Sha/York/Split/War (1,2,t)</c:v>
                </c:pt>
                <c:pt idx="61">
                  <c:v>BW Nelson House  (1,2)</c:v>
                </c:pt>
              </c:strCache>
            </c:strRef>
          </c:cat>
          <c:val>
            <c:numRef>
              <c:f>'graph data'!$J$41:$J$102</c:f>
              <c:numCache>
                <c:ptCount val="62"/>
                <c:pt idx="0">
                  <c:v>0.9228311116</c:v>
                </c:pt>
                <c:pt idx="1">
                  <c:v>0.8256898004</c:v>
                </c:pt>
                <c:pt idx="2">
                  <c:v>0.953596099</c:v>
                </c:pt>
                <c:pt idx="3">
                  <c:v>0.8434672392</c:v>
                </c:pt>
                <c:pt idx="5">
                  <c:v>0.872456729</c:v>
                </c:pt>
                <c:pt idx="6">
                  <c:v>0.9858853862</c:v>
                </c:pt>
                <c:pt idx="7">
                  <c:v>0.9709684717</c:v>
                </c:pt>
                <c:pt idx="8">
                  <c:v>0.7930796122</c:v>
                </c:pt>
                <c:pt idx="9">
                  <c:v>0.8803622381</c:v>
                </c:pt>
                <c:pt idx="10">
                  <c:v>0.7526358434</c:v>
                </c:pt>
                <c:pt idx="11">
                  <c:v>0.8442191732</c:v>
                </c:pt>
                <c:pt idx="12">
                  <c:v>0.6508871255</c:v>
                </c:pt>
                <c:pt idx="13">
                  <c:v>0.744041326</c:v>
                </c:pt>
                <c:pt idx="15">
                  <c:v>0.9434987688</c:v>
                </c:pt>
                <c:pt idx="16">
                  <c:v>0.9461015959</c:v>
                </c:pt>
                <c:pt idx="17">
                  <c:v>0.9159756602</c:v>
                </c:pt>
                <c:pt idx="18">
                  <c:v>0.9373635603</c:v>
                </c:pt>
                <c:pt idx="19">
                  <c:v>0.9186171025</c:v>
                </c:pt>
                <c:pt idx="20">
                  <c:v>0.946376015</c:v>
                </c:pt>
                <c:pt idx="22">
                  <c:v>0.1828887327</c:v>
                </c:pt>
                <c:pt idx="23">
                  <c:v>0.1651507465</c:v>
                </c:pt>
                <c:pt idx="24">
                  <c:v>0.1781538288</c:v>
                </c:pt>
                <c:pt idx="25">
                  <c:v>0.1822218952</c:v>
                </c:pt>
                <c:pt idx="26">
                  <c:v>0.172645833</c:v>
                </c:pt>
                <c:pt idx="27">
                  <c:v>0.1662774625</c:v>
                </c:pt>
                <c:pt idx="28">
                  <c:v>0.1491504012</c:v>
                </c:pt>
                <c:pt idx="30">
                  <c:v>0.5314826231</c:v>
                </c:pt>
                <c:pt idx="31">
                  <c:v>0.487875653</c:v>
                </c:pt>
                <c:pt idx="32">
                  <c:v>0.6240527341</c:v>
                </c:pt>
                <c:pt idx="33">
                  <c:v>0.7104696963</c:v>
                </c:pt>
                <c:pt idx="35">
                  <c:v>0.948120367</c:v>
                </c:pt>
                <c:pt idx="36">
                  <c:v>0.7747437372</c:v>
                </c:pt>
                <c:pt idx="37">
                  <c:v>0.9183602416</c:v>
                </c:pt>
                <c:pt idx="38">
                  <c:v>0.9782674497</c:v>
                </c:pt>
                <c:pt idx="40">
                  <c:v>0.9907657267</c:v>
                </c:pt>
                <c:pt idx="41">
                  <c:v>0.9879625013</c:v>
                </c:pt>
                <c:pt idx="42">
                  <c:v>0.9791045262</c:v>
                </c:pt>
                <c:pt idx="43">
                  <c:v>0.9760176549</c:v>
                </c:pt>
                <c:pt idx="44">
                  <c:v>0.9842271863</c:v>
                </c:pt>
                <c:pt idx="45">
                  <c:v>0.9245732756</c:v>
                </c:pt>
                <c:pt idx="47">
                  <c:v>0.8469531791</c:v>
                </c:pt>
                <c:pt idx="48">
                  <c:v>0.8130161778</c:v>
                </c:pt>
                <c:pt idx="49">
                  <c:v>0.8700864269</c:v>
                </c:pt>
                <c:pt idx="51">
                  <c:v>0.6552425719</c:v>
                </c:pt>
                <c:pt idx="52">
                  <c:v>0.8712594988</c:v>
                </c:pt>
                <c:pt idx="53">
                  <c:v>0.7693768922</c:v>
                </c:pt>
                <c:pt idx="54">
                  <c:v>0.6521135536</c:v>
                </c:pt>
                <c:pt idx="55">
                  <c:v>0.8577399669</c:v>
                </c:pt>
                <c:pt idx="56">
                  <c:v>0.945361548</c:v>
                </c:pt>
                <c:pt idx="57">
                  <c:v>0.8016757011</c:v>
                </c:pt>
                <c:pt idx="58">
                  <c:v>0.8207465992</c:v>
                </c:pt>
                <c:pt idx="59">
                  <c:v>0.701114513</c:v>
                </c:pt>
                <c:pt idx="60">
                  <c:v>0.6835627021</c:v>
                </c:pt>
                <c:pt idx="61">
                  <c:v>0.7923878431</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data'!$B$41:$B$102</c:f>
              <c:strCache>
                <c:ptCount val="62"/>
                <c:pt idx="0">
                  <c:v>SE Northern  (1,2)</c:v>
                </c:pt>
                <c:pt idx="1">
                  <c:v>SE Central  (1,2,t)</c:v>
                </c:pt>
                <c:pt idx="2">
                  <c:v>SE Western  (1,2)</c:v>
                </c:pt>
                <c:pt idx="3">
                  <c:v>SE Southern  (1,2,t)</c:v>
                </c:pt>
                <c:pt idx="5">
                  <c:v>CE Altona  (1,2)</c:v>
                </c:pt>
                <c:pt idx="6">
                  <c:v>CE Cartier/SFX  (1,2)</c:v>
                </c:pt>
                <c:pt idx="7">
                  <c:v>CE Red River  (1,2)</c:v>
                </c:pt>
                <c:pt idx="8">
                  <c:v>CE Louise/Pembina  (1,2,t)</c:v>
                </c:pt>
                <c:pt idx="9">
                  <c:v>CE Carman (1,2,t)</c:v>
                </c:pt>
                <c:pt idx="10">
                  <c:v>CE Morden/Winkler (1,2)</c:v>
                </c:pt>
                <c:pt idx="11">
                  <c:v>CE Swan Lake (1,2)</c:v>
                </c:pt>
                <c:pt idx="12">
                  <c:v>CE Portage (1,2,t)</c:v>
                </c:pt>
                <c:pt idx="13">
                  <c:v>CE Seven Regions (1,2)</c:v>
                </c:pt>
                <c:pt idx="15">
                  <c:v>AS East 2 (1,2)</c:v>
                </c:pt>
                <c:pt idx="16">
                  <c:v>AS West 1 (1,2)</c:v>
                </c:pt>
                <c:pt idx="17">
                  <c:v>AS North 2 (1,2)</c:v>
                </c:pt>
                <c:pt idx="18">
                  <c:v>AS West 2 (1,2,t)</c:v>
                </c:pt>
                <c:pt idx="19">
                  <c:v>AS North 1 (1,2)</c:v>
                </c:pt>
                <c:pt idx="20">
                  <c:v>AS East 1 (1,2)</c:v>
                </c:pt>
                <c:pt idx="22">
                  <c:v>BDN Rural (1,t)</c:v>
                </c:pt>
                <c:pt idx="23">
                  <c:v>BDN Southeast (1,2,t)</c:v>
                </c:pt>
                <c:pt idx="24">
                  <c:v>BDN West (1,t)</c:v>
                </c:pt>
                <c:pt idx="25">
                  <c:v>BDN East (1,t)</c:v>
                </c:pt>
                <c:pt idx="26">
                  <c:v>BDN North End (1,2,t)</c:v>
                </c:pt>
                <c:pt idx="27">
                  <c:v>BDN Southwest (1,2,t)</c:v>
                </c:pt>
                <c:pt idx="28">
                  <c:v>BDN Central (1,2,t)</c:v>
                </c:pt>
                <c:pt idx="30">
                  <c:v>PL West (1,2,t)</c:v>
                </c:pt>
                <c:pt idx="31">
                  <c:v>PL Central  (1,2,t)</c:v>
                </c:pt>
                <c:pt idx="32">
                  <c:v>PL East (1,2,t)</c:v>
                </c:pt>
                <c:pt idx="33">
                  <c:v>PL North  (1,2,t)</c:v>
                </c:pt>
                <c:pt idx="35">
                  <c:v>IL Southwest (1,2)</c:v>
                </c:pt>
                <c:pt idx="36">
                  <c:v>IL Southeast (1,2,t+B122)</c:v>
                </c:pt>
                <c:pt idx="37">
                  <c:v>IL Northeast (1,2)</c:v>
                </c:pt>
                <c:pt idx="38">
                  <c:v>IL Northwest (1,2)</c:v>
                </c:pt>
                <c:pt idx="40">
                  <c:v>NE Springfield (1,2)</c:v>
                </c:pt>
                <c:pt idx="41">
                  <c:v>NE Iron Rose (1,2)</c:v>
                </c:pt>
                <c:pt idx="42">
                  <c:v>NE Winnipeg River (1,2)</c:v>
                </c:pt>
                <c:pt idx="43">
                  <c:v>NE Brokenhead (1,2)</c:v>
                </c:pt>
                <c:pt idx="44">
                  <c:v>NE Blue Water (1,2)</c:v>
                </c:pt>
                <c:pt idx="45">
                  <c:v>NE Northern Remote (1,2)</c:v>
                </c:pt>
                <c:pt idx="47">
                  <c:v>NM F Flon/Snow L/Cran  (1,2,t)</c:v>
                </c:pt>
                <c:pt idx="48">
                  <c:v>NM The Pas/OCN/Kelsey  (1,2,t)</c:v>
                </c:pt>
                <c:pt idx="49">
                  <c:v>NM Nor-Man Other (1,2)</c:v>
                </c:pt>
                <c:pt idx="51">
                  <c:v>BW Thompson (1,2,t)</c:v>
                </c:pt>
                <c:pt idx="52">
                  <c:v>BW Gillam/Fox Lake (1,2)</c:v>
                </c:pt>
                <c:pt idx="53">
                  <c:v>BW Lynn/Leaf/SIL (1,2)</c:v>
                </c:pt>
                <c:pt idx="54">
                  <c:v>BW Thick Por/Pik/Wab (1,2,t)</c:v>
                </c:pt>
                <c:pt idx="55">
                  <c:v>BW Cross Lake (1,2)</c:v>
                </c:pt>
                <c:pt idx="56">
                  <c:v>BW Island Lake (1,2)</c:v>
                </c:pt>
                <c:pt idx="57">
                  <c:v>BW Norway House (1,2)</c:v>
                </c:pt>
                <c:pt idx="58">
                  <c:v>BW Oxford H &amp; Gods (1,2)</c:v>
                </c:pt>
                <c:pt idx="59">
                  <c:v>BW Tad/Broch/Lac Br (2)</c:v>
                </c:pt>
                <c:pt idx="60">
                  <c:v>BW Sha/York/Split/War (1,2,t)</c:v>
                </c:pt>
                <c:pt idx="61">
                  <c:v>BW Nelson House  (1,2)</c:v>
                </c:pt>
              </c:strCache>
            </c:strRef>
          </c:cat>
          <c:val>
            <c:numRef>
              <c:f>'graph data'!$K$41:$K$102</c:f>
              <c:numCache>
                <c:ptCount val="62"/>
                <c:pt idx="0">
                  <c:v>0.7589484326</c:v>
                </c:pt>
                <c:pt idx="1">
                  <c:v>0.7589484326</c:v>
                </c:pt>
                <c:pt idx="2">
                  <c:v>0.7589484326</c:v>
                </c:pt>
                <c:pt idx="3">
                  <c:v>0.7589484326</c:v>
                </c:pt>
                <c:pt idx="5">
                  <c:v>0.7589484326</c:v>
                </c:pt>
                <c:pt idx="6">
                  <c:v>0.7589484326</c:v>
                </c:pt>
                <c:pt idx="7">
                  <c:v>0.7589484326</c:v>
                </c:pt>
                <c:pt idx="8">
                  <c:v>0.7589484326</c:v>
                </c:pt>
                <c:pt idx="9">
                  <c:v>0.7589484326</c:v>
                </c:pt>
                <c:pt idx="10">
                  <c:v>0.7589484326</c:v>
                </c:pt>
                <c:pt idx="11">
                  <c:v>0.7589484326</c:v>
                </c:pt>
                <c:pt idx="12">
                  <c:v>0.7589484326</c:v>
                </c:pt>
                <c:pt idx="13">
                  <c:v>0.7589484326</c:v>
                </c:pt>
                <c:pt idx="15">
                  <c:v>0.7589484326</c:v>
                </c:pt>
                <c:pt idx="16">
                  <c:v>0.7589484326</c:v>
                </c:pt>
                <c:pt idx="17">
                  <c:v>0.7589484326</c:v>
                </c:pt>
                <c:pt idx="18">
                  <c:v>0.7589484326</c:v>
                </c:pt>
                <c:pt idx="19">
                  <c:v>0.7589484326</c:v>
                </c:pt>
                <c:pt idx="20">
                  <c:v>0.7589484326</c:v>
                </c:pt>
                <c:pt idx="22">
                  <c:v>0.7589484326</c:v>
                </c:pt>
                <c:pt idx="23">
                  <c:v>0.7589484326</c:v>
                </c:pt>
                <c:pt idx="24">
                  <c:v>0.7589484326</c:v>
                </c:pt>
                <c:pt idx="25">
                  <c:v>0.7589484326</c:v>
                </c:pt>
                <c:pt idx="26">
                  <c:v>0.7589484326</c:v>
                </c:pt>
                <c:pt idx="27">
                  <c:v>0.7589484326</c:v>
                </c:pt>
                <c:pt idx="28">
                  <c:v>0.7589484326</c:v>
                </c:pt>
                <c:pt idx="30">
                  <c:v>0.7589484326</c:v>
                </c:pt>
                <c:pt idx="31">
                  <c:v>0.7589484326</c:v>
                </c:pt>
                <c:pt idx="32">
                  <c:v>0.7589484326</c:v>
                </c:pt>
                <c:pt idx="33">
                  <c:v>0.7589484326</c:v>
                </c:pt>
                <c:pt idx="35">
                  <c:v>0.7589484326</c:v>
                </c:pt>
                <c:pt idx="36">
                  <c:v>0.7589484326</c:v>
                </c:pt>
                <c:pt idx="37">
                  <c:v>0.7589484326</c:v>
                </c:pt>
                <c:pt idx="38">
                  <c:v>0.7589484326</c:v>
                </c:pt>
                <c:pt idx="40">
                  <c:v>0.7589484326</c:v>
                </c:pt>
                <c:pt idx="41">
                  <c:v>0.7589484326</c:v>
                </c:pt>
                <c:pt idx="42">
                  <c:v>0.7589484326</c:v>
                </c:pt>
                <c:pt idx="43">
                  <c:v>0.7589484326</c:v>
                </c:pt>
                <c:pt idx="44">
                  <c:v>0.7589484326</c:v>
                </c:pt>
                <c:pt idx="45">
                  <c:v>0.7589484326</c:v>
                </c:pt>
                <c:pt idx="47">
                  <c:v>0.7589484326</c:v>
                </c:pt>
                <c:pt idx="48">
                  <c:v>0.7589484326</c:v>
                </c:pt>
                <c:pt idx="49">
                  <c:v>0.7589484326</c:v>
                </c:pt>
                <c:pt idx="51">
                  <c:v>0.7589484326</c:v>
                </c:pt>
                <c:pt idx="52">
                  <c:v>0.7589484326</c:v>
                </c:pt>
                <c:pt idx="53">
                  <c:v>0.7589484326</c:v>
                </c:pt>
                <c:pt idx="54">
                  <c:v>0.7589484326</c:v>
                </c:pt>
                <c:pt idx="55">
                  <c:v>0.7589484326</c:v>
                </c:pt>
                <c:pt idx="56">
                  <c:v>0.7589484326</c:v>
                </c:pt>
                <c:pt idx="57">
                  <c:v>0.7589484326</c:v>
                </c:pt>
                <c:pt idx="58">
                  <c:v>0.7589484326</c:v>
                </c:pt>
                <c:pt idx="59">
                  <c:v>0.7589484326</c:v>
                </c:pt>
                <c:pt idx="60">
                  <c:v>0.7589484326</c:v>
                </c:pt>
                <c:pt idx="61">
                  <c:v>0.7589484326</c:v>
                </c:pt>
              </c:numCache>
            </c:numRef>
          </c:val>
        </c:ser>
        <c:axId val="2258331"/>
        <c:axId val="20324980"/>
      </c:barChart>
      <c:catAx>
        <c:axId val="2258331"/>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20324980"/>
        <c:crosses val="autoZero"/>
        <c:auto val="1"/>
        <c:lblOffset val="100"/>
        <c:noMultiLvlLbl val="0"/>
      </c:catAx>
      <c:valAx>
        <c:axId val="20324980"/>
        <c:scaling>
          <c:orientation val="minMax"/>
          <c:max val="1"/>
          <c:min val="0"/>
        </c:scaling>
        <c:axPos val="t"/>
        <c:majorGridlines/>
        <c:delete val="0"/>
        <c:numFmt formatCode="0%" sourceLinked="0"/>
        <c:majorTickMark val="none"/>
        <c:minorTickMark val="none"/>
        <c:tickLblPos val="nextTo"/>
        <c:crossAx val="2258331"/>
        <c:crosses val="max"/>
        <c:crossBetween val="between"/>
        <c:dispUnits/>
        <c:majorUnit val="0.2"/>
      </c:valAx>
      <c:spPr>
        <a:solidFill>
          <a:srgbClr val="FFFFFF"/>
        </a:solidFill>
        <a:ln w="12700">
          <a:solidFill/>
        </a:ln>
      </c:spPr>
    </c:plotArea>
    <c:legend>
      <c:legendPos val="r"/>
      <c:legendEntry>
        <c:idx val="0"/>
        <c:delete val="1"/>
      </c:legendEntry>
      <c:legendEntry>
        <c:idx val="3"/>
        <c:delete val="1"/>
      </c:legendEntry>
      <c:layout>
        <c:manualLayout>
          <c:xMode val="edge"/>
          <c:yMode val="edge"/>
          <c:x val="0.76625"/>
          <c:y val="0.377"/>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045"/>
          <c:w val="0.983"/>
          <c:h val="0.79"/>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data'!$B$22:$B$39</c:f>
              <c:strCache>
                <c:ptCount val="18"/>
                <c:pt idx="0">
                  <c:v>Fort Garry  (1,2)</c:v>
                </c:pt>
                <c:pt idx="1">
                  <c:v>Assiniboine South  (1,2)</c:v>
                </c:pt>
                <c:pt idx="2">
                  <c:v>Transcona  (1,2)</c:v>
                </c:pt>
                <c:pt idx="3">
                  <c:v>River Heights ( 1,2,t)</c:v>
                </c:pt>
                <c:pt idx="4">
                  <c:v>St. Boniface  (1,2)</c:v>
                </c:pt>
                <c:pt idx="5">
                  <c:v>St. Vital  (1,2,t)</c:v>
                </c:pt>
                <c:pt idx="6">
                  <c:v>Seven Oaks  (1,2,t)</c:v>
                </c:pt>
                <c:pt idx="7">
                  <c:v>River East  (1,2)</c:v>
                </c:pt>
                <c:pt idx="8">
                  <c:v>St. James - Assiniboia  (1,2,t)</c:v>
                </c:pt>
                <c:pt idx="9">
                  <c:v>Inkster  (1,2,t)</c:v>
                </c:pt>
                <c:pt idx="10">
                  <c:v>Point Douglas  (1,2)</c:v>
                </c:pt>
                <c:pt idx="11">
                  <c:v>Downtown  (1,2,t)</c:v>
                </c:pt>
                <c:pt idx="13">
                  <c:v>Wpg Most Healthy  (1,2,t)</c:v>
                </c:pt>
                <c:pt idx="14">
                  <c:v>Wpg Average Health  (1,2)</c:v>
                </c:pt>
                <c:pt idx="15">
                  <c:v>Wpg Least Healthy  (1,2)</c:v>
                </c:pt>
                <c:pt idx="16">
                  <c:v>Winnipeg Overall  (1,2,t)</c:v>
                </c:pt>
                <c:pt idx="17">
                  <c:v>Manitoba (t)</c:v>
                </c:pt>
              </c:strCache>
            </c:strRef>
          </c:cat>
          <c:val>
            <c:numRef>
              <c:f>'graph data'!$H$22:$H$39</c:f>
              <c:numCache>
                <c:ptCount val="18"/>
                <c:pt idx="0">
                  <c:v>0.705361137</c:v>
                </c:pt>
                <c:pt idx="1">
                  <c:v>0.705361137</c:v>
                </c:pt>
                <c:pt idx="2">
                  <c:v>0.705361137</c:v>
                </c:pt>
                <c:pt idx="3">
                  <c:v>0.705361137</c:v>
                </c:pt>
                <c:pt idx="4">
                  <c:v>0.705361137</c:v>
                </c:pt>
                <c:pt idx="5">
                  <c:v>0.705361137</c:v>
                </c:pt>
                <c:pt idx="6">
                  <c:v>0.705361137</c:v>
                </c:pt>
                <c:pt idx="7">
                  <c:v>0.705361137</c:v>
                </c:pt>
                <c:pt idx="8">
                  <c:v>0.705361137</c:v>
                </c:pt>
                <c:pt idx="9">
                  <c:v>0.705361137</c:v>
                </c:pt>
                <c:pt idx="10">
                  <c:v>0.705361137</c:v>
                </c:pt>
                <c:pt idx="11">
                  <c:v>0.705361137</c:v>
                </c:pt>
                <c:pt idx="13">
                  <c:v>0.705361137</c:v>
                </c:pt>
                <c:pt idx="14">
                  <c:v>0.705361137</c:v>
                </c:pt>
                <c:pt idx="15">
                  <c:v>0.705361137</c:v>
                </c:pt>
                <c:pt idx="16">
                  <c:v>0.705361137</c:v>
                </c:pt>
                <c:pt idx="17">
                  <c:v>0.705361137</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(1,2)</c:v>
                </c:pt>
                <c:pt idx="1">
                  <c:v>Assiniboine South  (1,2)</c:v>
                </c:pt>
                <c:pt idx="2">
                  <c:v>Transcona  (1,2)</c:v>
                </c:pt>
                <c:pt idx="3">
                  <c:v>River Heights ( 1,2,t)</c:v>
                </c:pt>
                <c:pt idx="4">
                  <c:v>St. Boniface  (1,2)</c:v>
                </c:pt>
                <c:pt idx="5">
                  <c:v>St. Vital  (1,2,t)</c:v>
                </c:pt>
                <c:pt idx="6">
                  <c:v>Seven Oaks  (1,2,t)</c:v>
                </c:pt>
                <c:pt idx="7">
                  <c:v>River East  (1,2)</c:v>
                </c:pt>
                <c:pt idx="8">
                  <c:v>St. James - Assiniboia  (1,2,t)</c:v>
                </c:pt>
                <c:pt idx="9">
                  <c:v>Inkster  (1,2,t)</c:v>
                </c:pt>
                <c:pt idx="10">
                  <c:v>Point Douglas  (1,2)</c:v>
                </c:pt>
                <c:pt idx="11">
                  <c:v>Downtown  (1,2,t)</c:v>
                </c:pt>
                <c:pt idx="13">
                  <c:v>Wpg Most Healthy  (1,2,t)</c:v>
                </c:pt>
                <c:pt idx="14">
                  <c:v>Wpg Average Health  (1,2)</c:v>
                </c:pt>
                <c:pt idx="15">
                  <c:v>Wpg Least Healthy  (1,2)</c:v>
                </c:pt>
                <c:pt idx="16">
                  <c:v>Winnipeg Overall  (1,2,t)</c:v>
                </c:pt>
                <c:pt idx="17">
                  <c:v>Manitoba (t)</c:v>
                </c:pt>
              </c:strCache>
            </c:strRef>
          </c:cat>
          <c:val>
            <c:numRef>
              <c:f>'graph data'!$I$22:$I$39</c:f>
              <c:numCache>
                <c:ptCount val="18"/>
                <c:pt idx="0">
                  <c:v>0</c:v>
                </c:pt>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6">
                  <c:v>0</c:v>
                </c:pt>
                <c:pt idx="17">
                  <c:v>0.705361137</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(1,2)</c:v>
                </c:pt>
                <c:pt idx="1">
                  <c:v>Assiniboine South  (1,2)</c:v>
                </c:pt>
                <c:pt idx="2">
                  <c:v>Transcona  (1,2)</c:v>
                </c:pt>
                <c:pt idx="3">
                  <c:v>River Heights ( 1,2,t)</c:v>
                </c:pt>
                <c:pt idx="4">
                  <c:v>St. Boniface  (1,2)</c:v>
                </c:pt>
                <c:pt idx="5">
                  <c:v>St. Vital  (1,2,t)</c:v>
                </c:pt>
                <c:pt idx="6">
                  <c:v>Seven Oaks  (1,2,t)</c:v>
                </c:pt>
                <c:pt idx="7">
                  <c:v>River East  (1,2)</c:v>
                </c:pt>
                <c:pt idx="8">
                  <c:v>St. James - Assiniboia  (1,2,t)</c:v>
                </c:pt>
                <c:pt idx="9">
                  <c:v>Inkster  (1,2,t)</c:v>
                </c:pt>
                <c:pt idx="10">
                  <c:v>Point Douglas  (1,2)</c:v>
                </c:pt>
                <c:pt idx="11">
                  <c:v>Downtown  (1,2,t)</c:v>
                </c:pt>
                <c:pt idx="13">
                  <c:v>Wpg Most Healthy  (1,2,t)</c:v>
                </c:pt>
                <c:pt idx="14">
                  <c:v>Wpg Average Health  (1,2)</c:v>
                </c:pt>
                <c:pt idx="15">
                  <c:v>Wpg Least Healthy  (1,2)</c:v>
                </c:pt>
                <c:pt idx="16">
                  <c:v>Winnipeg Overall  (1,2,t)</c:v>
                </c:pt>
                <c:pt idx="17">
                  <c:v>Manitoba (t)</c:v>
                </c:pt>
              </c:strCache>
            </c:strRef>
          </c:cat>
          <c:val>
            <c:numRef>
              <c:f>'graph data'!$J$22:$J$39</c:f>
              <c:numCache>
                <c:ptCount val="18"/>
                <c:pt idx="0">
                  <c:v>0</c:v>
                </c:pt>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6">
                  <c:v>0</c:v>
                </c:pt>
                <c:pt idx="17">
                  <c:v>0.7589484326</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data'!$B$22:$B$39</c:f>
              <c:strCache>
                <c:ptCount val="18"/>
                <c:pt idx="0">
                  <c:v>Fort Garry  (1,2)</c:v>
                </c:pt>
                <c:pt idx="1">
                  <c:v>Assiniboine South  (1,2)</c:v>
                </c:pt>
                <c:pt idx="2">
                  <c:v>Transcona  (1,2)</c:v>
                </c:pt>
                <c:pt idx="3">
                  <c:v>River Heights ( 1,2,t)</c:v>
                </c:pt>
                <c:pt idx="4">
                  <c:v>St. Boniface  (1,2)</c:v>
                </c:pt>
                <c:pt idx="5">
                  <c:v>St. Vital  (1,2,t)</c:v>
                </c:pt>
                <c:pt idx="6">
                  <c:v>Seven Oaks  (1,2,t)</c:v>
                </c:pt>
                <c:pt idx="7">
                  <c:v>River East  (1,2)</c:v>
                </c:pt>
                <c:pt idx="8">
                  <c:v>St. James - Assiniboia  (1,2,t)</c:v>
                </c:pt>
                <c:pt idx="9">
                  <c:v>Inkster  (1,2,t)</c:v>
                </c:pt>
                <c:pt idx="10">
                  <c:v>Point Douglas  (1,2)</c:v>
                </c:pt>
                <c:pt idx="11">
                  <c:v>Downtown  (1,2,t)</c:v>
                </c:pt>
                <c:pt idx="13">
                  <c:v>Wpg Most Healthy  (1,2,t)</c:v>
                </c:pt>
                <c:pt idx="14">
                  <c:v>Wpg Average Health  (1,2)</c:v>
                </c:pt>
                <c:pt idx="15">
                  <c:v>Wpg Least Healthy  (1,2)</c:v>
                </c:pt>
                <c:pt idx="16">
                  <c:v>Winnipeg Overall  (1,2,t)</c:v>
                </c:pt>
                <c:pt idx="17">
                  <c:v>Manitoba (t)</c:v>
                </c:pt>
              </c:strCache>
            </c:strRef>
          </c:cat>
          <c:val>
            <c:numRef>
              <c:f>'graph data'!$K$22:$K$39</c:f>
              <c:numCache>
                <c:ptCount val="18"/>
                <c:pt idx="0">
                  <c:v>0.7589484326</c:v>
                </c:pt>
                <c:pt idx="1">
                  <c:v>0.7589484326</c:v>
                </c:pt>
                <c:pt idx="2">
                  <c:v>0.7589484326</c:v>
                </c:pt>
                <c:pt idx="3">
                  <c:v>0.7589484326</c:v>
                </c:pt>
                <c:pt idx="4">
                  <c:v>0.7589484326</c:v>
                </c:pt>
                <c:pt idx="5">
                  <c:v>0.7589484326</c:v>
                </c:pt>
                <c:pt idx="6">
                  <c:v>0.7589484326</c:v>
                </c:pt>
                <c:pt idx="7">
                  <c:v>0.7589484326</c:v>
                </c:pt>
                <c:pt idx="8">
                  <c:v>0.7589484326</c:v>
                </c:pt>
                <c:pt idx="9">
                  <c:v>0.7589484326</c:v>
                </c:pt>
                <c:pt idx="10">
                  <c:v>0.7589484326</c:v>
                </c:pt>
                <c:pt idx="11">
                  <c:v>0.7589484326</c:v>
                </c:pt>
                <c:pt idx="13">
                  <c:v>0.7589484326</c:v>
                </c:pt>
                <c:pt idx="14">
                  <c:v>0.7589484326</c:v>
                </c:pt>
                <c:pt idx="15">
                  <c:v>0.7589484326</c:v>
                </c:pt>
                <c:pt idx="16">
                  <c:v>0.7589484326</c:v>
                </c:pt>
                <c:pt idx="17">
                  <c:v>0.7589484326</c:v>
                </c:pt>
              </c:numCache>
            </c:numRef>
          </c:val>
        </c:ser>
        <c:axId val="48707093"/>
        <c:axId val="35710654"/>
      </c:barChart>
      <c:catAx>
        <c:axId val="48707093"/>
        <c:scaling>
          <c:orientation val="maxMin"/>
        </c:scaling>
        <c:axPos val="l"/>
        <c:delete val="0"/>
        <c:numFmt formatCode="General" sourceLinked="1"/>
        <c:majorTickMark val="none"/>
        <c:minorTickMark val="none"/>
        <c:tickLblPos val="nextTo"/>
        <c:crossAx val="35710654"/>
        <c:crosses val="autoZero"/>
        <c:auto val="1"/>
        <c:lblOffset val="100"/>
        <c:noMultiLvlLbl val="0"/>
      </c:catAx>
      <c:valAx>
        <c:axId val="35710654"/>
        <c:scaling>
          <c:orientation val="minMax"/>
          <c:max val="1"/>
          <c:min val="0"/>
        </c:scaling>
        <c:axPos val="t"/>
        <c:majorGridlines/>
        <c:delete val="0"/>
        <c:numFmt formatCode="0.0" sourceLinked="0"/>
        <c:majorTickMark val="none"/>
        <c:minorTickMark val="none"/>
        <c:tickLblPos val="nextTo"/>
        <c:crossAx val="48707093"/>
        <c:crosses val="max"/>
        <c:crossBetween val="between"/>
        <c:dispUnits/>
        <c:majorUnit val="0.2"/>
        <c:minorUnit val="0.2"/>
      </c:valAx>
      <c:spPr>
        <a:solidFill>
          <a:srgbClr val="FFFFFF"/>
        </a:solidFill>
        <a:ln w="12700">
          <a:solidFill/>
        </a:ln>
      </c:spPr>
    </c:plotArea>
    <c:legend>
      <c:legendPos val="r"/>
      <c:legendEntry>
        <c:idx val="0"/>
        <c:delete val="1"/>
      </c:legendEntry>
      <c:legendEntry>
        <c:idx val="3"/>
        <c:delete val="1"/>
      </c:legendEntry>
      <c:layout>
        <c:manualLayout>
          <c:xMode val="edge"/>
          <c:yMode val="edge"/>
          <c:x val="0.68925"/>
          <c:y val="0.118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745"/>
          <c:w val="0.98275"/>
          <c:h val="0.90275"/>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data'!$B$104:$B$139</c:f>
              <c:strCache>
                <c:ptCount val="36"/>
                <c:pt idx="0">
                  <c:v>Fort Garry S (1,2)</c:v>
                </c:pt>
                <c:pt idx="1">
                  <c:v>Fort Garry N (1,2)</c:v>
                </c:pt>
                <c:pt idx="3">
                  <c:v>Assiniboine South (1,2)</c:v>
                </c:pt>
                <c:pt idx="5">
                  <c:v>Transcona (1,2)</c:v>
                </c:pt>
                <c:pt idx="7">
                  <c:v>River Heights W (1,2,t)</c:v>
                </c:pt>
                <c:pt idx="8">
                  <c:v>River Heights E (1,2)</c:v>
                </c:pt>
                <c:pt idx="10">
                  <c:v>St. Boniface E (1,2,t)</c:v>
                </c:pt>
                <c:pt idx="11">
                  <c:v>St. Boniface W (1,2,t)</c:v>
                </c:pt>
                <c:pt idx="13">
                  <c:v>St. Vital South (1,2,t)</c:v>
                </c:pt>
                <c:pt idx="14">
                  <c:v>St. Vital North (1,2)</c:v>
                </c:pt>
                <c:pt idx="16">
                  <c:v>Seven Oaks W (1,2,t)</c:v>
                </c:pt>
                <c:pt idx="17">
                  <c:v>Seven Oaks E (1,2,t)</c:v>
                </c:pt>
                <c:pt idx="18">
                  <c:v>Seven Oaks N (1,2,t)</c:v>
                </c:pt>
                <c:pt idx="20">
                  <c:v>River East N (1,2,t)</c:v>
                </c:pt>
                <c:pt idx="21">
                  <c:v>River East E (1,2,t)</c:v>
                </c:pt>
                <c:pt idx="22">
                  <c:v>River East W (1,2,t)</c:v>
                </c:pt>
                <c:pt idx="23">
                  <c:v>River East S (1,2,t)</c:v>
                </c:pt>
                <c:pt idx="25">
                  <c:v>St. James - Assiniboia W (1,2)</c:v>
                </c:pt>
                <c:pt idx="26">
                  <c:v>St. James - Assiniboia E (1,2,t)</c:v>
                </c:pt>
                <c:pt idx="28">
                  <c:v>Inkster West (1,2,t)</c:v>
                </c:pt>
                <c:pt idx="29">
                  <c:v>Inkster East (1,2)</c:v>
                </c:pt>
                <c:pt idx="31">
                  <c:v>Point Douglas N (1,2,t)</c:v>
                </c:pt>
                <c:pt idx="32">
                  <c:v>Point Douglas S (1,2)</c:v>
                </c:pt>
                <c:pt idx="34">
                  <c:v>Downtown W (1,2)</c:v>
                </c:pt>
                <c:pt idx="35">
                  <c:v>Downtown E (1,2,t)</c:v>
                </c:pt>
              </c:strCache>
            </c:strRef>
          </c:cat>
          <c:val>
            <c:numRef>
              <c:f>'graph data'!$H$104:$H$139</c:f>
              <c:numCache>
                <c:ptCount val="36"/>
                <c:pt idx="0">
                  <c:v>0.705361137</c:v>
                </c:pt>
                <c:pt idx="1">
                  <c:v>0.705361137</c:v>
                </c:pt>
                <c:pt idx="3">
                  <c:v>0.705361137</c:v>
                </c:pt>
                <c:pt idx="5">
                  <c:v>0.705361137</c:v>
                </c:pt>
                <c:pt idx="7">
                  <c:v>0.705361137</c:v>
                </c:pt>
                <c:pt idx="8">
                  <c:v>0.705361137</c:v>
                </c:pt>
                <c:pt idx="10">
                  <c:v>0.705361137</c:v>
                </c:pt>
                <c:pt idx="11">
                  <c:v>0.705361137</c:v>
                </c:pt>
                <c:pt idx="13">
                  <c:v>0.705361137</c:v>
                </c:pt>
                <c:pt idx="14">
                  <c:v>0.705361137</c:v>
                </c:pt>
                <c:pt idx="16">
                  <c:v>0.705361137</c:v>
                </c:pt>
                <c:pt idx="17">
                  <c:v>0.705361137</c:v>
                </c:pt>
                <c:pt idx="18">
                  <c:v>0.705361137</c:v>
                </c:pt>
                <c:pt idx="20">
                  <c:v>0.705361137</c:v>
                </c:pt>
                <c:pt idx="21">
                  <c:v>0.705361137</c:v>
                </c:pt>
                <c:pt idx="22">
                  <c:v>0.705361137</c:v>
                </c:pt>
                <c:pt idx="23">
                  <c:v>0.705361137</c:v>
                </c:pt>
                <c:pt idx="25">
                  <c:v>0.705361137</c:v>
                </c:pt>
                <c:pt idx="26">
                  <c:v>0.705361137</c:v>
                </c:pt>
                <c:pt idx="28">
                  <c:v>0.705361137</c:v>
                </c:pt>
                <c:pt idx="29">
                  <c:v>0.705361137</c:v>
                </c:pt>
                <c:pt idx="31">
                  <c:v>0.705361137</c:v>
                </c:pt>
                <c:pt idx="32">
                  <c:v>0.705361137</c:v>
                </c:pt>
                <c:pt idx="34">
                  <c:v>0.705361137</c:v>
                </c:pt>
                <c:pt idx="35">
                  <c:v>0.705361137</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(1,2)</c:v>
                </c:pt>
                <c:pt idx="1">
                  <c:v>Fort Garry N (1,2)</c:v>
                </c:pt>
                <c:pt idx="3">
                  <c:v>Assiniboine South (1,2)</c:v>
                </c:pt>
                <c:pt idx="5">
                  <c:v>Transcona (1,2)</c:v>
                </c:pt>
                <c:pt idx="7">
                  <c:v>River Heights W (1,2,t)</c:v>
                </c:pt>
                <c:pt idx="8">
                  <c:v>River Heights E (1,2)</c:v>
                </c:pt>
                <c:pt idx="10">
                  <c:v>St. Boniface E (1,2,t)</c:v>
                </c:pt>
                <c:pt idx="11">
                  <c:v>St. Boniface W (1,2,t)</c:v>
                </c:pt>
                <c:pt idx="13">
                  <c:v>St. Vital South (1,2,t)</c:v>
                </c:pt>
                <c:pt idx="14">
                  <c:v>St. Vital North (1,2)</c:v>
                </c:pt>
                <c:pt idx="16">
                  <c:v>Seven Oaks W (1,2,t)</c:v>
                </c:pt>
                <c:pt idx="17">
                  <c:v>Seven Oaks E (1,2,t)</c:v>
                </c:pt>
                <c:pt idx="18">
                  <c:v>Seven Oaks N (1,2,t)</c:v>
                </c:pt>
                <c:pt idx="20">
                  <c:v>River East N (1,2,t)</c:v>
                </c:pt>
                <c:pt idx="21">
                  <c:v>River East E (1,2,t)</c:v>
                </c:pt>
                <c:pt idx="22">
                  <c:v>River East W (1,2,t)</c:v>
                </c:pt>
                <c:pt idx="23">
                  <c:v>River East S (1,2,t)</c:v>
                </c:pt>
                <c:pt idx="25">
                  <c:v>St. James - Assiniboia W (1,2)</c:v>
                </c:pt>
                <c:pt idx="26">
                  <c:v>St. James - Assiniboia E (1,2,t)</c:v>
                </c:pt>
                <c:pt idx="28">
                  <c:v>Inkster West (1,2,t)</c:v>
                </c:pt>
                <c:pt idx="29">
                  <c:v>Inkster East (1,2)</c:v>
                </c:pt>
                <c:pt idx="31">
                  <c:v>Point Douglas N (1,2,t)</c:v>
                </c:pt>
                <c:pt idx="32">
                  <c:v>Point Douglas S (1,2)</c:v>
                </c:pt>
                <c:pt idx="34">
                  <c:v>Downtown W (1,2)</c:v>
                </c:pt>
                <c:pt idx="35">
                  <c:v>Downtown E (1,2,t)</c:v>
                </c:pt>
              </c:strCache>
            </c:strRef>
          </c:cat>
          <c:val>
            <c:numRef>
              <c:f>'graph data'!$I$104:$I$139</c:f>
              <c:numCache>
                <c:ptCount val="36"/>
                <c:pt idx="0">
                  <c:v>0</c:v>
                </c:pt>
                <c:pt idx="1">
                  <c:v>0</c:v>
                </c:pt>
                <c:pt idx="3">
                  <c:v>0</c:v>
                </c:pt>
                <c:pt idx="5">
                  <c:v>0</c:v>
                </c:pt>
                <c:pt idx="7">
                  <c:v>0</c:v>
                </c:pt>
                <c:pt idx="8">
                  <c:v>0</c:v>
                </c:pt>
                <c:pt idx="10">
                  <c:v>0</c:v>
                </c:pt>
                <c:pt idx="11">
                  <c:v>0</c:v>
                </c:pt>
                <c:pt idx="13">
                  <c:v>0</c:v>
                </c:pt>
                <c:pt idx="14">
                  <c:v>0</c:v>
                </c:pt>
                <c:pt idx="16">
                  <c:v>0</c:v>
                </c:pt>
                <c:pt idx="17">
                  <c:v>0</c:v>
                </c:pt>
                <c:pt idx="18">
                  <c:v>0</c:v>
                </c:pt>
                <c:pt idx="20">
                  <c:v>0</c:v>
                </c:pt>
                <c:pt idx="21">
                  <c:v>0</c:v>
                </c:pt>
                <c:pt idx="22">
                  <c:v>0</c:v>
                </c:pt>
                <c:pt idx="23">
                  <c:v>0</c:v>
                </c:pt>
                <c:pt idx="25">
                  <c:v>0</c:v>
                </c:pt>
                <c:pt idx="26">
                  <c:v>0</c:v>
                </c:pt>
                <c:pt idx="28">
                  <c:v>0</c:v>
                </c:pt>
                <c:pt idx="29">
                  <c:v>0</c:v>
                </c:pt>
                <c:pt idx="31">
                  <c:v>0</c:v>
                </c:pt>
                <c:pt idx="32">
                  <c:v>0</c:v>
                </c:pt>
                <c:pt idx="34">
                  <c:v>0</c:v>
                </c:pt>
                <c:pt idx="35">
                  <c:v>0</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(1,2)</c:v>
                </c:pt>
                <c:pt idx="1">
                  <c:v>Fort Garry N (1,2)</c:v>
                </c:pt>
                <c:pt idx="3">
                  <c:v>Assiniboine South (1,2)</c:v>
                </c:pt>
                <c:pt idx="5">
                  <c:v>Transcona (1,2)</c:v>
                </c:pt>
                <c:pt idx="7">
                  <c:v>River Heights W (1,2,t)</c:v>
                </c:pt>
                <c:pt idx="8">
                  <c:v>River Heights E (1,2)</c:v>
                </c:pt>
                <c:pt idx="10">
                  <c:v>St. Boniface E (1,2,t)</c:v>
                </c:pt>
                <c:pt idx="11">
                  <c:v>St. Boniface W (1,2,t)</c:v>
                </c:pt>
                <c:pt idx="13">
                  <c:v>St. Vital South (1,2,t)</c:v>
                </c:pt>
                <c:pt idx="14">
                  <c:v>St. Vital North (1,2)</c:v>
                </c:pt>
                <c:pt idx="16">
                  <c:v>Seven Oaks W (1,2,t)</c:v>
                </c:pt>
                <c:pt idx="17">
                  <c:v>Seven Oaks E (1,2,t)</c:v>
                </c:pt>
                <c:pt idx="18">
                  <c:v>Seven Oaks N (1,2,t)</c:v>
                </c:pt>
                <c:pt idx="20">
                  <c:v>River East N (1,2,t)</c:v>
                </c:pt>
                <c:pt idx="21">
                  <c:v>River East E (1,2,t)</c:v>
                </c:pt>
                <c:pt idx="22">
                  <c:v>River East W (1,2,t)</c:v>
                </c:pt>
                <c:pt idx="23">
                  <c:v>River East S (1,2,t)</c:v>
                </c:pt>
                <c:pt idx="25">
                  <c:v>St. James - Assiniboia W (1,2)</c:v>
                </c:pt>
                <c:pt idx="26">
                  <c:v>St. James - Assiniboia E (1,2,t)</c:v>
                </c:pt>
                <c:pt idx="28">
                  <c:v>Inkster West (1,2,t)</c:v>
                </c:pt>
                <c:pt idx="29">
                  <c:v>Inkster East (1,2)</c:v>
                </c:pt>
                <c:pt idx="31">
                  <c:v>Point Douglas N (1,2,t)</c:v>
                </c:pt>
                <c:pt idx="32">
                  <c:v>Point Douglas S (1,2)</c:v>
                </c:pt>
                <c:pt idx="34">
                  <c:v>Downtown W (1,2)</c:v>
                </c:pt>
                <c:pt idx="35">
                  <c:v>Downtown E (1,2,t)</c:v>
                </c:pt>
              </c:strCache>
            </c:strRef>
          </c:cat>
          <c:val>
            <c:numRef>
              <c:f>'graph data'!$J$104:$J$139</c:f>
              <c:numCache>
                <c:ptCount val="36"/>
                <c:pt idx="0">
                  <c:v>0</c:v>
                </c:pt>
                <c:pt idx="1">
                  <c:v>0</c:v>
                </c:pt>
                <c:pt idx="3">
                  <c:v>0</c:v>
                </c:pt>
                <c:pt idx="5">
                  <c:v>0</c:v>
                </c:pt>
                <c:pt idx="7">
                  <c:v>0</c:v>
                </c:pt>
                <c:pt idx="8">
                  <c:v>0</c:v>
                </c:pt>
                <c:pt idx="10">
                  <c:v>0</c:v>
                </c:pt>
                <c:pt idx="11">
                  <c:v>0</c:v>
                </c:pt>
                <c:pt idx="13">
                  <c:v>0</c:v>
                </c:pt>
                <c:pt idx="14">
                  <c:v>0</c:v>
                </c:pt>
                <c:pt idx="16">
                  <c:v>0</c:v>
                </c:pt>
                <c:pt idx="17">
                  <c:v>0</c:v>
                </c:pt>
                <c:pt idx="18">
                  <c:v>0</c:v>
                </c:pt>
                <c:pt idx="20">
                  <c:v>0</c:v>
                </c:pt>
                <c:pt idx="21">
                  <c:v>0</c:v>
                </c:pt>
                <c:pt idx="22">
                  <c:v>0</c:v>
                </c:pt>
                <c:pt idx="23">
                  <c:v>0</c:v>
                </c:pt>
                <c:pt idx="25">
                  <c:v>0</c:v>
                </c:pt>
                <c:pt idx="26">
                  <c:v>0</c:v>
                </c:pt>
                <c:pt idx="28">
                  <c:v>0</c:v>
                </c:pt>
                <c:pt idx="29">
                  <c:v>0</c:v>
                </c:pt>
                <c:pt idx="31">
                  <c:v>0</c:v>
                </c:pt>
                <c:pt idx="32">
                  <c:v>0</c:v>
                </c:pt>
                <c:pt idx="34">
                  <c:v>0</c:v>
                </c:pt>
                <c:pt idx="35">
                  <c:v>0</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data'!$B$104:$B$139</c:f>
              <c:strCache>
                <c:ptCount val="36"/>
                <c:pt idx="0">
                  <c:v>Fort Garry S (1,2)</c:v>
                </c:pt>
                <c:pt idx="1">
                  <c:v>Fort Garry N (1,2)</c:v>
                </c:pt>
                <c:pt idx="3">
                  <c:v>Assiniboine South (1,2)</c:v>
                </c:pt>
                <c:pt idx="5">
                  <c:v>Transcona (1,2)</c:v>
                </c:pt>
                <c:pt idx="7">
                  <c:v>River Heights W (1,2,t)</c:v>
                </c:pt>
                <c:pt idx="8">
                  <c:v>River Heights E (1,2)</c:v>
                </c:pt>
                <c:pt idx="10">
                  <c:v>St. Boniface E (1,2,t)</c:v>
                </c:pt>
                <c:pt idx="11">
                  <c:v>St. Boniface W (1,2,t)</c:v>
                </c:pt>
                <c:pt idx="13">
                  <c:v>St. Vital South (1,2,t)</c:v>
                </c:pt>
                <c:pt idx="14">
                  <c:v>St. Vital North (1,2)</c:v>
                </c:pt>
                <c:pt idx="16">
                  <c:v>Seven Oaks W (1,2,t)</c:v>
                </c:pt>
                <c:pt idx="17">
                  <c:v>Seven Oaks E (1,2,t)</c:v>
                </c:pt>
                <c:pt idx="18">
                  <c:v>Seven Oaks N (1,2,t)</c:v>
                </c:pt>
                <c:pt idx="20">
                  <c:v>River East N (1,2,t)</c:v>
                </c:pt>
                <c:pt idx="21">
                  <c:v>River East E (1,2,t)</c:v>
                </c:pt>
                <c:pt idx="22">
                  <c:v>River East W (1,2,t)</c:v>
                </c:pt>
                <c:pt idx="23">
                  <c:v>River East S (1,2,t)</c:v>
                </c:pt>
                <c:pt idx="25">
                  <c:v>St. James - Assiniboia W (1,2)</c:v>
                </c:pt>
                <c:pt idx="26">
                  <c:v>St. James - Assiniboia E (1,2,t)</c:v>
                </c:pt>
                <c:pt idx="28">
                  <c:v>Inkster West (1,2,t)</c:v>
                </c:pt>
                <c:pt idx="29">
                  <c:v>Inkster East (1,2)</c:v>
                </c:pt>
                <c:pt idx="31">
                  <c:v>Point Douglas N (1,2,t)</c:v>
                </c:pt>
                <c:pt idx="32">
                  <c:v>Point Douglas S (1,2)</c:v>
                </c:pt>
                <c:pt idx="34">
                  <c:v>Downtown W (1,2)</c:v>
                </c:pt>
                <c:pt idx="35">
                  <c:v>Downtown E (1,2,t)</c:v>
                </c:pt>
              </c:strCache>
            </c:strRef>
          </c:cat>
          <c:val>
            <c:numRef>
              <c:f>'graph data'!$K$104:$K$139</c:f>
              <c:numCache>
                <c:ptCount val="36"/>
                <c:pt idx="0">
                  <c:v>0.7589484326</c:v>
                </c:pt>
                <c:pt idx="1">
                  <c:v>0.7589484326</c:v>
                </c:pt>
                <c:pt idx="3">
                  <c:v>0.7589484326</c:v>
                </c:pt>
                <c:pt idx="5">
                  <c:v>0.7589484326</c:v>
                </c:pt>
                <c:pt idx="7">
                  <c:v>0.7589484326</c:v>
                </c:pt>
                <c:pt idx="8">
                  <c:v>0.7589484326</c:v>
                </c:pt>
                <c:pt idx="10">
                  <c:v>0.7589484326</c:v>
                </c:pt>
                <c:pt idx="11">
                  <c:v>0.7589484326</c:v>
                </c:pt>
                <c:pt idx="13">
                  <c:v>0.7589484326</c:v>
                </c:pt>
                <c:pt idx="14">
                  <c:v>0.7589484326</c:v>
                </c:pt>
                <c:pt idx="16">
                  <c:v>0.7589484326</c:v>
                </c:pt>
                <c:pt idx="17">
                  <c:v>0.7589484326</c:v>
                </c:pt>
                <c:pt idx="18">
                  <c:v>0.7589484326</c:v>
                </c:pt>
                <c:pt idx="20">
                  <c:v>0.7589484326</c:v>
                </c:pt>
                <c:pt idx="21">
                  <c:v>0.7589484326</c:v>
                </c:pt>
                <c:pt idx="22">
                  <c:v>0.7589484326</c:v>
                </c:pt>
                <c:pt idx="23">
                  <c:v>0.7589484326</c:v>
                </c:pt>
                <c:pt idx="25">
                  <c:v>0.7589484326</c:v>
                </c:pt>
                <c:pt idx="26">
                  <c:v>0.7589484326</c:v>
                </c:pt>
                <c:pt idx="28">
                  <c:v>0.7589484326</c:v>
                </c:pt>
                <c:pt idx="29">
                  <c:v>0.7589484326</c:v>
                </c:pt>
                <c:pt idx="31">
                  <c:v>0.7589484326</c:v>
                </c:pt>
                <c:pt idx="32">
                  <c:v>0.7589484326</c:v>
                </c:pt>
                <c:pt idx="34">
                  <c:v>0.7589484326</c:v>
                </c:pt>
                <c:pt idx="35">
                  <c:v>0.7589484326</c:v>
                </c:pt>
              </c:numCache>
            </c:numRef>
          </c:val>
        </c:ser>
        <c:axId val="52960431"/>
        <c:axId val="6881832"/>
      </c:barChart>
      <c:catAx>
        <c:axId val="52960431"/>
        <c:scaling>
          <c:orientation val="maxMin"/>
        </c:scaling>
        <c:axPos val="l"/>
        <c:delete val="0"/>
        <c:numFmt formatCode="General" sourceLinked="1"/>
        <c:majorTickMark val="none"/>
        <c:minorTickMark val="none"/>
        <c:tickLblPos val="nextTo"/>
        <c:txPr>
          <a:bodyPr/>
          <a:lstStyle/>
          <a:p>
            <a:pPr>
              <a:defRPr lang="en-US" cap="none" sz="750" b="0" i="0" u="none" baseline="0"/>
            </a:pPr>
          </a:p>
        </c:txPr>
        <c:crossAx val="6881832"/>
        <c:crosses val="autoZero"/>
        <c:auto val="1"/>
        <c:lblOffset val="100"/>
        <c:noMultiLvlLbl val="0"/>
      </c:catAx>
      <c:valAx>
        <c:axId val="6881832"/>
        <c:scaling>
          <c:orientation val="minMax"/>
          <c:max val="1"/>
          <c:min val="0"/>
        </c:scaling>
        <c:axPos val="t"/>
        <c:majorGridlines/>
        <c:delete val="0"/>
        <c:numFmt formatCode="0.0" sourceLinked="0"/>
        <c:majorTickMark val="none"/>
        <c:minorTickMark val="none"/>
        <c:tickLblPos val="nextTo"/>
        <c:crossAx val="52960431"/>
        <c:crosses val="max"/>
        <c:crossBetween val="between"/>
        <c:dispUnits/>
        <c:majorUnit val="0.2"/>
        <c:minorUnit val="0.2"/>
      </c:valAx>
      <c:spPr>
        <a:solidFill>
          <a:srgbClr val="FFFFFF"/>
        </a:solidFill>
        <a:ln w="12700">
          <a:solidFill/>
        </a:ln>
      </c:spPr>
    </c:plotArea>
    <c:legend>
      <c:legendPos val="r"/>
      <c:legendEntry>
        <c:idx val="0"/>
        <c:delete val="1"/>
      </c:legendEntry>
      <c:legendEntry>
        <c:idx val="3"/>
        <c:delete val="1"/>
      </c:legendEntry>
      <c:layout>
        <c:manualLayout>
          <c:xMode val="edge"/>
          <c:yMode val="edge"/>
          <c:x val="0.68275"/>
          <c:y val="0.086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2775"/>
          <c:w val="0.983"/>
          <c:h val="0.83175"/>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data'!$B$17:$B$20</c:f>
              <c:strCache>
                <c:ptCount val="4"/>
                <c:pt idx="0">
                  <c:v>South  (1,2,t)</c:v>
                </c:pt>
                <c:pt idx="1">
                  <c:v>Mid  (1,2)</c:v>
                </c:pt>
                <c:pt idx="2">
                  <c:v>North  (1,2,t)</c:v>
                </c:pt>
                <c:pt idx="3">
                  <c:v>Manitoba (t)</c:v>
                </c:pt>
              </c:strCache>
            </c:strRef>
          </c:cat>
          <c:val>
            <c:numRef>
              <c:f>'graph data'!$H$17:$H$20</c:f>
              <c:numCache>
                <c:ptCount val="4"/>
                <c:pt idx="0">
                  <c:v>0.705361137</c:v>
                </c:pt>
                <c:pt idx="1">
                  <c:v>0.705361137</c:v>
                </c:pt>
                <c:pt idx="2">
                  <c:v>0.705361137</c:v>
                </c:pt>
                <c:pt idx="3">
                  <c:v>0.705361137</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(1,2,t)</c:v>
                </c:pt>
                <c:pt idx="1">
                  <c:v>Mid  (1,2)</c:v>
                </c:pt>
                <c:pt idx="2">
                  <c:v>North  (1,2,t)</c:v>
                </c:pt>
                <c:pt idx="3">
                  <c:v>Manitoba (t)</c:v>
                </c:pt>
              </c:strCache>
            </c:strRef>
          </c:cat>
          <c:val>
            <c:numRef>
              <c:f>'graph data'!$I$17:$I$20</c:f>
              <c:numCache>
                <c:ptCount val="4"/>
                <c:pt idx="0">
                  <c:v>0.841906852</c:v>
                </c:pt>
                <c:pt idx="1">
                  <c:v>0.8450577183</c:v>
                </c:pt>
                <c:pt idx="2">
                  <c:v>0.8659608545</c:v>
                </c:pt>
                <c:pt idx="3">
                  <c:v>0.705361137</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(1,2,t)</c:v>
                </c:pt>
                <c:pt idx="1">
                  <c:v>Mid  (1,2)</c:v>
                </c:pt>
                <c:pt idx="2">
                  <c:v>North  (1,2,t)</c:v>
                </c:pt>
                <c:pt idx="3">
                  <c:v>Manitoba (t)</c:v>
                </c:pt>
              </c:strCache>
            </c:strRef>
          </c:cat>
          <c:val>
            <c:numRef>
              <c:f>'graph data'!$J$17:$J$20</c:f>
              <c:numCache>
                <c:ptCount val="4"/>
                <c:pt idx="0">
                  <c:v>0.8728810124</c:v>
                </c:pt>
                <c:pt idx="1">
                  <c:v>0.8425532778</c:v>
                </c:pt>
                <c:pt idx="2">
                  <c:v>0.8046732071</c:v>
                </c:pt>
                <c:pt idx="3">
                  <c:v>0.7589484326</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data'!$B$17:$B$20</c:f>
              <c:strCache>
                <c:ptCount val="4"/>
                <c:pt idx="0">
                  <c:v>South  (1,2,t)</c:v>
                </c:pt>
                <c:pt idx="1">
                  <c:v>Mid  (1,2)</c:v>
                </c:pt>
                <c:pt idx="2">
                  <c:v>North  (1,2,t)</c:v>
                </c:pt>
                <c:pt idx="3">
                  <c:v>Manitoba (t)</c:v>
                </c:pt>
              </c:strCache>
            </c:strRef>
          </c:cat>
          <c:val>
            <c:numRef>
              <c:f>'graph data'!$K$17:$K$20</c:f>
              <c:numCache>
                <c:ptCount val="4"/>
                <c:pt idx="0">
                  <c:v>0.7589484326</c:v>
                </c:pt>
                <c:pt idx="1">
                  <c:v>0.7589484326</c:v>
                </c:pt>
                <c:pt idx="2">
                  <c:v>0.7589484326</c:v>
                </c:pt>
                <c:pt idx="3">
                  <c:v>0.7589484326</c:v>
                </c:pt>
              </c:numCache>
            </c:numRef>
          </c:val>
        </c:ser>
        <c:axId val="61936489"/>
        <c:axId val="20557490"/>
      </c:barChart>
      <c:catAx>
        <c:axId val="61936489"/>
        <c:scaling>
          <c:orientation val="maxMin"/>
        </c:scaling>
        <c:axPos val="l"/>
        <c:delete val="0"/>
        <c:numFmt formatCode="General" sourceLinked="1"/>
        <c:majorTickMark val="none"/>
        <c:minorTickMark val="none"/>
        <c:tickLblPos val="nextTo"/>
        <c:crossAx val="20557490"/>
        <c:crosses val="autoZero"/>
        <c:auto val="1"/>
        <c:lblOffset val="100"/>
        <c:noMultiLvlLbl val="0"/>
      </c:catAx>
      <c:valAx>
        <c:axId val="20557490"/>
        <c:scaling>
          <c:orientation val="minMax"/>
          <c:max val="1.2"/>
        </c:scaling>
        <c:axPos val="t"/>
        <c:majorGridlines/>
        <c:delete val="0"/>
        <c:numFmt formatCode="0.0" sourceLinked="0"/>
        <c:majorTickMark val="none"/>
        <c:minorTickMark val="none"/>
        <c:tickLblPos val="nextTo"/>
        <c:crossAx val="61936489"/>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975"/>
          <c:y val="0.241"/>
          <c:w val="0.29025"/>
          <c:h val="0.151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1"/>
          <c:h val="0.82825"/>
        </c:manualLayout>
      </c:layout>
      <c:barChart>
        <c:barDir val="bar"/>
        <c:grouping val="clustered"/>
        <c:varyColors val="0"/>
        <c:ser>
          <c:idx val="0"/>
          <c:order val="0"/>
          <c:tx>
            <c:strRef>
              <c:f>'graph data'!$H$4</c:f>
              <c:strCache>
                <c:ptCount val="1"/>
                <c:pt idx="0">
                  <c:v>Mb Avg 1990/91-1997/98</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1990/91-1997/98</c:name>
            <c:spPr>
              <a:ln w="25400">
                <a:solidFill>
                  <a:srgbClr val="C0C0C0"/>
                </a:solidFill>
                <a:prstDash val="sysDot"/>
              </a:ln>
            </c:spPr>
            <c:trendlineType val="linear"/>
            <c:forward val="0.5"/>
            <c:backward val="0.5"/>
            <c:dispEq val="0"/>
            <c:dispRSqr val="0"/>
          </c:trendline>
          <c:cat>
            <c:strRef>
              <c:f>'graph data'!$B$35:$B$39</c:f>
              <c:strCache>
                <c:ptCount val="5"/>
                <c:pt idx="0">
                  <c:v>Wpg Most Healthy  (1,2,t)</c:v>
                </c:pt>
                <c:pt idx="1">
                  <c:v>Wpg Average Health  (1,2)</c:v>
                </c:pt>
                <c:pt idx="2">
                  <c:v>Wpg Least Healthy  (1,2)</c:v>
                </c:pt>
                <c:pt idx="3">
                  <c:v>Winnipeg Overall  (1,2,t)</c:v>
                </c:pt>
                <c:pt idx="4">
                  <c:v>Manitoba (t)</c:v>
                </c:pt>
              </c:strCache>
            </c:strRef>
          </c:cat>
          <c:val>
            <c:numRef>
              <c:f>'graph data'!$H$35:$H$39</c:f>
              <c:numCache>
                <c:ptCount val="5"/>
                <c:pt idx="0">
                  <c:v>0.705361137</c:v>
                </c:pt>
                <c:pt idx="1">
                  <c:v>0.705361137</c:v>
                </c:pt>
                <c:pt idx="2">
                  <c:v>0.705361137</c:v>
                </c:pt>
                <c:pt idx="3">
                  <c:v>0.705361137</c:v>
                </c:pt>
                <c:pt idx="4">
                  <c:v>0.705361137</c:v>
                </c:pt>
              </c:numCache>
            </c:numRef>
          </c:val>
        </c:ser>
        <c:ser>
          <c:idx val="1"/>
          <c:order val="1"/>
          <c:tx>
            <c:strRef>
              <c:f>'graph data'!$I$4</c:f>
              <c:strCache>
                <c:ptCount val="1"/>
                <c:pt idx="0">
                  <c:v>1990/91-1997/98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(1,2,t)</c:v>
                </c:pt>
                <c:pt idx="1">
                  <c:v>Wpg Average Health  (1,2)</c:v>
                </c:pt>
                <c:pt idx="2">
                  <c:v>Wpg Least Healthy  (1,2)</c:v>
                </c:pt>
                <c:pt idx="3">
                  <c:v>Winnipeg Overall  (1,2,t)</c:v>
                </c:pt>
                <c:pt idx="4">
                  <c:v>Manitoba (t)</c:v>
                </c:pt>
              </c:strCache>
            </c:strRef>
          </c:cat>
          <c:val>
            <c:numRef>
              <c:f>'graph data'!$I$35:$I$39</c:f>
              <c:numCache>
                <c:ptCount val="5"/>
                <c:pt idx="0">
                  <c:v>0</c:v>
                </c:pt>
                <c:pt idx="1">
                  <c:v>0</c:v>
                </c:pt>
                <c:pt idx="2">
                  <c:v>0</c:v>
                </c:pt>
                <c:pt idx="3">
                  <c:v>0</c:v>
                </c:pt>
                <c:pt idx="4">
                  <c:v>0.705361137</c:v>
                </c:pt>
              </c:numCache>
            </c:numRef>
          </c:val>
        </c:ser>
        <c:ser>
          <c:idx val="2"/>
          <c:order val="2"/>
          <c:tx>
            <c:strRef>
              <c:f>'graph data'!$J$4</c:f>
              <c:strCache>
                <c:ptCount val="1"/>
                <c:pt idx="0">
                  <c:v>1998/99-2005/06</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(1,2,t)</c:v>
                </c:pt>
                <c:pt idx="1">
                  <c:v>Wpg Average Health  (1,2)</c:v>
                </c:pt>
                <c:pt idx="2">
                  <c:v>Wpg Least Healthy  (1,2)</c:v>
                </c:pt>
                <c:pt idx="3">
                  <c:v>Winnipeg Overall  (1,2,t)</c:v>
                </c:pt>
                <c:pt idx="4">
                  <c:v>Manitoba (t)</c:v>
                </c:pt>
              </c:strCache>
            </c:strRef>
          </c:cat>
          <c:val>
            <c:numRef>
              <c:f>'graph data'!$J$35:$J$39</c:f>
              <c:numCache>
                <c:ptCount val="5"/>
                <c:pt idx="0">
                  <c:v>0</c:v>
                </c:pt>
                <c:pt idx="1">
                  <c:v>0</c:v>
                </c:pt>
                <c:pt idx="2">
                  <c:v>0</c:v>
                </c:pt>
                <c:pt idx="3">
                  <c:v>0</c:v>
                </c:pt>
                <c:pt idx="4">
                  <c:v>0.7589484326</c:v>
                </c:pt>
              </c:numCache>
            </c:numRef>
          </c:val>
        </c:ser>
        <c:ser>
          <c:idx val="3"/>
          <c:order val="3"/>
          <c:tx>
            <c:strRef>
              <c:f>'graph data'!$K$4</c:f>
              <c:strCache>
                <c:ptCount val="1"/>
                <c:pt idx="0">
                  <c:v>Mb Avg 1998/99-2005/06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1998/99-2005/06</c:name>
            <c:spPr>
              <a:ln w="25400">
                <a:solidFill>
                  <a:srgbClr val="000000"/>
                </a:solidFill>
                <a:prstDash val="sysDot"/>
              </a:ln>
            </c:spPr>
            <c:trendlineType val="linear"/>
            <c:forward val="0.5"/>
            <c:backward val="0.5"/>
            <c:dispEq val="0"/>
            <c:dispRSqr val="0"/>
          </c:trendline>
          <c:cat>
            <c:strRef>
              <c:f>'graph data'!$B$35:$B$39</c:f>
              <c:strCache>
                <c:ptCount val="5"/>
                <c:pt idx="0">
                  <c:v>Wpg Most Healthy  (1,2,t)</c:v>
                </c:pt>
                <c:pt idx="1">
                  <c:v>Wpg Average Health  (1,2)</c:v>
                </c:pt>
                <c:pt idx="2">
                  <c:v>Wpg Least Healthy  (1,2)</c:v>
                </c:pt>
                <c:pt idx="3">
                  <c:v>Winnipeg Overall  (1,2,t)</c:v>
                </c:pt>
                <c:pt idx="4">
                  <c:v>Manitoba (t)</c:v>
                </c:pt>
              </c:strCache>
            </c:strRef>
          </c:cat>
          <c:val>
            <c:numRef>
              <c:f>'graph data'!$K$35:$K$39</c:f>
              <c:numCache>
                <c:ptCount val="5"/>
                <c:pt idx="0">
                  <c:v>0.7589484326</c:v>
                </c:pt>
                <c:pt idx="1">
                  <c:v>0.7589484326</c:v>
                </c:pt>
                <c:pt idx="2">
                  <c:v>0.7589484326</c:v>
                </c:pt>
                <c:pt idx="3">
                  <c:v>0.7589484326</c:v>
                </c:pt>
                <c:pt idx="4">
                  <c:v>0.7589484326</c:v>
                </c:pt>
              </c:numCache>
            </c:numRef>
          </c:val>
        </c:ser>
        <c:axId val="50799683"/>
        <c:axId val="54543964"/>
      </c:barChart>
      <c:catAx>
        <c:axId val="50799683"/>
        <c:scaling>
          <c:orientation val="maxMin"/>
        </c:scaling>
        <c:axPos val="l"/>
        <c:delete val="0"/>
        <c:numFmt formatCode="General" sourceLinked="1"/>
        <c:majorTickMark val="none"/>
        <c:minorTickMark val="none"/>
        <c:tickLblPos val="nextTo"/>
        <c:crossAx val="54543964"/>
        <c:crosses val="autoZero"/>
        <c:auto val="1"/>
        <c:lblOffset val="100"/>
        <c:noMultiLvlLbl val="0"/>
      </c:catAx>
      <c:valAx>
        <c:axId val="54543964"/>
        <c:scaling>
          <c:orientation val="minMax"/>
          <c:max val="1.2"/>
        </c:scaling>
        <c:axPos val="t"/>
        <c:majorGridlines/>
        <c:delete val="0"/>
        <c:numFmt formatCode="0.0" sourceLinked="0"/>
        <c:majorTickMark val="none"/>
        <c:minorTickMark val="none"/>
        <c:tickLblPos val="nextTo"/>
        <c:crossAx val="50799683"/>
        <c:crosses val="max"/>
        <c:crossBetween val="between"/>
        <c:dispUnits/>
        <c:majorUnit val="0.1"/>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6875"/>
          <c:y val="0.155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81"/>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98"/>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cdr:x>
      <cdr:y>0.87875</cdr:y>
    </cdr:from>
    <cdr:to>
      <cdr:x>0.957</cdr:x>
      <cdr:y>0.9865</cdr:y>
    </cdr:to>
    <cdr:sp>
      <cdr:nvSpPr>
        <cdr:cNvPr id="1" name="TextBox 4"/>
        <cdr:cNvSpPr txBox="1">
          <a:spLocks noChangeArrowheads="1"/>
        </cdr:cNvSpPr>
      </cdr:nvSpPr>
      <cdr:spPr>
        <a:xfrm>
          <a:off x="1171575" y="4000500"/>
          <a:ext cx="4276725" cy="49530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0.63875</cdr:x>
      <cdr:y>0.961</cdr:y>
    </cdr:from>
    <cdr:to>
      <cdr:x>1</cdr:x>
      <cdr:y>1</cdr:y>
    </cdr:to>
    <cdr:sp>
      <cdr:nvSpPr>
        <cdr:cNvPr id="2" name="mchp"/>
        <cdr:cNvSpPr txBox="1">
          <a:spLocks noChangeArrowheads="1"/>
        </cdr:cNvSpPr>
      </cdr:nvSpPr>
      <cdr:spPr>
        <a:xfrm>
          <a:off x="3638550" y="4381500"/>
          <a:ext cx="2057400" cy="180975"/>
        </a:xfrm>
        <a:prstGeom prst="rect">
          <a:avLst/>
        </a:prstGeom>
        <a:solidFill>
          <a:srgbClr val="FFFFFF"/>
        </a:solidFill>
        <a:ln w="9525" cmpd="sng">
          <a:noFill/>
        </a:ln>
      </cdr:spPr>
      <cdr:txBody>
        <a:bodyPr vertOverflow="clip" wrap="square" anchor="b"/>
        <a:p>
          <a:pPr algn="ctr">
            <a:defRPr/>
          </a:pPr>
          <a:r>
            <a:rPr lang="en-US" cap="none" sz="700" b="0" i="0" u="none" baseline="0"/>
            <a:t>Source: Manitoba Centre for Health Policy, 2008  </a:t>
          </a:r>
        </a:p>
      </cdr:txBody>
    </cdr:sp>
  </cdr:relSizeAnchor>
  <cdr:relSizeAnchor xmlns:cdr="http://schemas.openxmlformats.org/drawingml/2006/chartDrawing">
    <cdr:from>
      <cdr:x>0</cdr:x>
      <cdr:y>0</cdr:y>
    </cdr:from>
    <cdr:to>
      <cdr:x>0.994</cdr:x>
      <cdr:y>0.12025</cdr:y>
    </cdr:to>
    <cdr:sp>
      <cdr:nvSpPr>
        <cdr:cNvPr id="3" name="TextBox 6"/>
        <cdr:cNvSpPr txBox="1">
          <a:spLocks noChangeArrowheads="1"/>
        </cdr:cNvSpPr>
      </cdr:nvSpPr>
      <cdr:spPr>
        <a:xfrm>
          <a:off x="0" y="0"/>
          <a:ext cx="5667375" cy="5524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15.10: Proportion of Ambulatory Visits to Specialists                                                                 Where the Patient Travels Outside RHA, by RHA</a:t>
          </a:r>
          <a:r>
            <a:rPr lang="en-US" cap="none" sz="800" b="0" i="0" u="none" baseline="0">
              <a:latin typeface="Univers 45 Light"/>
              <a:ea typeface="Univers 45 Light"/>
              <a:cs typeface="Univers 45 Light"/>
            </a:rPr>
            <a:t>
 Age-adjusted annual proportion of specialist visits</a:t>
          </a:r>
        </a:p>
      </cdr:txBody>
    </cdr:sp>
  </cdr:relSizeAnchor>
  <cdr:relSizeAnchor xmlns:cdr="http://schemas.openxmlformats.org/drawingml/2006/chartDrawing">
    <cdr:from>
      <cdr:x>0.207</cdr:x>
      <cdr:y>0.30325</cdr:y>
    </cdr:from>
    <cdr:to>
      <cdr:x>0.538</cdr:x>
      <cdr:y>0.33775</cdr:y>
    </cdr:to>
    <cdr:sp>
      <cdr:nvSpPr>
        <cdr:cNvPr id="4" name="TextBox 7"/>
        <cdr:cNvSpPr txBox="1">
          <a:spLocks noChangeArrowheads="1"/>
        </cdr:cNvSpPr>
      </cdr:nvSpPr>
      <cdr:spPr>
        <a:xfrm>
          <a:off x="1171575" y="1381125"/>
          <a:ext cx="1885950" cy="161925"/>
        </a:xfrm>
        <a:prstGeom prst="rect">
          <a:avLst/>
        </a:prstGeom>
        <a:solidFill>
          <a:srgbClr val="FFFFFF"/>
        </a:solidFill>
        <a:ln w="9525" cmpd="sng">
          <a:noFill/>
        </a:ln>
      </cdr:spPr>
      <cdr:txBody>
        <a:bodyPr vertOverflow="clip" wrap="square"/>
        <a:p>
          <a:pPr algn="l">
            <a:defRPr/>
          </a:pPr>
          <a:r>
            <a:rPr lang="en-US" cap="none" sz="800" b="0" i="0" u="none" baseline="0"/>
            <a:t>Winnipeg is not included in this model</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0.61475</cdr:x>
      <cdr:y>0.9595</cdr:y>
    </cdr:from>
    <cdr:to>
      <cdr:x>0.99975</cdr:x>
      <cdr:y>1</cdr:y>
    </cdr:to>
    <cdr:sp>
      <cdr:nvSpPr>
        <cdr:cNvPr id="1" name="TextBox 1"/>
        <cdr:cNvSpPr txBox="1">
          <a:spLocks noChangeArrowheads="1"/>
        </cdr:cNvSpPr>
      </cdr:nvSpPr>
      <cdr:spPr>
        <a:xfrm>
          <a:off x="3505200" y="4371975"/>
          <a:ext cx="2200275" cy="180975"/>
        </a:xfrm>
        <a:prstGeom prst="rect">
          <a:avLst/>
        </a:prstGeom>
        <a:noFill/>
        <a:ln w="9525" cmpd="sng">
          <a:noFill/>
        </a:ln>
      </cdr:spPr>
      <cdr:txBody>
        <a:bodyPr vertOverflow="clip" wrap="square" anchor="b"/>
        <a:p>
          <a:pPr algn="ctr">
            <a:defRPr/>
          </a:pPr>
          <a:r>
            <a:rPr lang="en-US" cap="none" sz="700" b="0" i="0" u="none" baseline="0"/>
            <a:t>Source: Manitoba Centre for Health Policy, 2008</a:t>
          </a:r>
        </a:p>
      </cdr:txBody>
    </cdr:sp>
  </cdr:relSizeAnchor>
  <cdr:relSizeAnchor xmlns:cdr="http://schemas.openxmlformats.org/drawingml/2006/chartDrawing">
    <cdr:from>
      <cdr:x>0</cdr:x>
      <cdr:y>0</cdr:y>
    </cdr:from>
    <cdr:to>
      <cdr:x>0.99325</cdr:x>
      <cdr:y>0.12175</cdr:y>
    </cdr:to>
    <cdr:sp>
      <cdr:nvSpPr>
        <cdr:cNvPr id="2" name="TextBox 2"/>
        <cdr:cNvSpPr txBox="1">
          <a:spLocks noChangeArrowheads="1"/>
        </cdr:cNvSpPr>
      </cdr:nvSpPr>
      <cdr:spPr>
        <a:xfrm>
          <a:off x="0" y="0"/>
          <a:ext cx="5667375" cy="5524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Proportion Ambulatory Visits to Specialists Where the Patient                              Travels Outside RHA, by Aggregate Winnipeg Community Areas</a:t>
          </a:r>
          <a:r>
            <a:rPr lang="en-US" cap="none" sz="800" b="0" i="0" u="none" baseline="0">
              <a:latin typeface="Univers 45 Light"/>
              <a:ea typeface="Univers 45 Light"/>
              <a:cs typeface="Univers 45 Light"/>
            </a:rPr>
            <a:t>
Age-adjusted annual rate of specialist visits, per resident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0.64225</cdr:x>
      <cdr:y>0.9835</cdr:y>
    </cdr:from>
    <cdr:to>
      <cdr:x>1</cdr:x>
      <cdr:y>1</cdr:y>
    </cdr:to>
    <cdr:sp>
      <cdr:nvSpPr>
        <cdr:cNvPr id="1" name="TextBox 1"/>
        <cdr:cNvSpPr txBox="1">
          <a:spLocks noChangeArrowheads="1"/>
        </cdr:cNvSpPr>
      </cdr:nvSpPr>
      <cdr:spPr>
        <a:xfrm>
          <a:off x="4714875" y="9725025"/>
          <a:ext cx="2628900" cy="161925"/>
        </a:xfrm>
        <a:prstGeom prst="rect">
          <a:avLst/>
        </a:prstGeom>
        <a:noFill/>
        <a:ln w="9525" cmpd="sng">
          <a:noFill/>
        </a:ln>
      </cdr:spPr>
      <cdr:txBody>
        <a:bodyPr vertOverflow="clip" wrap="square" anchor="b"/>
        <a:p>
          <a:pPr algn="ctr">
            <a:defRPr/>
          </a:pPr>
          <a:r>
            <a:rPr lang="en-US" cap="none" sz="800" b="0" i="0" u="none" baseline="0"/>
            <a:t>Source: Manitoba Centre for Health Policy, 2008  </a:t>
          </a:r>
        </a:p>
      </cdr:txBody>
    </cdr:sp>
  </cdr:relSizeAnchor>
  <cdr:relSizeAnchor xmlns:cdr="http://schemas.openxmlformats.org/drawingml/2006/chartDrawing">
    <cdr:from>
      <cdr:x>0</cdr:x>
      <cdr:y>0</cdr:y>
    </cdr:from>
    <cdr:to>
      <cdr:x>1</cdr:x>
      <cdr:y>0.055</cdr:y>
    </cdr:to>
    <cdr:sp>
      <cdr:nvSpPr>
        <cdr:cNvPr id="2" name="TextBox 6"/>
        <cdr:cNvSpPr txBox="1">
          <a:spLocks noChangeArrowheads="1"/>
        </cdr:cNvSpPr>
      </cdr:nvSpPr>
      <cdr:spPr>
        <a:xfrm>
          <a:off x="0" y="0"/>
          <a:ext cx="7343775" cy="542925"/>
        </a:xfrm>
        <a:prstGeom prst="rect">
          <a:avLst/>
        </a:prstGeom>
        <a:noFill/>
        <a:ln w="9525" cmpd="sng">
          <a:noFill/>
        </a:ln>
      </cdr:spPr>
      <cdr:txBody>
        <a:bodyPr vertOverflow="clip" wrap="square"/>
        <a:p>
          <a:pPr algn="ctr">
            <a:defRPr/>
          </a:pPr>
          <a:r>
            <a:rPr lang="en-US" cap="none" sz="1075" b="1" i="0" u="none" baseline="0">
              <a:latin typeface="Univers 45 Light"/>
              <a:ea typeface="Univers 45 Light"/>
              <a:cs typeface="Univers 45 Light"/>
            </a:rPr>
            <a:t>Figure 15.11: Proportion of Ambulatory Visits to Specialists                                                                                                                      Where the Patient Travels Outside RHA, by District</a:t>
          </a:r>
          <a:r>
            <a:rPr lang="en-US" cap="none" sz="800" b="0" i="0" u="none" baseline="0">
              <a:latin typeface="Univers 45 Light"/>
              <a:ea typeface="Univers 45 Light"/>
              <a:cs typeface="Univers 45 Light"/>
            </a:rPr>
            <a:t>
Age-adjusted annual proportion of specialist visits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0.90425</cdr:y>
    </cdr:from>
    <cdr:to>
      <cdr:x>0.97275</cdr:x>
      <cdr:y>0.99825</cdr:y>
    </cdr:to>
    <cdr:sp>
      <cdr:nvSpPr>
        <cdr:cNvPr id="1" name="TextBox 6"/>
        <cdr:cNvSpPr txBox="1">
          <a:spLocks noChangeArrowheads="1"/>
        </cdr:cNvSpPr>
      </cdr:nvSpPr>
      <cdr:spPr>
        <a:xfrm>
          <a:off x="1438275" y="4943475"/>
          <a:ext cx="4105275" cy="514350"/>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relSizeAnchor>
  <cdr:relSizeAnchor xmlns:cdr="http://schemas.openxmlformats.org/drawingml/2006/chartDrawing">
    <cdr:from>
      <cdr:x>0.616</cdr:x>
      <cdr:y>0.968</cdr:y>
    </cdr:from>
    <cdr:to>
      <cdr:x>0.99325</cdr:x>
      <cdr:y>0.9965</cdr:y>
    </cdr:to>
    <cdr:sp>
      <cdr:nvSpPr>
        <cdr:cNvPr id="2" name="mchp"/>
        <cdr:cNvSpPr txBox="1">
          <a:spLocks noChangeArrowheads="1"/>
        </cdr:cNvSpPr>
      </cdr:nvSpPr>
      <cdr:spPr>
        <a:xfrm>
          <a:off x="3505200" y="5295900"/>
          <a:ext cx="2152650" cy="152400"/>
        </a:xfrm>
        <a:prstGeom prst="rect">
          <a:avLst/>
        </a:prstGeom>
        <a:solidFill>
          <a:srgbClr val="FFFFFF"/>
        </a:solidFill>
        <a:ln w="9525" cmpd="sng">
          <a:noFill/>
        </a:ln>
      </cdr:spPr>
      <cdr:txBody>
        <a:bodyPr vertOverflow="clip" wrap="square" anchor="b"/>
        <a:p>
          <a:pPr algn="ctr">
            <a:defRPr/>
          </a:pPr>
          <a:r>
            <a:rPr lang="en-US" cap="none" sz="700" b="0" i="0" u="none" baseline="0"/>
            <a:t>Source: Manitoba Centre for Health Policy, 2008  </a:t>
          </a:r>
        </a:p>
      </cdr:txBody>
    </cdr:sp>
  </cdr:relSizeAnchor>
  <cdr:relSizeAnchor xmlns:cdr="http://schemas.openxmlformats.org/drawingml/2006/chartDrawing">
    <cdr:from>
      <cdr:x>0</cdr:x>
      <cdr:y>0</cdr:y>
    </cdr:from>
    <cdr:to>
      <cdr:x>0.99325</cdr:x>
      <cdr:y>0.101</cdr:y>
    </cdr:to>
    <cdr:sp>
      <cdr:nvSpPr>
        <cdr:cNvPr id="3" name="TextBox 9"/>
        <cdr:cNvSpPr txBox="1">
          <a:spLocks noChangeArrowheads="1"/>
        </cdr:cNvSpPr>
      </cdr:nvSpPr>
      <cdr:spPr>
        <a:xfrm>
          <a:off x="0" y="0"/>
          <a:ext cx="5667375" cy="5524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Proportion of Ambulatory Visits to Specialists                                                                 Where the Patient Travels Outside RHA, by Winnipeg Community Areas</a:t>
          </a:r>
          <a:r>
            <a:rPr lang="en-US" cap="none" sz="800" b="0" i="0" u="none" baseline="0">
              <a:latin typeface="Univers 45 Light"/>
              <a:ea typeface="Univers 45 Light"/>
              <a:cs typeface="Univers 45 Light"/>
            </a:rPr>
            <a:t>
Age-adjusted annual proportion of specialist visits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0.616</cdr:x>
      <cdr:y>0.98075</cdr:y>
    </cdr:from>
    <cdr:to>
      <cdr:x>1</cdr:x>
      <cdr:y>1</cdr:y>
    </cdr:to>
    <cdr:sp>
      <cdr:nvSpPr>
        <cdr:cNvPr id="1" name="TextBox 1"/>
        <cdr:cNvSpPr txBox="1">
          <a:spLocks noChangeArrowheads="1"/>
        </cdr:cNvSpPr>
      </cdr:nvSpPr>
      <cdr:spPr>
        <a:xfrm>
          <a:off x="3505200" y="8058150"/>
          <a:ext cx="2190750" cy="161925"/>
        </a:xfrm>
        <a:prstGeom prst="rect">
          <a:avLst/>
        </a:prstGeom>
        <a:noFill/>
        <a:ln w="9525" cmpd="sng">
          <a:noFill/>
        </a:ln>
      </cdr:spPr>
      <cdr:txBody>
        <a:bodyPr vertOverflow="clip" wrap="square" anchor="b"/>
        <a:p>
          <a:pPr algn="ctr">
            <a:defRPr/>
          </a:pPr>
          <a:r>
            <a:rPr lang="en-US" cap="none" sz="700" b="0" i="0" u="none" baseline="0"/>
            <a:t>Source: Manitoba Centre for Health Policy, 2008  </a:t>
          </a:r>
        </a:p>
      </cdr:txBody>
    </cdr:sp>
  </cdr:relSizeAnchor>
  <cdr:relSizeAnchor xmlns:cdr="http://schemas.openxmlformats.org/drawingml/2006/chartDrawing">
    <cdr:from>
      <cdr:x>0</cdr:x>
      <cdr:y>0</cdr:y>
    </cdr:from>
    <cdr:to>
      <cdr:x>0.99325</cdr:x>
      <cdr:y>0.067</cdr:y>
    </cdr:to>
    <cdr:sp>
      <cdr:nvSpPr>
        <cdr:cNvPr id="2" name="TextBox 2"/>
        <cdr:cNvSpPr txBox="1">
          <a:spLocks noChangeArrowheads="1"/>
        </cdr:cNvSpPr>
      </cdr:nvSpPr>
      <cdr:spPr>
        <a:xfrm>
          <a:off x="0" y="0"/>
          <a:ext cx="5667375" cy="5524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Proportion of Ambulatory Visits to Specialists                                                                 Where the Patient Travels Outside RHA, by Winnipeg Neighbourhood Clusters</a:t>
          </a:r>
          <a:r>
            <a:rPr lang="en-US" cap="none" sz="800" b="0" i="0" u="none" baseline="0">
              <a:latin typeface="Univers 45 Light"/>
              <a:ea typeface="Univers 45 Light"/>
              <a:cs typeface="Univers 45 Light"/>
            </a:rPr>
            <a:t>
Age-adjusted annual rate of specialist visits, per resident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0.6075</cdr:x>
      <cdr:y>0.95925</cdr:y>
    </cdr:from>
    <cdr:to>
      <cdr:x>1</cdr:x>
      <cdr:y>1</cdr:y>
    </cdr:to>
    <cdr:sp>
      <cdr:nvSpPr>
        <cdr:cNvPr id="1" name="TextBox 1"/>
        <cdr:cNvSpPr txBox="1">
          <a:spLocks noChangeArrowheads="1"/>
        </cdr:cNvSpPr>
      </cdr:nvSpPr>
      <cdr:spPr>
        <a:xfrm>
          <a:off x="3457575" y="4371975"/>
          <a:ext cx="2238375" cy="190500"/>
        </a:xfrm>
        <a:prstGeom prst="rect">
          <a:avLst/>
        </a:prstGeom>
        <a:noFill/>
        <a:ln w="9525" cmpd="sng">
          <a:noFill/>
        </a:ln>
      </cdr:spPr>
      <cdr:txBody>
        <a:bodyPr vertOverflow="clip" wrap="square" anchor="b"/>
        <a:p>
          <a:pPr algn="ctr">
            <a:defRPr/>
          </a:pPr>
          <a:r>
            <a:rPr lang="en-US" cap="none" sz="700" b="0" i="0" u="none" baseline="0"/>
            <a:t>Source: Manitoba Centre for Health Policy, 2008</a:t>
          </a:r>
        </a:p>
      </cdr:txBody>
    </cdr:sp>
  </cdr:relSizeAnchor>
  <cdr:relSizeAnchor xmlns:cdr="http://schemas.openxmlformats.org/drawingml/2006/chartDrawing">
    <cdr:from>
      <cdr:x>0</cdr:x>
      <cdr:y>0</cdr:y>
    </cdr:from>
    <cdr:to>
      <cdr:x>0.99325</cdr:x>
      <cdr:y>0.122</cdr:y>
    </cdr:to>
    <cdr:sp>
      <cdr:nvSpPr>
        <cdr:cNvPr id="2" name="TextBox 2"/>
        <cdr:cNvSpPr txBox="1">
          <a:spLocks noChangeArrowheads="1"/>
        </cdr:cNvSpPr>
      </cdr:nvSpPr>
      <cdr:spPr>
        <a:xfrm>
          <a:off x="0" y="0"/>
          <a:ext cx="5667375" cy="552450"/>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X.X.X: Proportion Ambulatory Visits to Specialists                                                                 Where the Patient Travels Outside RHA, by Aggregate RHA Areas</a:t>
          </a:r>
          <a:r>
            <a:rPr lang="en-US" cap="none" sz="800" b="0" i="0" u="none" baseline="0">
              <a:latin typeface="Univers 45 Light"/>
              <a:ea typeface="Univers 45 Light"/>
              <a:cs typeface="Univers 45 Light"/>
            </a:rPr>
            <a:t>
Age-adjusted annual rate of specialist visits, per resident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354"/>
  <sheetViews>
    <sheetView workbookViewId="0" topLeftCell="A1">
      <pane xSplit="7" ySplit="4" topLeftCell="H5" activePane="bottomRight" state="frozen"/>
      <selection pane="topLeft" activeCell="A1" sqref="A1"/>
      <selection pane="topRight" activeCell="G1" sqref="G1"/>
      <selection pane="bottomLeft" activeCell="A2" sqref="A2"/>
      <selection pane="bottomRight" activeCell="A10" sqref="A10"/>
    </sheetView>
  </sheetViews>
  <sheetFormatPr defaultColWidth="9.140625" defaultRowHeight="12.75"/>
  <cols>
    <col min="1" max="1" width="17.57421875" style="2" customWidth="1"/>
    <col min="2" max="2" width="27.28125" style="2" customWidth="1"/>
    <col min="3" max="5" width="2.8515625" style="2" customWidth="1"/>
    <col min="6" max="7" width="7.8515625" style="2" customWidth="1"/>
    <col min="8" max="8" width="9.57421875" style="2" bestFit="1" customWidth="1"/>
    <col min="9" max="9" width="9.140625" style="2" customWidth="1"/>
    <col min="10" max="10" width="9.140625" style="11" customWidth="1"/>
    <col min="11" max="13" width="9.140625" style="2" customWidth="1"/>
    <col min="14" max="14" width="9.421875" style="51" bestFit="1" customWidth="1"/>
    <col min="15" max="15" width="2.8515625" style="10" customWidth="1"/>
    <col min="16" max="17" width="9.140625" style="2" customWidth="1"/>
    <col min="18" max="18" width="9.421875" style="51" bestFit="1" customWidth="1"/>
    <col min="19" max="19" width="2.8515625" style="10" customWidth="1"/>
    <col min="20" max="20" width="9.28125" style="51" bestFit="1" customWidth="1"/>
    <col min="21" max="16384" width="9.140625" style="2" customWidth="1"/>
  </cols>
  <sheetData>
    <row r="1" spans="3:20" ht="12.75">
      <c r="C1" s="56" t="s">
        <v>91</v>
      </c>
      <c r="D1" s="56"/>
      <c r="E1" s="56"/>
      <c r="F1" s="56" t="s">
        <v>93</v>
      </c>
      <c r="G1" s="56"/>
      <c r="H1" s="6" t="s">
        <v>81</v>
      </c>
      <c r="I1" s="3" t="s">
        <v>83</v>
      </c>
      <c r="J1" s="3" t="s">
        <v>84</v>
      </c>
      <c r="K1" s="6" t="s">
        <v>82</v>
      </c>
      <c r="L1" s="6" t="s">
        <v>85</v>
      </c>
      <c r="M1" s="6" t="s">
        <v>86</v>
      </c>
      <c r="N1" s="50" t="s">
        <v>87</v>
      </c>
      <c r="O1" s="7"/>
      <c r="P1" s="6" t="s">
        <v>88</v>
      </c>
      <c r="Q1" s="6" t="s">
        <v>89</v>
      </c>
      <c r="R1" s="50" t="s">
        <v>90</v>
      </c>
      <c r="S1" s="7"/>
      <c r="T1" s="50" t="s">
        <v>94</v>
      </c>
    </row>
    <row r="2" spans="3:20" ht="12.75">
      <c r="C2" s="36" t="s">
        <v>91</v>
      </c>
      <c r="D2" s="35"/>
      <c r="E2" s="35"/>
      <c r="F2" s="13" t="s">
        <v>85</v>
      </c>
      <c r="G2" s="13" t="s">
        <v>88</v>
      </c>
      <c r="H2" s="37"/>
      <c r="I2" s="2" t="s">
        <v>181</v>
      </c>
      <c r="J2" s="38"/>
      <c r="K2" s="6"/>
      <c r="L2" s="6"/>
      <c r="M2" s="6"/>
      <c r="N2" s="53"/>
      <c r="O2" s="7"/>
      <c r="P2" s="6"/>
      <c r="Q2" s="6"/>
      <c r="R2" s="50"/>
      <c r="S2" s="7"/>
      <c r="T2" s="50"/>
    </row>
    <row r="3" spans="3:20" ht="12.75">
      <c r="C3" s="36"/>
      <c r="D3" s="35"/>
      <c r="E3" s="35"/>
      <c r="F3" s="13"/>
      <c r="G3" s="13"/>
      <c r="I3" s="2" t="s">
        <v>182</v>
      </c>
      <c r="J3" s="39"/>
      <c r="N3" s="54"/>
      <c r="O3" s="7"/>
      <c r="P3" s="6"/>
      <c r="Q3" s="6"/>
      <c r="R3" s="50"/>
      <c r="S3" s="7"/>
      <c r="T3" s="50"/>
    </row>
    <row r="4" spans="2:27" ht="12.75">
      <c r="B4" s="5" t="s">
        <v>0</v>
      </c>
      <c r="C4" s="12">
        <v>1</v>
      </c>
      <c r="D4" s="12">
        <v>2</v>
      </c>
      <c r="E4" s="12" t="s">
        <v>92</v>
      </c>
      <c r="F4" s="13" t="s">
        <v>86</v>
      </c>
      <c r="G4" s="13" t="s">
        <v>89</v>
      </c>
      <c r="H4" s="2" t="s">
        <v>155</v>
      </c>
      <c r="I4" s="11" t="s">
        <v>153</v>
      </c>
      <c r="J4" s="11" t="s">
        <v>154</v>
      </c>
      <c r="K4" s="2" t="s">
        <v>156</v>
      </c>
      <c r="U4" s="6"/>
      <c r="V4" s="6"/>
      <c r="W4" s="6"/>
      <c r="X4" s="6"/>
      <c r="Y4" s="6"/>
      <c r="Z4" s="6"/>
      <c r="AA4" s="6"/>
    </row>
    <row r="5" spans="1:27" ht="12.75">
      <c r="A5" s="2">
        <v>1</v>
      </c>
      <c r="B5" t="s">
        <v>319</v>
      </c>
      <c r="C5" t="str">
        <f>IF(AND(N5&lt;=0.01,N5&gt;=0),"1","")</f>
        <v>1</v>
      </c>
      <c r="D5" t="str">
        <f>IF(AND(R5&lt;=0.01,R5&gt;=0),"2","")</f>
        <v>2</v>
      </c>
      <c r="E5" t="str">
        <f>IF(AND(T5&lt;=0.01,T5&gt;=0),"t","")</f>
        <v>t</v>
      </c>
      <c r="F5" t="str">
        <f aca="true" t="shared" si="0" ref="F5:F15">IF(AND(L5&gt;0,L5&lt;=5),"T1c"," ")&amp;IF(AND(M5&gt;0,M5&lt;=5),"T1p"," ")</f>
        <v>  </v>
      </c>
      <c r="G5" t="str">
        <f aca="true" t="shared" si="1" ref="G5:G15">IF(AND(P5&gt;0,P5&lt;=5),"T2c"," ")&amp;IF(AND(Q5&gt;0,Q5&lt;=5),"T2p"," ")</f>
        <v>  </v>
      </c>
      <c r="H5" s="27">
        <f aca="true" t="shared" si="2" ref="H5:H15">I$20</f>
        <v>0.705361137</v>
      </c>
      <c r="I5" s="3">
        <f>'orig. data'!D4</f>
        <v>0.9325832833</v>
      </c>
      <c r="J5" s="3">
        <f>'orig. data'!R4</f>
        <v>0.8895659261</v>
      </c>
      <c r="K5" s="27">
        <f aca="true" t="shared" si="3" ref="K5:K15">J$20</f>
        <v>0.7589484326</v>
      </c>
      <c r="L5" s="6">
        <f>'orig. data'!B4</f>
        <v>252518</v>
      </c>
      <c r="M5" s="6">
        <f>'orig. data'!C4</f>
        <v>273701</v>
      </c>
      <c r="N5" s="50">
        <f>'orig. data'!G4</f>
        <v>8.13867E-130</v>
      </c>
      <c r="O5" s="8"/>
      <c r="P5" s="6">
        <f>'orig. data'!P4</f>
        <v>277239</v>
      </c>
      <c r="Q5" s="6">
        <f>'orig. data'!Q4</f>
        <v>313887</v>
      </c>
      <c r="R5" s="50">
        <f>'orig. data'!U4</f>
        <v>7.984735E-44</v>
      </c>
      <c r="S5" s="8"/>
      <c r="T5" s="50">
        <f>'orig. data'!AD4</f>
        <v>0.00049391</v>
      </c>
      <c r="U5" s="3"/>
      <c r="V5" s="3"/>
      <c r="W5" s="3"/>
      <c r="X5" s="3"/>
      <c r="Y5" s="3"/>
      <c r="Z5" s="3"/>
      <c r="AA5" s="3"/>
    </row>
    <row r="6" spans="1:27" ht="12.75">
      <c r="A6" s="2">
        <v>2</v>
      </c>
      <c r="B6" t="s">
        <v>320</v>
      </c>
      <c r="C6" t="str">
        <f aca="true" t="shared" si="4" ref="C6:C69">IF(AND(N6&lt;=0.01,N6&gt;=0),"1","")</f>
        <v>1</v>
      </c>
      <c r="D6" t="str">
        <f aca="true" t="shared" si="5" ref="D6:D69">IF(AND(R6&lt;=0.01,R6&gt;=0),"2","")</f>
        <v>2</v>
      </c>
      <c r="E6" t="str">
        <f aca="true" t="shared" si="6" ref="E6:E69">IF(AND(T6&lt;=0.01,T6&gt;=0),"t","")</f>
        <v>t</v>
      </c>
      <c r="F6" t="str">
        <f t="shared" si="0"/>
        <v>  </v>
      </c>
      <c r="G6" t="str">
        <f t="shared" si="1"/>
        <v>  </v>
      </c>
      <c r="H6" s="27">
        <f t="shared" si="2"/>
        <v>0.705361137</v>
      </c>
      <c r="I6" s="3">
        <f>'orig. data'!D5</f>
        <v>0.7626116211</v>
      </c>
      <c r="J6" s="3">
        <f>'orig. data'!R5</f>
        <v>0.8101895956</v>
      </c>
      <c r="K6" s="27">
        <f t="shared" si="3"/>
        <v>0.7589484326</v>
      </c>
      <c r="L6" s="6">
        <f>'orig. data'!B5</f>
        <v>326645</v>
      </c>
      <c r="M6" s="6">
        <f>'orig. data'!C5</f>
        <v>436634</v>
      </c>
      <c r="N6" s="50">
        <f>'orig. data'!G5</f>
        <v>6.571611E-12</v>
      </c>
      <c r="O6" s="9"/>
      <c r="P6" s="6">
        <f>'orig. data'!P5</f>
        <v>390531</v>
      </c>
      <c r="Q6" s="6">
        <f>'orig. data'!Q5</f>
        <v>487549</v>
      </c>
      <c r="R6" s="50">
        <f>'orig. data'!U5</f>
        <v>7.5732969E-09</v>
      </c>
      <c r="S6" s="9"/>
      <c r="T6" s="50">
        <f>'orig. data'!AD5</f>
        <v>8.1234426E-09</v>
      </c>
      <c r="U6" s="1"/>
      <c r="V6" s="1"/>
      <c r="W6" s="1"/>
      <c r="X6" s="1"/>
      <c r="Y6" s="1"/>
      <c r="Z6" s="1"/>
      <c r="AA6" s="1"/>
    </row>
    <row r="7" spans="1:27" ht="12.75">
      <c r="A7" s="2">
        <v>3</v>
      </c>
      <c r="B7" t="s">
        <v>321</v>
      </c>
      <c r="C7" t="str">
        <f t="shared" si="4"/>
        <v>1</v>
      </c>
      <c r="D7" t="str">
        <f t="shared" si="5"/>
        <v>2</v>
      </c>
      <c r="E7" t="str">
        <f t="shared" si="6"/>
        <v>t</v>
      </c>
      <c r="F7" t="str">
        <f t="shared" si="0"/>
        <v>  </v>
      </c>
      <c r="G7" t="str">
        <f t="shared" si="1"/>
        <v>  </v>
      </c>
      <c r="H7" s="27">
        <f t="shared" si="2"/>
        <v>0.705361137</v>
      </c>
      <c r="I7" s="3">
        <f>'orig. data'!D7</f>
        <v>0.8740234708</v>
      </c>
      <c r="J7" s="3">
        <f>'orig. data'!R7</f>
        <v>0.942355999</v>
      </c>
      <c r="K7" s="27">
        <f t="shared" si="3"/>
        <v>0.7589484326</v>
      </c>
      <c r="L7" s="6">
        <f>'orig. data'!B7</f>
        <v>254027</v>
      </c>
      <c r="M7" s="6">
        <f>'orig. data'!C7</f>
        <v>294892</v>
      </c>
      <c r="N7" s="50">
        <f>'orig. data'!G7</f>
        <v>1.726025E-79</v>
      </c>
      <c r="O7" s="9"/>
      <c r="P7" s="6">
        <f>'orig. data'!P7</f>
        <v>258259</v>
      </c>
      <c r="Q7" s="6">
        <f>'orig. data'!Q7</f>
        <v>280494</v>
      </c>
      <c r="R7" s="50">
        <f>'orig. data'!U7</f>
        <v>6.499925E-81</v>
      </c>
      <c r="S7" s="9"/>
      <c r="T7" s="50">
        <f>'orig. data'!AD7</f>
        <v>2.362777E-12</v>
      </c>
      <c r="U7" s="1"/>
      <c r="V7" s="1"/>
      <c r="W7" s="1"/>
      <c r="X7" s="1"/>
      <c r="Y7" s="1"/>
      <c r="Z7" s="1"/>
      <c r="AA7" s="1"/>
    </row>
    <row r="8" spans="1:27" ht="12.75">
      <c r="A8" s="2">
        <v>4</v>
      </c>
      <c r="B8" t="s">
        <v>162</v>
      </c>
      <c r="C8" t="str">
        <f t="shared" si="4"/>
        <v>1</v>
      </c>
      <c r="D8" t="str">
        <f t="shared" si="5"/>
        <v>2</v>
      </c>
      <c r="E8" t="str">
        <f t="shared" si="6"/>
        <v>t</v>
      </c>
      <c r="F8" t="str">
        <f t="shared" si="0"/>
        <v>  </v>
      </c>
      <c r="G8" t="str">
        <f t="shared" si="1"/>
        <v>  </v>
      </c>
      <c r="H8" s="27">
        <f t="shared" si="2"/>
        <v>0.705361137</v>
      </c>
      <c r="I8" s="3">
        <f>'orig. data'!D6</f>
        <v>0.0856282208</v>
      </c>
      <c r="J8" s="3">
        <f>'orig. data'!R6</f>
        <v>0.1680403893</v>
      </c>
      <c r="K8" s="27">
        <f t="shared" si="3"/>
        <v>0.7589484326</v>
      </c>
      <c r="L8" s="6">
        <f>'orig. data'!B6</f>
        <v>33969</v>
      </c>
      <c r="M8" s="6">
        <f>'orig. data'!C6</f>
        <v>424536</v>
      </c>
      <c r="N8" s="50">
        <f>'orig. data'!G6</f>
        <v>0</v>
      </c>
      <c r="O8" s="9"/>
      <c r="P8" s="6">
        <f>'orig. data'!P6</f>
        <v>57045</v>
      </c>
      <c r="Q8" s="6">
        <f>'orig. data'!Q6</f>
        <v>333455</v>
      </c>
      <c r="R8" s="50">
        <f>'orig. data'!U6</f>
        <v>0</v>
      </c>
      <c r="S8" s="9"/>
      <c r="T8" s="50">
        <f>'orig. data'!AD6</f>
        <v>0</v>
      </c>
      <c r="U8" s="1"/>
      <c r="V8" s="1"/>
      <c r="W8" s="1"/>
      <c r="X8" s="1"/>
      <c r="Y8" s="1"/>
      <c r="Z8" s="1"/>
      <c r="AA8" s="1"/>
    </row>
    <row r="9" spans="1:27" ht="12.75">
      <c r="A9" s="2">
        <v>5</v>
      </c>
      <c r="B9" t="s">
        <v>111</v>
      </c>
      <c r="C9" t="str">
        <f t="shared" si="4"/>
        <v>1</v>
      </c>
      <c r="D9" t="str">
        <f t="shared" si="5"/>
        <v>2</v>
      </c>
      <c r="E9" t="str">
        <f t="shared" si="6"/>
        <v>t</v>
      </c>
      <c r="F9" t="str">
        <f t="shared" si="0"/>
        <v>  </v>
      </c>
      <c r="G9" t="str">
        <f t="shared" si="1"/>
        <v>  </v>
      </c>
      <c r="H9" s="27">
        <f t="shared" si="2"/>
        <v>0.705361137</v>
      </c>
      <c r="I9" s="3">
        <f>'orig. data'!D8</f>
        <v>0</v>
      </c>
      <c r="J9" s="3">
        <f>'orig. data'!R8</f>
        <v>0</v>
      </c>
      <c r="K9" s="27">
        <f t="shared" si="3"/>
        <v>0.7589484326</v>
      </c>
      <c r="L9" s="6">
        <f>'orig. data'!B8</f>
        <v>0</v>
      </c>
      <c r="M9" s="6">
        <f>'orig. data'!C8</f>
        <v>0</v>
      </c>
      <c r="N9" s="52">
        <f>'orig. data'!G8</f>
        <v>0</v>
      </c>
      <c r="O9" s="9"/>
      <c r="P9" s="6">
        <f>'orig. data'!P8</f>
        <v>0</v>
      </c>
      <c r="Q9" s="6">
        <f>'orig. data'!Q8</f>
        <v>0</v>
      </c>
      <c r="R9" s="52">
        <f>'orig. data'!U8</f>
        <v>0</v>
      </c>
      <c r="S9" s="9"/>
      <c r="T9" s="50">
        <f>'orig. data'!AD8</f>
        <v>0</v>
      </c>
      <c r="U9" s="1"/>
      <c r="V9" s="1"/>
      <c r="W9" s="1"/>
      <c r="X9" s="1"/>
      <c r="Y9" s="1"/>
      <c r="Z9" s="1"/>
      <c r="AA9" s="1"/>
    </row>
    <row r="10" spans="1:27" ht="12.75">
      <c r="A10" s="2">
        <v>6</v>
      </c>
      <c r="B10" t="s">
        <v>258</v>
      </c>
      <c r="C10" t="str">
        <f t="shared" si="4"/>
        <v>1</v>
      </c>
      <c r="D10" t="str">
        <f t="shared" si="5"/>
        <v>2</v>
      </c>
      <c r="E10" t="str">
        <f t="shared" si="6"/>
        <v>t</v>
      </c>
      <c r="F10" t="str">
        <f t="shared" si="0"/>
        <v>  </v>
      </c>
      <c r="G10" t="str">
        <f t="shared" si="1"/>
        <v>  </v>
      </c>
      <c r="H10" s="27">
        <f t="shared" si="2"/>
        <v>0.705361137</v>
      </c>
      <c r="I10" s="3">
        <f>'orig. data'!D9</f>
        <v>0.6724416026</v>
      </c>
      <c r="J10" s="3">
        <f>'orig. data'!R9</f>
        <v>0.5908513512</v>
      </c>
      <c r="K10" s="27">
        <f t="shared" si="3"/>
        <v>0.7589484326</v>
      </c>
      <c r="L10" s="6">
        <f>'orig. data'!B9</f>
        <v>80145</v>
      </c>
      <c r="M10" s="6">
        <f>'orig. data'!C9</f>
        <v>122527</v>
      </c>
      <c r="N10" s="50">
        <f>'orig. data'!G9</f>
        <v>5.7424E-05</v>
      </c>
      <c r="O10" s="9"/>
      <c r="P10" s="6">
        <f>'orig. data'!P9</f>
        <v>83668</v>
      </c>
      <c r="Q10" s="6">
        <f>'orig. data'!Q9</f>
        <v>148615</v>
      </c>
      <c r="R10" s="50">
        <f>'orig. data'!U9</f>
        <v>1.065427E-98</v>
      </c>
      <c r="S10" s="9"/>
      <c r="T10" s="50">
        <f>'orig. data'!AD9</f>
        <v>1.052356E-22</v>
      </c>
      <c r="U10" s="1"/>
      <c r="V10" s="1"/>
      <c r="W10" s="1"/>
      <c r="X10" s="1"/>
      <c r="Y10" s="1"/>
      <c r="Z10" s="1"/>
      <c r="AA10" s="1"/>
    </row>
    <row r="11" spans="1:20" ht="12.75">
      <c r="A11" s="2">
        <v>7</v>
      </c>
      <c r="B11" t="s">
        <v>262</v>
      </c>
      <c r="C11" t="str">
        <f t="shared" si="4"/>
        <v>1</v>
      </c>
      <c r="D11" t="str">
        <f t="shared" si="5"/>
        <v>2</v>
      </c>
      <c r="E11">
        <f t="shared" si="6"/>
      </c>
      <c r="F11" t="str">
        <f t="shared" si="0"/>
        <v>  </v>
      </c>
      <c r="G11" t="str">
        <f t="shared" si="1"/>
        <v>  </v>
      </c>
      <c r="H11" s="27">
        <f t="shared" si="2"/>
        <v>0.705361137</v>
      </c>
      <c r="I11" s="3">
        <f>'orig. data'!D10</f>
        <v>0.8477657744</v>
      </c>
      <c r="J11" s="3">
        <f>'orig. data'!R10</f>
        <v>0.8630776641</v>
      </c>
      <c r="K11" s="27">
        <f t="shared" si="3"/>
        <v>0.7589484326</v>
      </c>
      <c r="L11" s="6">
        <f>'orig. data'!B10</f>
        <v>459047</v>
      </c>
      <c r="M11" s="6">
        <f>'orig. data'!C10</f>
        <v>568137</v>
      </c>
      <c r="N11" s="50">
        <f>'orig. data'!G10</f>
        <v>8.304031E-59</v>
      </c>
      <c r="P11" s="6">
        <f>'orig. data'!P10</f>
        <v>527838</v>
      </c>
      <c r="Q11" s="6">
        <f>'orig. data'!Q10</f>
        <v>627118</v>
      </c>
      <c r="R11" s="50">
        <f>'orig. data'!U10</f>
        <v>5.405287E-30</v>
      </c>
      <c r="T11" s="50">
        <f>'orig. data'!AD10</f>
        <v>0.03785017</v>
      </c>
    </row>
    <row r="12" spans="1:27" ht="12.75">
      <c r="A12" s="2">
        <v>8</v>
      </c>
      <c r="B12" t="s">
        <v>261</v>
      </c>
      <c r="C12" t="str">
        <f t="shared" si="4"/>
        <v>1</v>
      </c>
      <c r="D12" t="str">
        <f t="shared" si="5"/>
        <v>2</v>
      </c>
      <c r="E12">
        <f t="shared" si="6"/>
      </c>
      <c r="F12" t="str">
        <f t="shared" si="0"/>
        <v>  </v>
      </c>
      <c r="G12" t="str">
        <f t="shared" si="1"/>
        <v>  </v>
      </c>
      <c r="H12" s="27">
        <f t="shared" si="2"/>
        <v>0.705361137</v>
      </c>
      <c r="I12" s="3">
        <f>'orig. data'!D11</f>
        <v>0.9899473849</v>
      </c>
      <c r="J12" s="3">
        <f>'orig. data'!R11</f>
        <v>0.9867753563</v>
      </c>
      <c r="K12" s="27">
        <f t="shared" si="3"/>
        <v>0.7589484326</v>
      </c>
      <c r="L12" s="6">
        <f>'orig. data'!B11</f>
        <v>227952</v>
      </c>
      <c r="M12" s="6">
        <f>'orig. data'!C11</f>
        <v>234341</v>
      </c>
      <c r="N12" s="50">
        <f>'orig. data'!G11</f>
        <v>3.06138E-188</v>
      </c>
      <c r="O12" s="9"/>
      <c r="P12" s="6">
        <f>'orig. data'!P11</f>
        <v>268660</v>
      </c>
      <c r="Q12" s="6">
        <f>'orig. data'!Q11</f>
        <v>276844</v>
      </c>
      <c r="R12" s="50">
        <f>'orig. data'!U11</f>
        <v>1.07163E-115</v>
      </c>
      <c r="S12" s="9"/>
      <c r="T12" s="50">
        <f>'orig. data'!AD11</f>
        <v>0.8099247125</v>
      </c>
      <c r="U12" s="1"/>
      <c r="V12" s="1"/>
      <c r="W12" s="1"/>
      <c r="X12" s="1"/>
      <c r="Y12" s="1"/>
      <c r="Z12" s="1"/>
      <c r="AA12" s="1"/>
    </row>
    <row r="13" spans="1:27" ht="12.75">
      <c r="A13" s="2">
        <v>9</v>
      </c>
      <c r="B13" t="s">
        <v>259</v>
      </c>
      <c r="C13" t="str">
        <f t="shared" si="4"/>
        <v>1</v>
      </c>
      <c r="D13" t="str">
        <f t="shared" si="5"/>
        <v>2</v>
      </c>
      <c r="E13" t="str">
        <f t="shared" si="6"/>
        <v>t</v>
      </c>
      <c r="F13" t="str">
        <f t="shared" si="0"/>
        <v>  </v>
      </c>
      <c r="G13" t="str">
        <f t="shared" si="1"/>
        <v>  </v>
      </c>
      <c r="H13" s="27">
        <f t="shared" si="2"/>
        <v>0.705361137</v>
      </c>
      <c r="I13" s="3">
        <f>'orig. data'!D12</f>
        <v>0.4960858509</v>
      </c>
      <c r="J13" s="3">
        <f>'orig. data'!R12</f>
        <v>0.7048209743</v>
      </c>
      <c r="K13" s="27">
        <f t="shared" si="3"/>
        <v>0.7589484326</v>
      </c>
      <c r="L13" s="6">
        <f>'orig. data'!B12</f>
        <v>2134</v>
      </c>
      <c r="M13" s="6">
        <f>'orig. data'!C12</f>
        <v>4240</v>
      </c>
      <c r="N13" s="50">
        <f>'orig. data'!G12</f>
        <v>1.823706E-43</v>
      </c>
      <c r="O13" s="9"/>
      <c r="P13" s="6">
        <f>'orig. data'!P12</f>
        <v>3181</v>
      </c>
      <c r="Q13" s="6">
        <f>'orig. data'!Q12</f>
        <v>4585</v>
      </c>
      <c r="R13" s="50">
        <f>'orig. data'!U12</f>
        <v>0.0007613848</v>
      </c>
      <c r="S13" s="9"/>
      <c r="T13" s="50">
        <f>'orig. data'!AD12</f>
        <v>1.843277E-29</v>
      </c>
      <c r="U13" s="1"/>
      <c r="V13" s="1"/>
      <c r="W13" s="1"/>
      <c r="X13" s="1"/>
      <c r="Y13" s="1"/>
      <c r="Z13" s="1"/>
      <c r="AA13" s="1"/>
    </row>
    <row r="14" spans="1:27" ht="12.75">
      <c r="A14" s="2">
        <v>10</v>
      </c>
      <c r="B14" t="s">
        <v>322</v>
      </c>
      <c r="C14" t="str">
        <f t="shared" si="4"/>
        <v>1</v>
      </c>
      <c r="D14" t="str">
        <f t="shared" si="5"/>
        <v>2</v>
      </c>
      <c r="E14" t="str">
        <f t="shared" si="6"/>
        <v>t</v>
      </c>
      <c r="F14" t="str">
        <f t="shared" si="0"/>
        <v>  </v>
      </c>
      <c r="G14" t="str">
        <f t="shared" si="1"/>
        <v>  </v>
      </c>
      <c r="H14" s="27">
        <f t="shared" si="2"/>
        <v>0.705361137</v>
      </c>
      <c r="I14" s="3">
        <f>'orig. data'!D13</f>
        <v>0.9220526808</v>
      </c>
      <c r="J14" s="3">
        <f>'orig. data'!R13</f>
        <v>0.8353528729</v>
      </c>
      <c r="K14" s="27">
        <f t="shared" si="3"/>
        <v>0.7589484326</v>
      </c>
      <c r="L14" s="6">
        <f>'orig. data'!B13</f>
        <v>44031</v>
      </c>
      <c r="M14" s="6">
        <f>'orig. data'!C13</f>
        <v>48258</v>
      </c>
      <c r="N14" s="50">
        <f>'orig. data'!G13</f>
        <v>4.72649E-101</v>
      </c>
      <c r="O14" s="9"/>
      <c r="P14" s="6">
        <f>'orig. data'!P13</f>
        <v>53725</v>
      </c>
      <c r="Q14" s="6">
        <f>'orig. data'!Q13</f>
        <v>64776</v>
      </c>
      <c r="R14" s="50">
        <f>'orig. data'!U13</f>
        <v>6.644695E-15</v>
      </c>
      <c r="S14" s="9"/>
      <c r="T14" s="50">
        <f>'orig. data'!AD13</f>
        <v>8.950178E-12</v>
      </c>
      <c r="U14" s="1"/>
      <c r="V14" s="1"/>
      <c r="W14" s="1"/>
      <c r="X14" s="1"/>
      <c r="Y14" s="1"/>
      <c r="Z14" s="1"/>
      <c r="AA14" s="1"/>
    </row>
    <row r="15" spans="1:27" ht="12.75">
      <c r="A15" s="2">
        <v>11</v>
      </c>
      <c r="B15" t="s">
        <v>323</v>
      </c>
      <c r="C15" t="str">
        <f t="shared" si="4"/>
        <v>1</v>
      </c>
      <c r="D15" t="str">
        <f t="shared" si="5"/>
        <v>2</v>
      </c>
      <c r="E15" t="str">
        <f t="shared" si="6"/>
        <v>t</v>
      </c>
      <c r="F15" t="str">
        <f t="shared" si="0"/>
        <v>  </v>
      </c>
      <c r="G15" t="str">
        <f t="shared" si="1"/>
        <v>  </v>
      </c>
      <c r="H15" s="27">
        <f t="shared" si="2"/>
        <v>0.705361137</v>
      </c>
      <c r="I15" s="3">
        <f>'orig. data'!D14</f>
        <v>0.844124473</v>
      </c>
      <c r="J15" s="3">
        <f>'orig. data'!R14</f>
        <v>0.8045507515</v>
      </c>
      <c r="K15" s="27">
        <f t="shared" si="3"/>
        <v>0.7589484326</v>
      </c>
      <c r="L15" s="6">
        <f>'orig. data'!B14</f>
        <v>110743</v>
      </c>
      <c r="M15" s="6">
        <f>'orig. data'!C14</f>
        <v>132158</v>
      </c>
      <c r="N15" s="50">
        <f>'orig. data'!G14</f>
        <v>1.127806E-49</v>
      </c>
      <c r="O15" s="9"/>
      <c r="P15" s="6">
        <f>'orig. data'!P14</f>
        <v>137537</v>
      </c>
      <c r="Q15" s="6">
        <f>'orig. data'!Q14</f>
        <v>173906</v>
      </c>
      <c r="R15" s="50">
        <f>'orig. data'!U14</f>
        <v>1.0161817E-06</v>
      </c>
      <c r="S15" s="9"/>
      <c r="T15" s="50">
        <f>'orig. data'!AD14</f>
        <v>0.0010754607</v>
      </c>
      <c r="U15" s="1"/>
      <c r="V15" s="1"/>
      <c r="W15" s="1"/>
      <c r="X15" s="1"/>
      <c r="Y15" s="1"/>
      <c r="Z15" s="1"/>
      <c r="AA15" s="1"/>
    </row>
    <row r="16" spans="2:27" ht="12.75">
      <c r="B16"/>
      <c r="C16"/>
      <c r="D16"/>
      <c r="E16"/>
      <c r="F16"/>
      <c r="G16"/>
      <c r="H16" s="27"/>
      <c r="I16" s="3"/>
      <c r="J16" s="3"/>
      <c r="K16" s="27"/>
      <c r="L16" s="6"/>
      <c r="M16" s="6"/>
      <c r="N16" s="50"/>
      <c r="O16" s="9"/>
      <c r="P16" s="6"/>
      <c r="Q16" s="6"/>
      <c r="R16" s="50"/>
      <c r="S16" s="9"/>
      <c r="T16" s="50"/>
      <c r="U16" s="1"/>
      <c r="V16" s="1"/>
      <c r="W16" s="1"/>
      <c r="X16" s="1"/>
      <c r="Y16" s="1"/>
      <c r="Z16" s="1"/>
      <c r="AA16" s="1"/>
    </row>
    <row r="17" spans="1:27" ht="12.75">
      <c r="A17" s="2">
        <v>12</v>
      </c>
      <c r="B17" t="s">
        <v>324</v>
      </c>
      <c r="C17" t="str">
        <f t="shared" si="4"/>
        <v>1</v>
      </c>
      <c r="D17" t="str">
        <f t="shared" si="5"/>
        <v>2</v>
      </c>
      <c r="E17" t="str">
        <f t="shared" si="6"/>
        <v>t</v>
      </c>
      <c r="F17" t="str">
        <f>IF(AND(L17&gt;0,L17&lt;=5),"T1c"," ")&amp;IF(AND(M17&gt;0,M17&lt;=5),"T1p"," ")</f>
        <v>  </v>
      </c>
      <c r="G17" t="str">
        <f>IF(AND(P17&gt;0,P17&lt;=5),"T2c"," ")&amp;IF(AND(Q17&gt;0,Q17&lt;=5),"T2p"," ")</f>
        <v>  </v>
      </c>
      <c r="H17" s="27">
        <f>I$20</f>
        <v>0.705361137</v>
      </c>
      <c r="I17" s="3">
        <f>'orig. data'!D15</f>
        <v>0.841906852</v>
      </c>
      <c r="J17" s="3">
        <f>'orig. data'!R15</f>
        <v>0.8728810124</v>
      </c>
      <c r="K17" s="27">
        <f>J$20</f>
        <v>0.7589484326</v>
      </c>
      <c r="L17" s="6">
        <f>'orig. data'!B15</f>
        <v>833190</v>
      </c>
      <c r="M17" s="6">
        <f>'orig. data'!C15</f>
        <v>1005227</v>
      </c>
      <c r="N17" s="50">
        <f>'orig. data'!G15</f>
        <v>9.785584E-46</v>
      </c>
      <c r="O17" s="9"/>
      <c r="P17" s="6">
        <f>'orig. data'!P15</f>
        <v>926029</v>
      </c>
      <c r="Q17" s="6">
        <f>'orig. data'!Q15</f>
        <v>1081930</v>
      </c>
      <c r="R17" s="50">
        <f>'orig. data'!U15</f>
        <v>2.856513E-29</v>
      </c>
      <c r="S17" s="9"/>
      <c r="T17" s="50">
        <f>'orig. data'!AD15</f>
        <v>0.0003225335</v>
      </c>
      <c r="U17" s="1"/>
      <c r="V17" s="1"/>
      <c r="W17" s="1"/>
      <c r="X17" s="1"/>
      <c r="Y17" s="1"/>
      <c r="Z17" s="1"/>
      <c r="AA17" s="1"/>
    </row>
    <row r="18" spans="1:20" ht="12.75">
      <c r="A18" s="2">
        <v>13</v>
      </c>
      <c r="B18" t="s">
        <v>263</v>
      </c>
      <c r="C18" t="str">
        <f t="shared" si="4"/>
        <v>1</v>
      </c>
      <c r="D18" t="str">
        <f t="shared" si="5"/>
        <v>2</v>
      </c>
      <c r="E18">
        <f t="shared" si="6"/>
      </c>
      <c r="F18" t="str">
        <f>IF(AND(L18&gt;0,L18&lt;=5),"T1c"," ")&amp;IF(AND(M18&gt;0,M18&lt;=5),"T1p"," ")</f>
        <v>  </v>
      </c>
      <c r="G18" t="str">
        <f>IF(AND(P18&gt;0,P18&lt;=5),"T2c"," ")&amp;IF(AND(Q18&gt;0,Q18&lt;=5),"T2p"," ")</f>
        <v>  </v>
      </c>
      <c r="H18" s="27">
        <f>I$20</f>
        <v>0.705361137</v>
      </c>
      <c r="I18" s="3">
        <f>'orig. data'!D16</f>
        <v>0.8450577183</v>
      </c>
      <c r="J18" s="3">
        <f>'orig. data'!R16</f>
        <v>0.8425532778</v>
      </c>
      <c r="K18" s="27">
        <f>J$20</f>
        <v>0.7589484326</v>
      </c>
      <c r="L18" s="6">
        <f>'orig. data'!B16</f>
        <v>767144</v>
      </c>
      <c r="M18" s="6">
        <f>'orig. data'!C16</f>
        <v>925005</v>
      </c>
      <c r="N18" s="50">
        <f>'orig. data'!G16</f>
        <v>5.526752E-47</v>
      </c>
      <c r="P18" s="6">
        <f>'orig. data'!P16</f>
        <v>880166</v>
      </c>
      <c r="Q18" s="6">
        <f>'orig. data'!Q16</f>
        <v>1052577</v>
      </c>
      <c r="R18" s="50">
        <f>'orig. data'!U16</f>
        <v>6.103063E-17</v>
      </c>
      <c r="T18" s="50">
        <f>'orig. data'!AD16</f>
        <v>0.6358252115</v>
      </c>
    </row>
    <row r="19" spans="1:20" ht="12.75">
      <c r="A19" s="2">
        <v>14</v>
      </c>
      <c r="B19" t="s">
        <v>325</v>
      </c>
      <c r="C19" t="str">
        <f t="shared" si="4"/>
        <v>1</v>
      </c>
      <c r="D19" t="str">
        <f t="shared" si="5"/>
        <v>2</v>
      </c>
      <c r="E19" t="str">
        <f t="shared" si="6"/>
        <v>t</v>
      </c>
      <c r="F19" t="str">
        <f>IF(AND(L19&gt;0,L19&lt;=5),"T1c"," ")&amp;IF(AND(M19&gt;0,M19&lt;=5),"T1p"," ")</f>
        <v>  </v>
      </c>
      <c r="G19" t="str">
        <f>IF(AND(P19&gt;0,P19&lt;=5),"T2c"," ")&amp;IF(AND(Q19&gt;0,Q19&lt;=5),"T2p"," ")</f>
        <v>  </v>
      </c>
      <c r="H19" s="27">
        <f>I$20</f>
        <v>0.705361137</v>
      </c>
      <c r="I19" s="3">
        <f>'orig. data'!D17</f>
        <v>0.8659608545</v>
      </c>
      <c r="J19" s="3">
        <f>'orig. data'!R17</f>
        <v>0.8046732071</v>
      </c>
      <c r="K19" s="27">
        <f>J$20</f>
        <v>0.7589484326</v>
      </c>
      <c r="L19" s="6">
        <f>'orig. data'!B17</f>
        <v>156908</v>
      </c>
      <c r="M19" s="6">
        <f>'orig. data'!C17</f>
        <v>184656</v>
      </c>
      <c r="N19" s="50">
        <f>'orig. data'!G17</f>
        <v>6.393746E-55</v>
      </c>
      <c r="P19" s="6">
        <f>'orig. data'!P17</f>
        <v>194443</v>
      </c>
      <c r="Q19" s="6">
        <f>'orig. data'!Q17</f>
        <v>243267</v>
      </c>
      <c r="R19" s="50">
        <f>'orig. data'!U17</f>
        <v>6.6377588E-06</v>
      </c>
      <c r="T19" s="50">
        <f>'orig. data'!AD17</f>
        <v>2.310808E-06</v>
      </c>
    </row>
    <row r="20" spans="1:20" ht="12.75">
      <c r="A20" s="2">
        <v>15</v>
      </c>
      <c r="B20" t="s">
        <v>260</v>
      </c>
      <c r="C20">
        <f t="shared" si="4"/>
      </c>
      <c r="D20">
        <f t="shared" si="5"/>
      </c>
      <c r="E20">
        <f t="shared" si="6"/>
      </c>
      <c r="F20" t="str">
        <f>IF(AND(L20&gt;0,L20&lt;=5),"T1c"," ")&amp;IF(AND(M20&gt;0,M20&lt;=5),"T1p"," ")</f>
        <v>  </v>
      </c>
      <c r="G20" t="str">
        <f>IF(AND(P20&gt;0,P20&lt;=5),"T2c"," ")&amp;IF(AND(Q20&gt;0,Q20&lt;=5),"T2p"," ")</f>
        <v>  </v>
      </c>
      <c r="H20" s="27">
        <f>I$20</f>
        <v>0.705361137</v>
      </c>
      <c r="I20" s="3">
        <f>'orig. data'!D18</f>
        <v>0.705361137</v>
      </c>
      <c r="J20" s="3">
        <f>'orig. data'!R18</f>
        <v>0.7589484326</v>
      </c>
      <c r="K20" s="27">
        <f>J$20</f>
        <v>0.7589484326</v>
      </c>
      <c r="L20" s="6">
        <f>'orig. data'!B18</f>
        <v>1791211</v>
      </c>
      <c r="M20" s="6">
        <f>'orig. data'!C18</f>
        <v>2539424</v>
      </c>
      <c r="N20" s="50" t="str">
        <f>'orig. data'!G18</f>
        <v> </v>
      </c>
      <c r="P20" s="6">
        <f>'orig. data'!P18</f>
        <v>2057683</v>
      </c>
      <c r="Q20" s="6">
        <f>'orig. data'!Q18</f>
        <v>2711229</v>
      </c>
      <c r="R20" s="50" t="str">
        <f>'orig. data'!U18</f>
        <v> </v>
      </c>
      <c r="T20" s="50" t="str">
        <f>'orig. data'!AD18</f>
        <v> </v>
      </c>
    </row>
    <row r="21" spans="2:20" ht="12.75">
      <c r="B21"/>
      <c r="C21"/>
      <c r="D21"/>
      <c r="E21"/>
      <c r="F21"/>
      <c r="G21"/>
      <c r="H21" s="27"/>
      <c r="I21" s="3"/>
      <c r="J21" s="3"/>
      <c r="K21" s="27"/>
      <c r="L21" s="6"/>
      <c r="M21" s="6"/>
      <c r="N21" s="50"/>
      <c r="P21" s="6"/>
      <c r="Q21" s="6"/>
      <c r="R21" s="50"/>
      <c r="T21" s="50"/>
    </row>
    <row r="22" spans="1:20" ht="12.75">
      <c r="A22" s="2">
        <v>16</v>
      </c>
      <c r="B22" t="s">
        <v>264</v>
      </c>
      <c r="C22" t="str">
        <f t="shared" si="4"/>
        <v>1</v>
      </c>
      <c r="D22" t="str">
        <f t="shared" si="5"/>
        <v>2</v>
      </c>
      <c r="E22" t="str">
        <f t="shared" si="6"/>
        <v>t</v>
      </c>
      <c r="F22" t="str">
        <f aca="true" t="shared" si="7" ref="F22:F33">IF(AND(L22&gt;0,L22&lt;=5),"T1c"," ")&amp;IF(AND(M22&gt;0,M22&lt;=5),"T1p"," ")</f>
        <v>  </v>
      </c>
      <c r="G22" t="str">
        <f aca="true" t="shared" si="8" ref="G22:G33">IF(AND(P22&gt;0,P22&lt;=5),"T2c"," ")&amp;IF(AND(Q22&gt;0,Q22&lt;=5),"T2p"," ")</f>
        <v>  </v>
      </c>
      <c r="H22" s="27">
        <f aca="true" t="shared" si="9" ref="H22:H33">I$20</f>
        <v>0.705361137</v>
      </c>
      <c r="I22" s="3">
        <f>'orig. data'!D19</f>
        <v>0</v>
      </c>
      <c r="J22" s="3">
        <f>'orig. data'!R19</f>
        <v>0</v>
      </c>
      <c r="K22" s="27">
        <f aca="true" t="shared" si="10" ref="K22:K33">J$20</f>
        <v>0.7589484326</v>
      </c>
      <c r="L22" s="6">
        <f>'orig. data'!B19</f>
        <v>0</v>
      </c>
      <c r="M22" s="6">
        <f>'orig. data'!C19</f>
        <v>0</v>
      </c>
      <c r="N22" s="52">
        <f>'orig. data'!G19</f>
        <v>0</v>
      </c>
      <c r="P22" s="6">
        <f>'orig. data'!P19</f>
        <v>0</v>
      </c>
      <c r="Q22" s="6">
        <f>'orig. data'!Q19</f>
        <v>0</v>
      </c>
      <c r="R22" s="52">
        <f>'orig. data'!U19</f>
        <v>0</v>
      </c>
      <c r="T22" s="50">
        <f>'orig. data'!AD19</f>
        <v>0</v>
      </c>
    </row>
    <row r="23" spans="1:20" ht="12.75">
      <c r="A23" s="2">
        <v>17</v>
      </c>
      <c r="B23" t="s">
        <v>265</v>
      </c>
      <c r="C23" t="str">
        <f t="shared" si="4"/>
        <v>1</v>
      </c>
      <c r="D23" t="str">
        <f t="shared" si="5"/>
        <v>2</v>
      </c>
      <c r="E23" t="str">
        <f t="shared" si="6"/>
        <v>t</v>
      </c>
      <c r="F23" t="str">
        <f t="shared" si="7"/>
        <v>  </v>
      </c>
      <c r="G23" t="str">
        <f t="shared" si="8"/>
        <v>  </v>
      </c>
      <c r="H23" s="27">
        <f t="shared" si="9"/>
        <v>0.705361137</v>
      </c>
      <c r="I23" s="3">
        <f>'orig. data'!D20</f>
        <v>0</v>
      </c>
      <c r="J23" s="3">
        <f>'orig. data'!R20</f>
        <v>0</v>
      </c>
      <c r="K23" s="27">
        <f t="shared" si="10"/>
        <v>0.7589484326</v>
      </c>
      <c r="L23" s="6">
        <f>'orig. data'!B20</f>
        <v>0</v>
      </c>
      <c r="M23" s="6">
        <f>'orig. data'!C20</f>
        <v>0</v>
      </c>
      <c r="N23" s="52">
        <f>'orig. data'!G20</f>
        <v>0</v>
      </c>
      <c r="P23" s="6">
        <f>'orig. data'!P20</f>
        <v>0</v>
      </c>
      <c r="Q23" s="6">
        <f>'orig. data'!Q20</f>
        <v>0</v>
      </c>
      <c r="R23" s="52">
        <f>'orig. data'!U20</f>
        <v>0</v>
      </c>
      <c r="T23" s="50">
        <f>'orig. data'!AD20</f>
        <v>0</v>
      </c>
    </row>
    <row r="24" spans="1:20" ht="12.75">
      <c r="A24" s="2">
        <v>18</v>
      </c>
      <c r="B24" t="s">
        <v>266</v>
      </c>
      <c r="C24" t="str">
        <f t="shared" si="4"/>
        <v>1</v>
      </c>
      <c r="D24" t="str">
        <f t="shared" si="5"/>
        <v>2</v>
      </c>
      <c r="E24" t="str">
        <f t="shared" si="6"/>
        <v>t</v>
      </c>
      <c r="F24" t="str">
        <f t="shared" si="7"/>
        <v>  </v>
      </c>
      <c r="G24" t="str">
        <f t="shared" si="8"/>
        <v>  </v>
      </c>
      <c r="H24" s="27">
        <f t="shared" si="9"/>
        <v>0.705361137</v>
      </c>
      <c r="I24" s="3">
        <f>'orig. data'!D25</f>
        <v>0</v>
      </c>
      <c r="J24" s="3">
        <f>'orig. data'!R25</f>
        <v>0</v>
      </c>
      <c r="K24" s="27">
        <f t="shared" si="10"/>
        <v>0.7589484326</v>
      </c>
      <c r="L24" s="6">
        <f>'orig. data'!B25</f>
        <v>0</v>
      </c>
      <c r="M24" s="6">
        <f>'orig. data'!C25</f>
        <v>0</v>
      </c>
      <c r="N24" s="52">
        <f>'orig. data'!G25</f>
        <v>0</v>
      </c>
      <c r="P24" s="6">
        <f>'orig. data'!P25</f>
        <v>0</v>
      </c>
      <c r="Q24" s="6">
        <f>'orig. data'!Q25</f>
        <v>0</v>
      </c>
      <c r="R24" s="52">
        <f>'orig. data'!U25</f>
        <v>0</v>
      </c>
      <c r="T24" s="50">
        <f>'orig. data'!AD25</f>
        <v>0</v>
      </c>
    </row>
    <row r="25" spans="1:20" ht="12.75">
      <c r="A25" s="2">
        <v>19</v>
      </c>
      <c r="B25" t="s">
        <v>267</v>
      </c>
      <c r="C25" t="str">
        <f t="shared" si="4"/>
        <v>1</v>
      </c>
      <c r="D25" t="str">
        <f t="shared" si="5"/>
        <v>2</v>
      </c>
      <c r="E25" t="str">
        <f t="shared" si="6"/>
        <v>t</v>
      </c>
      <c r="F25" t="str">
        <f t="shared" si="7"/>
        <v>  </v>
      </c>
      <c r="G25" t="str">
        <f t="shared" si="8"/>
        <v>  </v>
      </c>
      <c r="H25" s="27">
        <f t="shared" si="9"/>
        <v>0.705361137</v>
      </c>
      <c r="I25" s="3">
        <f>'orig. data'!D21</f>
        <v>0</v>
      </c>
      <c r="J25" s="3">
        <f>'orig. data'!R21</f>
        <v>0</v>
      </c>
      <c r="K25" s="27">
        <f t="shared" si="10"/>
        <v>0.7589484326</v>
      </c>
      <c r="L25" s="6">
        <f>'orig. data'!B21</f>
        <v>0</v>
      </c>
      <c r="M25" s="6">
        <f>'orig. data'!C21</f>
        <v>0</v>
      </c>
      <c r="N25" s="52">
        <f>'orig. data'!G21</f>
        <v>0</v>
      </c>
      <c r="P25" s="6">
        <f>'orig. data'!P21</f>
        <v>0</v>
      </c>
      <c r="Q25" s="6">
        <f>'orig. data'!Q21</f>
        <v>0</v>
      </c>
      <c r="R25" s="52">
        <f>'orig. data'!U21</f>
        <v>0</v>
      </c>
      <c r="T25" s="50">
        <f>'orig. data'!AD21</f>
        <v>0</v>
      </c>
    </row>
    <row r="26" spans="1:20" ht="12.75">
      <c r="A26" s="2">
        <v>20</v>
      </c>
      <c r="B26" t="s">
        <v>268</v>
      </c>
      <c r="C26" t="str">
        <f t="shared" si="4"/>
        <v>1</v>
      </c>
      <c r="D26" t="str">
        <f t="shared" si="5"/>
        <v>2</v>
      </c>
      <c r="E26" t="str">
        <f t="shared" si="6"/>
        <v>t</v>
      </c>
      <c r="F26" t="str">
        <f t="shared" si="7"/>
        <v>  </v>
      </c>
      <c r="G26" t="str">
        <f t="shared" si="8"/>
        <v>  </v>
      </c>
      <c r="H26" s="27">
        <f t="shared" si="9"/>
        <v>0.705361137</v>
      </c>
      <c r="I26" s="3">
        <f>'orig. data'!D24</f>
        <v>0</v>
      </c>
      <c r="J26" s="3">
        <f>'orig. data'!R24</f>
        <v>0</v>
      </c>
      <c r="K26" s="27">
        <f t="shared" si="10"/>
        <v>0.7589484326</v>
      </c>
      <c r="L26" s="6">
        <f>'orig. data'!B24</f>
        <v>0</v>
      </c>
      <c r="M26" s="6">
        <f>'orig. data'!C24</f>
        <v>0</v>
      </c>
      <c r="N26" s="52">
        <f>'orig. data'!G24</f>
        <v>0</v>
      </c>
      <c r="P26" s="6">
        <f>'orig. data'!P24</f>
        <v>0</v>
      </c>
      <c r="Q26" s="6">
        <f>'orig. data'!Q24</f>
        <v>0</v>
      </c>
      <c r="R26" s="52">
        <f>'orig. data'!U24</f>
        <v>0</v>
      </c>
      <c r="T26" s="50">
        <f>'orig. data'!AD24</f>
        <v>0</v>
      </c>
    </row>
    <row r="27" spans="1:20" ht="12.75">
      <c r="A27" s="2">
        <v>21</v>
      </c>
      <c r="B27" t="s">
        <v>269</v>
      </c>
      <c r="C27" t="str">
        <f t="shared" si="4"/>
        <v>1</v>
      </c>
      <c r="D27" t="str">
        <f t="shared" si="5"/>
        <v>2</v>
      </c>
      <c r="E27" t="str">
        <f t="shared" si="6"/>
        <v>t</v>
      </c>
      <c r="F27" t="str">
        <f t="shared" si="7"/>
        <v>  </v>
      </c>
      <c r="G27" t="str">
        <f t="shared" si="8"/>
        <v>  </v>
      </c>
      <c r="H27" s="27">
        <f t="shared" si="9"/>
        <v>0.705361137</v>
      </c>
      <c r="I27" s="3">
        <f>'orig. data'!D22</f>
        <v>0</v>
      </c>
      <c r="J27" s="3">
        <f>'orig. data'!R22</f>
        <v>0</v>
      </c>
      <c r="K27" s="27">
        <f t="shared" si="10"/>
        <v>0.7589484326</v>
      </c>
      <c r="L27" s="6">
        <f>'orig. data'!B22</f>
        <v>0</v>
      </c>
      <c r="M27" s="6">
        <f>'orig. data'!C22</f>
        <v>0</v>
      </c>
      <c r="N27" s="52">
        <f>'orig. data'!G22</f>
        <v>0</v>
      </c>
      <c r="P27" s="6">
        <f>'orig. data'!P22</f>
        <v>0</v>
      </c>
      <c r="Q27" s="6">
        <f>'orig. data'!Q22</f>
        <v>0</v>
      </c>
      <c r="R27" s="52">
        <f>'orig. data'!U22</f>
        <v>0</v>
      </c>
      <c r="T27" s="50">
        <f>'orig. data'!AD22</f>
        <v>0</v>
      </c>
    </row>
    <row r="28" spans="1:23" ht="12.75">
      <c r="A28" s="2">
        <v>22</v>
      </c>
      <c r="B28" t="s">
        <v>270</v>
      </c>
      <c r="C28" t="str">
        <f t="shared" si="4"/>
        <v>1</v>
      </c>
      <c r="D28" t="str">
        <f t="shared" si="5"/>
        <v>2</v>
      </c>
      <c r="E28" t="str">
        <f t="shared" si="6"/>
        <v>t</v>
      </c>
      <c r="F28" t="str">
        <f t="shared" si="7"/>
        <v>  </v>
      </c>
      <c r="G28" t="str">
        <f t="shared" si="8"/>
        <v>  </v>
      </c>
      <c r="H28" s="27">
        <f t="shared" si="9"/>
        <v>0.705361137</v>
      </c>
      <c r="I28" s="3">
        <f>'orig. data'!D26</f>
        <v>0</v>
      </c>
      <c r="J28" s="3">
        <f>'orig. data'!R26</f>
        <v>0</v>
      </c>
      <c r="K28" s="27">
        <f t="shared" si="10"/>
        <v>0.7589484326</v>
      </c>
      <c r="L28" s="6">
        <f>'orig. data'!B26</f>
        <v>0</v>
      </c>
      <c r="M28" s="6">
        <f>'orig. data'!C26</f>
        <v>0</v>
      </c>
      <c r="N28" s="52">
        <f>'orig. data'!G26</f>
        <v>0</v>
      </c>
      <c r="P28" s="6">
        <f>'orig. data'!P26</f>
        <v>0</v>
      </c>
      <c r="Q28" s="6">
        <f>'orig. data'!Q26</f>
        <v>0</v>
      </c>
      <c r="R28" s="52">
        <f>'orig. data'!U26</f>
        <v>0</v>
      </c>
      <c r="T28" s="50">
        <f>'orig. data'!AD26</f>
        <v>0</v>
      </c>
      <c r="U28" s="1"/>
      <c r="V28" s="1"/>
      <c r="W28" s="1"/>
    </row>
    <row r="29" spans="1:23" ht="12.75">
      <c r="A29" s="2">
        <v>23</v>
      </c>
      <c r="B29" t="s">
        <v>271</v>
      </c>
      <c r="C29" t="str">
        <f t="shared" si="4"/>
        <v>1</v>
      </c>
      <c r="D29" t="str">
        <f t="shared" si="5"/>
        <v>2</v>
      </c>
      <c r="E29" t="str">
        <f t="shared" si="6"/>
        <v>t</v>
      </c>
      <c r="F29" t="str">
        <f t="shared" si="7"/>
        <v>  </v>
      </c>
      <c r="G29" t="str">
        <f t="shared" si="8"/>
        <v>  </v>
      </c>
      <c r="H29" s="27">
        <f t="shared" si="9"/>
        <v>0.705361137</v>
      </c>
      <c r="I29" s="3">
        <f>'orig. data'!D23</f>
        <v>0</v>
      </c>
      <c r="J29" s="3">
        <f>'orig. data'!R23</f>
        <v>0</v>
      </c>
      <c r="K29" s="27">
        <f t="shared" si="10"/>
        <v>0.7589484326</v>
      </c>
      <c r="L29" s="6">
        <f>'orig. data'!B23</f>
        <v>0</v>
      </c>
      <c r="M29" s="6">
        <f>'orig. data'!C23</f>
        <v>0</v>
      </c>
      <c r="N29" s="52">
        <f>'orig. data'!G23</f>
        <v>0</v>
      </c>
      <c r="P29" s="6">
        <f>'orig. data'!P23</f>
        <v>0</v>
      </c>
      <c r="Q29" s="6">
        <f>'orig. data'!Q23</f>
        <v>0</v>
      </c>
      <c r="R29" s="52">
        <f>'orig. data'!U23</f>
        <v>0</v>
      </c>
      <c r="T29" s="50">
        <f>'orig. data'!AD23</f>
        <v>0</v>
      </c>
      <c r="U29" s="1"/>
      <c r="V29" s="1"/>
      <c r="W29" s="1"/>
    </row>
    <row r="30" spans="1:23" ht="12.75">
      <c r="A30" s="2">
        <v>24</v>
      </c>
      <c r="B30" t="s">
        <v>272</v>
      </c>
      <c r="C30" t="str">
        <f t="shared" si="4"/>
        <v>1</v>
      </c>
      <c r="D30" t="str">
        <f t="shared" si="5"/>
        <v>2</v>
      </c>
      <c r="E30" t="str">
        <f t="shared" si="6"/>
        <v>t</v>
      </c>
      <c r="F30" t="str">
        <f t="shared" si="7"/>
        <v>  </v>
      </c>
      <c r="G30" t="str">
        <f t="shared" si="8"/>
        <v>  </v>
      </c>
      <c r="H30" s="27">
        <f t="shared" si="9"/>
        <v>0.705361137</v>
      </c>
      <c r="I30" s="3">
        <f>'orig. data'!D27</f>
        <v>0</v>
      </c>
      <c r="J30" s="3">
        <f>'orig. data'!R27</f>
        <v>0</v>
      </c>
      <c r="K30" s="27">
        <f t="shared" si="10"/>
        <v>0.7589484326</v>
      </c>
      <c r="L30" s="6">
        <f>'orig. data'!B27</f>
        <v>0</v>
      </c>
      <c r="M30" s="6">
        <f>'orig. data'!C27</f>
        <v>0</v>
      </c>
      <c r="N30" s="52">
        <f>'orig. data'!G27</f>
        <v>0</v>
      </c>
      <c r="P30" s="6">
        <f>'orig. data'!P27</f>
        <v>0</v>
      </c>
      <c r="Q30" s="6">
        <f>'orig. data'!Q27</f>
        <v>0</v>
      </c>
      <c r="R30" s="52">
        <f>'orig. data'!U27</f>
        <v>0</v>
      </c>
      <c r="T30" s="50">
        <f>'orig. data'!AD27</f>
        <v>0</v>
      </c>
      <c r="U30" s="1"/>
      <c r="V30" s="1"/>
      <c r="W30" s="1"/>
    </row>
    <row r="31" spans="1:23" ht="12.75">
      <c r="A31" s="2">
        <v>25</v>
      </c>
      <c r="B31" t="s">
        <v>273</v>
      </c>
      <c r="C31" t="str">
        <f t="shared" si="4"/>
        <v>1</v>
      </c>
      <c r="D31" t="str">
        <f t="shared" si="5"/>
        <v>2</v>
      </c>
      <c r="E31" t="str">
        <f t="shared" si="6"/>
        <v>t</v>
      </c>
      <c r="F31" t="str">
        <f t="shared" si="7"/>
        <v>  </v>
      </c>
      <c r="G31" t="str">
        <f t="shared" si="8"/>
        <v>  </v>
      </c>
      <c r="H31" s="27">
        <f t="shared" si="9"/>
        <v>0.705361137</v>
      </c>
      <c r="I31" s="3">
        <f>'orig. data'!D28</f>
        <v>0</v>
      </c>
      <c r="J31" s="3">
        <f>'orig. data'!R28</f>
        <v>0</v>
      </c>
      <c r="K31" s="27">
        <f t="shared" si="10"/>
        <v>0.7589484326</v>
      </c>
      <c r="L31" s="6">
        <f>'orig. data'!B28</f>
        <v>0</v>
      </c>
      <c r="M31" s="6">
        <f>'orig. data'!C28</f>
        <v>0</v>
      </c>
      <c r="N31" s="52">
        <f>'orig. data'!G28</f>
        <v>0</v>
      </c>
      <c r="O31" s="9"/>
      <c r="P31" s="6">
        <f>'orig. data'!P28</f>
        <v>0</v>
      </c>
      <c r="Q31" s="6">
        <f>'orig. data'!Q28</f>
        <v>0</v>
      </c>
      <c r="R31" s="52">
        <f>'orig. data'!U28</f>
        <v>0</v>
      </c>
      <c r="T31" s="50">
        <f>'orig. data'!AD28</f>
        <v>0</v>
      </c>
      <c r="U31" s="1"/>
      <c r="V31" s="1"/>
      <c r="W31" s="1"/>
    </row>
    <row r="32" spans="1:23" ht="12.75">
      <c r="A32" s="2">
        <v>26</v>
      </c>
      <c r="B32" t="s">
        <v>274</v>
      </c>
      <c r="C32" t="str">
        <f t="shared" si="4"/>
        <v>1</v>
      </c>
      <c r="D32" t="str">
        <f t="shared" si="5"/>
        <v>2</v>
      </c>
      <c r="E32" t="str">
        <f t="shared" si="6"/>
        <v>t</v>
      </c>
      <c r="F32" t="str">
        <f t="shared" si="7"/>
        <v>  </v>
      </c>
      <c r="G32" t="str">
        <f t="shared" si="8"/>
        <v>  </v>
      </c>
      <c r="H32" s="27">
        <f t="shared" si="9"/>
        <v>0.705361137</v>
      </c>
      <c r="I32" s="3">
        <f>'orig. data'!D30</f>
        <v>0</v>
      </c>
      <c r="J32" s="3">
        <f>'orig. data'!R30</f>
        <v>0</v>
      </c>
      <c r="K32" s="27">
        <f t="shared" si="10"/>
        <v>0.7589484326</v>
      </c>
      <c r="L32" s="6">
        <f>'orig. data'!B30</f>
        <v>0</v>
      </c>
      <c r="M32" s="6">
        <f>'orig. data'!C30</f>
        <v>0</v>
      </c>
      <c r="N32" s="52">
        <f>'orig. data'!G30</f>
        <v>0</v>
      </c>
      <c r="O32" s="9"/>
      <c r="P32" s="6">
        <f>'orig. data'!P30</f>
        <v>0</v>
      </c>
      <c r="Q32" s="6">
        <f>'orig. data'!Q30</f>
        <v>0</v>
      </c>
      <c r="R32" s="52">
        <f>'orig. data'!U30</f>
        <v>0</v>
      </c>
      <c r="T32" s="50">
        <f>'orig. data'!AD30</f>
        <v>0</v>
      </c>
      <c r="U32" s="1"/>
      <c r="V32" s="1"/>
      <c r="W32" s="1"/>
    </row>
    <row r="33" spans="1:23" ht="12.75">
      <c r="A33" s="2">
        <v>27</v>
      </c>
      <c r="B33" t="s">
        <v>275</v>
      </c>
      <c r="C33" t="str">
        <f t="shared" si="4"/>
        <v>1</v>
      </c>
      <c r="D33" t="str">
        <f t="shared" si="5"/>
        <v>2</v>
      </c>
      <c r="E33" t="str">
        <f t="shared" si="6"/>
        <v>t</v>
      </c>
      <c r="F33" t="str">
        <f t="shared" si="7"/>
        <v>  </v>
      </c>
      <c r="G33" t="str">
        <f t="shared" si="8"/>
        <v>  </v>
      </c>
      <c r="H33" s="27">
        <f t="shared" si="9"/>
        <v>0.705361137</v>
      </c>
      <c r="I33" s="3">
        <f>'orig. data'!D29</f>
        <v>0</v>
      </c>
      <c r="J33" s="3">
        <f>'orig. data'!R29</f>
        <v>0</v>
      </c>
      <c r="K33" s="27">
        <f t="shared" si="10"/>
        <v>0.7589484326</v>
      </c>
      <c r="L33" s="6">
        <f>'orig. data'!B29</f>
        <v>0</v>
      </c>
      <c r="M33" s="6">
        <f>'orig. data'!C29</f>
        <v>0</v>
      </c>
      <c r="N33" s="52">
        <f>'orig. data'!G29</f>
        <v>0</v>
      </c>
      <c r="O33" s="9"/>
      <c r="P33" s="6">
        <f>'orig. data'!P29</f>
        <v>0</v>
      </c>
      <c r="Q33" s="6">
        <f>'orig. data'!Q29</f>
        <v>0</v>
      </c>
      <c r="R33" s="52">
        <f>'orig. data'!U29</f>
        <v>0</v>
      </c>
      <c r="T33" s="50">
        <f>'orig. data'!AD29</f>
        <v>0</v>
      </c>
      <c r="U33" s="1"/>
      <c r="V33" s="1"/>
      <c r="W33" s="1"/>
    </row>
    <row r="34" spans="2:23" ht="12.75">
      <c r="B34"/>
      <c r="C34"/>
      <c r="D34"/>
      <c r="E34"/>
      <c r="F34"/>
      <c r="G34"/>
      <c r="H34" s="27"/>
      <c r="I34" s="3"/>
      <c r="J34" s="3"/>
      <c r="K34" s="27"/>
      <c r="L34" s="6"/>
      <c r="M34" s="6"/>
      <c r="N34" s="50"/>
      <c r="O34" s="9"/>
      <c r="P34" s="6"/>
      <c r="Q34" s="6"/>
      <c r="R34" s="50"/>
      <c r="T34" s="50"/>
      <c r="U34" s="1"/>
      <c r="V34" s="1"/>
      <c r="W34" s="1"/>
    </row>
    <row r="35" spans="1:23" ht="12.75">
      <c r="A35" s="2">
        <v>28</v>
      </c>
      <c r="B35" t="s">
        <v>276</v>
      </c>
      <c r="C35" t="str">
        <f t="shared" si="4"/>
        <v>1</v>
      </c>
      <c r="D35" t="str">
        <f t="shared" si="5"/>
        <v>2</v>
      </c>
      <c r="E35" t="str">
        <f t="shared" si="6"/>
        <v>t</v>
      </c>
      <c r="F35" t="str">
        <f>IF(AND(L35&gt;0,L35&lt;=5),"T1c"," ")&amp;IF(AND(M35&gt;0,M35&lt;=5),"T1p"," ")</f>
        <v>  </v>
      </c>
      <c r="G35" t="str">
        <f>IF(AND(P35&gt;0,P35&lt;=5),"T2c"," ")&amp;IF(AND(Q35&gt;0,Q35&lt;=5),"T2p"," ")</f>
        <v>  </v>
      </c>
      <c r="H35" s="27">
        <f>I$20</f>
        <v>0.705361137</v>
      </c>
      <c r="I35" s="3">
        <f>'orig. data'!D31</f>
        <v>0</v>
      </c>
      <c r="J35" s="3">
        <f>'orig. data'!R31</f>
        <v>0</v>
      </c>
      <c r="K35" s="27">
        <f>J$20</f>
        <v>0.7589484326</v>
      </c>
      <c r="L35" s="6">
        <f>'orig. data'!B31</f>
        <v>0</v>
      </c>
      <c r="M35" s="6">
        <f>'orig. data'!C31</f>
        <v>0</v>
      </c>
      <c r="N35" s="52">
        <f>'orig. data'!G31</f>
        <v>0</v>
      </c>
      <c r="O35" s="9"/>
      <c r="P35" s="6">
        <f>'orig. data'!P31</f>
        <v>0</v>
      </c>
      <c r="Q35" s="6">
        <f>'orig. data'!Q31</f>
        <v>0</v>
      </c>
      <c r="R35" s="52">
        <f>'orig. data'!U31</f>
        <v>0</v>
      </c>
      <c r="T35" s="50">
        <f>'orig. data'!AD31</f>
        <v>0</v>
      </c>
      <c r="U35" s="1"/>
      <c r="V35" s="1"/>
      <c r="W35" s="1"/>
    </row>
    <row r="36" spans="1:23" ht="12.75">
      <c r="A36" s="2">
        <v>29</v>
      </c>
      <c r="B36" s="14" t="s">
        <v>277</v>
      </c>
      <c r="C36" t="str">
        <f t="shared" si="4"/>
        <v>1</v>
      </c>
      <c r="D36" t="str">
        <f t="shared" si="5"/>
        <v>2</v>
      </c>
      <c r="E36" t="str">
        <f t="shared" si="6"/>
        <v>t</v>
      </c>
      <c r="F36" t="str">
        <f>IF(AND(L36&gt;0,L36&lt;=5),"T1c"," ")&amp;IF(AND(M36&gt;0,M36&lt;=5),"T1p"," ")</f>
        <v>  </v>
      </c>
      <c r="G36" t="str">
        <f>IF(AND(P36&gt;0,P36&lt;=5),"T2c"," ")&amp;IF(AND(Q36&gt;0,Q36&lt;=5),"T2p"," ")</f>
        <v>  </v>
      </c>
      <c r="H36" s="27">
        <f>I$20</f>
        <v>0.705361137</v>
      </c>
      <c r="I36" s="3">
        <f>'orig. data'!D32</f>
        <v>0</v>
      </c>
      <c r="J36" s="3">
        <f>'orig. data'!R32</f>
        <v>0</v>
      </c>
      <c r="K36" s="27">
        <f>J$20</f>
        <v>0.7589484326</v>
      </c>
      <c r="L36" s="6">
        <f>'orig. data'!B32</f>
        <v>0</v>
      </c>
      <c r="M36" s="6">
        <f>'orig. data'!C32</f>
        <v>0</v>
      </c>
      <c r="N36" s="52">
        <f>'orig. data'!G32</f>
        <v>0</v>
      </c>
      <c r="O36" s="9"/>
      <c r="P36" s="6">
        <f>'orig. data'!P32</f>
        <v>0</v>
      </c>
      <c r="Q36" s="6">
        <f>'orig. data'!Q32</f>
        <v>0</v>
      </c>
      <c r="R36" s="52">
        <f>'orig. data'!U32</f>
        <v>0</v>
      </c>
      <c r="T36" s="50">
        <f>'orig. data'!AD32</f>
        <v>0</v>
      </c>
      <c r="U36" s="1"/>
      <c r="V36" s="1"/>
      <c r="W36" s="1"/>
    </row>
    <row r="37" spans="1:23" ht="12.75">
      <c r="A37" s="2">
        <v>30</v>
      </c>
      <c r="B37" t="s">
        <v>278</v>
      </c>
      <c r="C37" t="str">
        <f t="shared" si="4"/>
        <v>1</v>
      </c>
      <c r="D37" t="str">
        <f t="shared" si="5"/>
        <v>2</v>
      </c>
      <c r="E37" t="str">
        <f t="shared" si="6"/>
        <v>t</v>
      </c>
      <c r="F37" t="str">
        <f>IF(AND(L37&gt;0,L37&lt;=5),"T1c"," ")&amp;IF(AND(M37&gt;0,M37&lt;=5),"T1p"," ")</f>
        <v>  </v>
      </c>
      <c r="G37" t="str">
        <f>IF(AND(P37&gt;0,P37&lt;=5),"T2c"," ")&amp;IF(AND(Q37&gt;0,Q37&lt;=5),"T2p"," ")</f>
        <v>  </v>
      </c>
      <c r="H37" s="27">
        <f>I$20</f>
        <v>0.705361137</v>
      </c>
      <c r="I37" s="3">
        <f>'orig. data'!D33</f>
        <v>0</v>
      </c>
      <c r="J37" s="3">
        <f>'orig. data'!R33</f>
        <v>0</v>
      </c>
      <c r="K37" s="27">
        <f>J$20</f>
        <v>0.7589484326</v>
      </c>
      <c r="L37" s="6">
        <f>'orig. data'!B33</f>
        <v>0</v>
      </c>
      <c r="M37" s="6">
        <f>'orig. data'!C33</f>
        <v>0</v>
      </c>
      <c r="N37" s="52">
        <f>'orig. data'!G33</f>
        <v>0</v>
      </c>
      <c r="O37" s="9"/>
      <c r="P37" s="6">
        <f>'orig. data'!P33</f>
        <v>0</v>
      </c>
      <c r="Q37" s="6">
        <f>'orig. data'!Q33</f>
        <v>0</v>
      </c>
      <c r="R37" s="52">
        <f>'orig. data'!U33</f>
        <v>0</v>
      </c>
      <c r="T37" s="50">
        <f>'orig. data'!AD33</f>
        <v>0</v>
      </c>
      <c r="U37" s="1"/>
      <c r="V37" s="1"/>
      <c r="W37" s="1"/>
    </row>
    <row r="38" spans="1:23" ht="12.75">
      <c r="A38" s="2">
        <v>31</v>
      </c>
      <c r="B38" t="s">
        <v>279</v>
      </c>
      <c r="C38" t="str">
        <f t="shared" si="4"/>
        <v>1</v>
      </c>
      <c r="D38" t="str">
        <f t="shared" si="5"/>
        <v>2</v>
      </c>
      <c r="E38" t="str">
        <f t="shared" si="6"/>
        <v>t</v>
      </c>
      <c r="F38" t="str">
        <f>IF(AND(L38&gt;0,L38&lt;=5),"T1c"," ")&amp;IF(AND(M38&gt;0,M38&lt;=5),"T1p"," ")</f>
        <v>  </v>
      </c>
      <c r="G38" t="str">
        <f>IF(AND(P38&gt;0,P38&lt;=5),"T2c"," ")&amp;IF(AND(Q38&gt;0,Q38&lt;=5),"T2p"," ")</f>
        <v>  </v>
      </c>
      <c r="H38" s="27">
        <f aca="true" t="shared" si="11" ref="H38:N38">H9</f>
        <v>0.705361137</v>
      </c>
      <c r="I38" s="3">
        <f t="shared" si="11"/>
        <v>0</v>
      </c>
      <c r="J38" s="3">
        <f t="shared" si="11"/>
        <v>0</v>
      </c>
      <c r="K38" s="27">
        <f t="shared" si="11"/>
        <v>0.7589484326</v>
      </c>
      <c r="L38" s="6">
        <f t="shared" si="11"/>
        <v>0</v>
      </c>
      <c r="M38" s="6">
        <f t="shared" si="11"/>
        <v>0</v>
      </c>
      <c r="N38" s="52">
        <f t="shared" si="11"/>
        <v>0</v>
      </c>
      <c r="O38" s="9"/>
      <c r="P38" s="6">
        <f>P9</f>
        <v>0</v>
      </c>
      <c r="Q38" s="6">
        <f>Q9</f>
        <v>0</v>
      </c>
      <c r="R38" s="52">
        <f>R9</f>
        <v>0</v>
      </c>
      <c r="T38" s="50">
        <f>T9</f>
        <v>0</v>
      </c>
      <c r="U38" s="1"/>
      <c r="V38" s="1"/>
      <c r="W38" s="1"/>
    </row>
    <row r="39" spans="1:23" ht="12.75">
      <c r="A39" s="2">
        <v>32</v>
      </c>
      <c r="B39" t="str">
        <f>B20</f>
        <v>Manitoba (t)</v>
      </c>
      <c r="C39">
        <f t="shared" si="4"/>
      </c>
      <c r="D39">
        <f t="shared" si="5"/>
      </c>
      <c r="E39">
        <f t="shared" si="6"/>
      </c>
      <c r="F39" t="str">
        <f>IF(AND(L39&gt;0,L39&lt;=5),"T1c"," ")&amp;IF(AND(M39&gt;0,M39&lt;=5),"T1p"," ")</f>
        <v>  </v>
      </c>
      <c r="G39" t="str">
        <f>IF(AND(P39&gt;0,P39&lt;=5),"T2c"," ")&amp;IF(AND(Q39&gt;0,Q39&lt;=5),"T2p"," ")</f>
        <v>  </v>
      </c>
      <c r="H39" s="27">
        <f aca="true" t="shared" si="12" ref="H39:N39">H20</f>
        <v>0.705361137</v>
      </c>
      <c r="I39" s="3">
        <f t="shared" si="12"/>
        <v>0.705361137</v>
      </c>
      <c r="J39" s="3">
        <f t="shared" si="12"/>
        <v>0.7589484326</v>
      </c>
      <c r="K39" s="27">
        <f t="shared" si="12"/>
        <v>0.7589484326</v>
      </c>
      <c r="L39" s="6">
        <f t="shared" si="12"/>
        <v>1791211</v>
      </c>
      <c r="M39" s="6">
        <f t="shared" si="12"/>
        <v>2539424</v>
      </c>
      <c r="N39" s="50" t="str">
        <f t="shared" si="12"/>
        <v> </v>
      </c>
      <c r="O39" s="9"/>
      <c r="P39" s="6">
        <f>P20</f>
        <v>2057683</v>
      </c>
      <c r="Q39" s="6">
        <f>Q20</f>
        <v>2711229</v>
      </c>
      <c r="R39" s="50" t="str">
        <f>R20</f>
        <v> </v>
      </c>
      <c r="T39" s="50" t="str">
        <f>T20</f>
        <v> </v>
      </c>
      <c r="U39" s="1"/>
      <c r="V39" s="1"/>
      <c r="W39" s="1"/>
    </row>
    <row r="40" spans="2:23" ht="12.75">
      <c r="B40"/>
      <c r="C40"/>
      <c r="D40"/>
      <c r="E40"/>
      <c r="F40"/>
      <c r="G40"/>
      <c r="H40" s="27"/>
      <c r="I40" s="3"/>
      <c r="J40" s="3"/>
      <c r="K40" s="27"/>
      <c r="L40" s="6"/>
      <c r="M40" s="6"/>
      <c r="N40" s="50"/>
      <c r="O40" s="9"/>
      <c r="P40" s="6"/>
      <c r="Q40" s="6"/>
      <c r="R40" s="50"/>
      <c r="T40" s="50"/>
      <c r="U40" s="1"/>
      <c r="V40" s="1"/>
      <c r="W40" s="1"/>
    </row>
    <row r="41" spans="1:23" ht="12.75">
      <c r="A41" s="2">
        <v>33</v>
      </c>
      <c r="B41" t="s">
        <v>280</v>
      </c>
      <c r="C41" t="str">
        <f t="shared" si="4"/>
        <v>1</v>
      </c>
      <c r="D41" t="str">
        <f t="shared" si="5"/>
        <v>2</v>
      </c>
      <c r="E41">
        <f t="shared" si="6"/>
      </c>
      <c r="F41" t="str">
        <f>IF(AND(L41&gt;0,L41&lt;=5),"T1c"," ")&amp;IF(AND(M41&gt;0,M41&lt;=5),"T1p"," ")</f>
        <v>  </v>
      </c>
      <c r="G41" t="str">
        <f>IF(AND(P41&gt;0,P41&lt;=5),"T2c"," ")&amp;IF(AND(Q41&gt;0,Q41&lt;=5),"T2p"," ")</f>
        <v>  </v>
      </c>
      <c r="H41" s="27">
        <f>I$20</f>
        <v>0.705361137</v>
      </c>
      <c r="I41" s="3">
        <f>'orig. data'!D34</f>
        <v>0.9459701808</v>
      </c>
      <c r="J41" s="3">
        <f>'orig. data'!R34</f>
        <v>0.9228311116</v>
      </c>
      <c r="K41" s="27">
        <f>J$20</f>
        <v>0.7589484326</v>
      </c>
      <c r="L41" s="6">
        <f>'orig. data'!B34</f>
        <v>86446</v>
      </c>
      <c r="M41" s="6">
        <f>'orig. data'!C34</f>
        <v>91452</v>
      </c>
      <c r="N41" s="52">
        <f>'orig. data'!G34</f>
        <v>3.37585E-167</v>
      </c>
      <c r="O41" s="9"/>
      <c r="P41" s="6">
        <f>'orig. data'!P34</f>
        <v>91393</v>
      </c>
      <c r="Q41" s="6">
        <f>'orig. data'!Q34</f>
        <v>99364</v>
      </c>
      <c r="R41" s="52">
        <f>'orig. data'!U34</f>
        <v>4.756624E-77</v>
      </c>
      <c r="T41" s="50">
        <f>'orig. data'!AD34</f>
        <v>0.0736607424</v>
      </c>
      <c r="U41" s="1"/>
      <c r="V41" s="1"/>
      <c r="W41" s="1"/>
    </row>
    <row r="42" spans="1:23" ht="12.75">
      <c r="A42" s="2">
        <v>34</v>
      </c>
      <c r="B42" t="s">
        <v>326</v>
      </c>
      <c r="C42" t="str">
        <f t="shared" si="4"/>
        <v>1</v>
      </c>
      <c r="D42" t="str">
        <f t="shared" si="5"/>
        <v>2</v>
      </c>
      <c r="E42" t="str">
        <f t="shared" si="6"/>
        <v>t</v>
      </c>
      <c r="F42" t="str">
        <f>IF(AND(L42&gt;0,L42&lt;=5),"T1c"," ")&amp;IF(AND(M42&gt;0,M42&lt;=5),"T1p"," ")</f>
        <v>  </v>
      </c>
      <c r="G42" t="str">
        <f>IF(AND(P42&gt;0,P42&lt;=5),"T2c"," ")&amp;IF(AND(Q42&gt;0,Q42&lt;=5),"T2p"," ")</f>
        <v>  </v>
      </c>
      <c r="H42" s="27">
        <f>I$20</f>
        <v>0.705361137</v>
      </c>
      <c r="I42" s="3">
        <f>'orig. data'!D35</f>
        <v>0.8582777224</v>
      </c>
      <c r="J42" s="3">
        <f>'orig. data'!R35</f>
        <v>0.8256898004</v>
      </c>
      <c r="K42" s="27">
        <f>J$20</f>
        <v>0.7589484326</v>
      </c>
      <c r="L42" s="6">
        <f>'orig. data'!B35</f>
        <v>65180</v>
      </c>
      <c r="M42" s="6">
        <f>'orig. data'!C35</f>
        <v>76825</v>
      </c>
      <c r="N42" s="50">
        <f>'orig. data'!G35</f>
        <v>3.721761E-75</v>
      </c>
      <c r="O42" s="9"/>
      <c r="P42" s="6">
        <f>'orig. data'!P35</f>
        <v>83206</v>
      </c>
      <c r="Q42" s="6">
        <f>'orig. data'!Q35</f>
        <v>102163</v>
      </c>
      <c r="R42" s="50">
        <f>'orig. data'!U35</f>
        <v>8.448639E-16</v>
      </c>
      <c r="T42" s="50">
        <f>'orig. data'!AD35</f>
        <v>0.0026161433</v>
      </c>
      <c r="U42" s="1"/>
      <c r="V42" s="1"/>
      <c r="W42" s="1"/>
    </row>
    <row r="43" spans="1:20" ht="12.75">
      <c r="A43" s="2">
        <v>35</v>
      </c>
      <c r="B43" t="s">
        <v>281</v>
      </c>
      <c r="C43" t="str">
        <f t="shared" si="4"/>
        <v>1</v>
      </c>
      <c r="D43" t="str">
        <f t="shared" si="5"/>
        <v>2</v>
      </c>
      <c r="E43">
        <f t="shared" si="6"/>
      </c>
      <c r="F43" t="str">
        <f>IF(AND(L43&gt;0,L43&lt;=5),"T1c"," ")&amp;IF(AND(M43&gt;0,M43&lt;=5),"T1p"," ")</f>
        <v>  </v>
      </c>
      <c r="G43" t="str">
        <f>IF(AND(P43&gt;0,P43&lt;=5),"T2c"," ")&amp;IF(AND(Q43&gt;0,Q43&lt;=5),"T2p"," ")</f>
        <v>  </v>
      </c>
      <c r="H43" s="27">
        <f>I$20</f>
        <v>0.705361137</v>
      </c>
      <c r="I43" s="3">
        <f>'orig. data'!D36</f>
        <v>0.976839826</v>
      </c>
      <c r="J43" s="3">
        <f>'orig. data'!R36</f>
        <v>0.953596099</v>
      </c>
      <c r="K43" s="27">
        <f>J$20</f>
        <v>0.7589484326</v>
      </c>
      <c r="L43" s="6">
        <f>'orig. data'!B36</f>
        <v>76065</v>
      </c>
      <c r="M43" s="6">
        <f>'orig. data'!C36</f>
        <v>78459</v>
      </c>
      <c r="N43" s="52">
        <f>'orig. data'!G36</f>
        <v>2.91917E-204</v>
      </c>
      <c r="O43" s="9"/>
      <c r="P43" s="6">
        <f>'orig. data'!P36</f>
        <v>75695</v>
      </c>
      <c r="Q43" s="6">
        <f>'orig. data'!Q36</f>
        <v>79682</v>
      </c>
      <c r="R43" s="52">
        <f>'orig. data'!U36</f>
        <v>8.1552E-103</v>
      </c>
      <c r="T43" s="50">
        <f>'orig. data'!AD36</f>
        <v>0.0866573857</v>
      </c>
    </row>
    <row r="44" spans="1:20" ht="12.75">
      <c r="A44" s="2">
        <v>36</v>
      </c>
      <c r="B44" t="s">
        <v>282</v>
      </c>
      <c r="C44" t="str">
        <f t="shared" si="4"/>
        <v>1</v>
      </c>
      <c r="D44" t="str">
        <f t="shared" si="5"/>
        <v>2</v>
      </c>
      <c r="E44" t="str">
        <f t="shared" si="6"/>
        <v>t</v>
      </c>
      <c r="F44" t="str">
        <f>IF(AND(L44&gt;0,L44&lt;=5),"T1c"," ")&amp;IF(AND(M44&gt;0,M44&lt;=5),"T1p"," ")</f>
        <v>  </v>
      </c>
      <c r="G44" t="str">
        <f>IF(AND(P44&gt;0,P44&lt;=5),"T2c"," ")&amp;IF(AND(Q44&gt;0,Q44&lt;=5),"T2p"," ")</f>
        <v>  </v>
      </c>
      <c r="H44" s="27">
        <f>I$20</f>
        <v>0.705361137</v>
      </c>
      <c r="I44" s="3">
        <f>'orig. data'!D37</f>
        <v>0.9331170238</v>
      </c>
      <c r="J44" s="3">
        <f>'orig. data'!R37</f>
        <v>0.8434672392</v>
      </c>
      <c r="K44" s="27">
        <f>J$20</f>
        <v>0.7589484326</v>
      </c>
      <c r="L44" s="6">
        <f>'orig. data'!B37</f>
        <v>24827</v>
      </c>
      <c r="M44" s="6">
        <f>'orig. data'!C37</f>
        <v>26965</v>
      </c>
      <c r="N44" s="50">
        <f>'orig. data'!G37</f>
        <v>9.25926E-121</v>
      </c>
      <c r="O44" s="9"/>
      <c r="P44" s="6">
        <f>'orig. data'!P37</f>
        <v>26945</v>
      </c>
      <c r="Q44" s="6">
        <f>'orig. data'!Q37</f>
        <v>32678</v>
      </c>
      <c r="R44" s="50">
        <f>'orig. data'!U37</f>
        <v>3.519386E-19</v>
      </c>
      <c r="T44" s="50">
        <f>'orig. data'!AD37</f>
        <v>1.945983E-12</v>
      </c>
    </row>
    <row r="45" spans="2:20" ht="12.75">
      <c r="B45"/>
      <c r="C45"/>
      <c r="D45"/>
      <c r="E45"/>
      <c r="F45"/>
      <c r="G45"/>
      <c r="H45" s="27"/>
      <c r="I45" s="3"/>
      <c r="J45" s="3"/>
      <c r="K45" s="27"/>
      <c r="L45" s="6"/>
      <c r="M45" s="6"/>
      <c r="N45" s="50"/>
      <c r="O45" s="9"/>
      <c r="P45" s="6"/>
      <c r="Q45" s="6"/>
      <c r="R45" s="50"/>
      <c r="T45" s="50"/>
    </row>
    <row r="46" spans="1:20" ht="12.75">
      <c r="A46" s="2">
        <v>37</v>
      </c>
      <c r="B46" t="s">
        <v>283</v>
      </c>
      <c r="C46" t="str">
        <f t="shared" si="4"/>
        <v>1</v>
      </c>
      <c r="D46" t="str">
        <f t="shared" si="5"/>
        <v>2</v>
      </c>
      <c r="E46">
        <f t="shared" si="6"/>
      </c>
      <c r="F46" t="str">
        <f aca="true" t="shared" si="13" ref="F46:F54">IF(AND(L46&gt;0,L46&lt;=5),"T1c"," ")&amp;IF(AND(M46&gt;0,M46&lt;=5),"T1p"," ")</f>
        <v>  </v>
      </c>
      <c r="G46" t="str">
        <f aca="true" t="shared" si="14" ref="G46:G54">IF(AND(P46&gt;0,P46&lt;=5),"T2c"," ")&amp;IF(AND(Q46&gt;0,Q46&lt;=5),"T2p"," ")</f>
        <v>  </v>
      </c>
      <c r="H46" s="27">
        <f aca="true" t="shared" si="15" ref="H46:H54">I$20</f>
        <v>0.705361137</v>
      </c>
      <c r="I46" s="3">
        <f>'orig. data'!D38</f>
        <v>0.8466610246</v>
      </c>
      <c r="J46" s="3">
        <f>'orig. data'!R38</f>
        <v>0.872456729</v>
      </c>
      <c r="K46" s="27">
        <f aca="true" t="shared" si="16" ref="K46:K54">J$20</f>
        <v>0.7589484326</v>
      </c>
      <c r="L46" s="6">
        <f>'orig. data'!B38</f>
        <v>18783</v>
      </c>
      <c r="M46" s="6">
        <f>'orig. data'!C38</f>
        <v>22470</v>
      </c>
      <c r="N46" s="50">
        <f>'orig. data'!G38</f>
        <v>5.022008E-49</v>
      </c>
      <c r="O46" s="9"/>
      <c r="P46" s="6">
        <f>'orig. data'!P38</f>
        <v>23502</v>
      </c>
      <c r="Q46" s="6">
        <f>'orig. data'!Q38</f>
        <v>27151</v>
      </c>
      <c r="R46" s="50">
        <f>'orig. data'!U38</f>
        <v>1.677679E-31</v>
      </c>
      <c r="T46" s="50">
        <f>'orig. data'!AD38</f>
        <v>0.0157009247</v>
      </c>
    </row>
    <row r="47" spans="1:20" ht="12.75">
      <c r="A47" s="2">
        <v>38</v>
      </c>
      <c r="B47" t="s">
        <v>284</v>
      </c>
      <c r="C47" t="str">
        <f t="shared" si="4"/>
        <v>1</v>
      </c>
      <c r="D47" t="str">
        <f t="shared" si="5"/>
        <v>2</v>
      </c>
      <c r="E47">
        <f t="shared" si="6"/>
      </c>
      <c r="F47" t="str">
        <f t="shared" si="13"/>
        <v>  </v>
      </c>
      <c r="G47" t="str">
        <f t="shared" si="14"/>
        <v>  </v>
      </c>
      <c r="H47" s="27">
        <f t="shared" si="15"/>
        <v>0.705361137</v>
      </c>
      <c r="I47" s="3">
        <f>'orig. data'!D39</f>
        <v>0.9748289164</v>
      </c>
      <c r="J47" s="3">
        <f>'orig. data'!R39</f>
        <v>0.9858853862</v>
      </c>
      <c r="K47" s="27">
        <f t="shared" si="16"/>
        <v>0.7589484326</v>
      </c>
      <c r="L47" s="6">
        <f>'orig. data'!B39</f>
        <v>47572</v>
      </c>
      <c r="M47" s="6">
        <f>'orig. data'!C39</f>
        <v>49288</v>
      </c>
      <c r="N47" s="52">
        <f>'orig. data'!G39</f>
        <v>9.01223E-185</v>
      </c>
      <c r="P47" s="6">
        <f>'orig. data'!P39</f>
        <v>55678</v>
      </c>
      <c r="Q47" s="6">
        <f>'orig. data'!Q39</f>
        <v>56936</v>
      </c>
      <c r="R47" s="52">
        <f>'orig. data'!U39</f>
        <v>2.15393E-127</v>
      </c>
      <c r="T47" s="50">
        <f>'orig. data'!AD39</f>
        <v>0.2004879607</v>
      </c>
    </row>
    <row r="48" spans="1:20" ht="12.75">
      <c r="A48" s="2">
        <v>39</v>
      </c>
      <c r="B48" t="s">
        <v>285</v>
      </c>
      <c r="C48" t="str">
        <f t="shared" si="4"/>
        <v>1</v>
      </c>
      <c r="D48" t="str">
        <f t="shared" si="5"/>
        <v>2</v>
      </c>
      <c r="E48">
        <f t="shared" si="6"/>
      </c>
      <c r="F48" t="str">
        <f t="shared" si="13"/>
        <v>  </v>
      </c>
      <c r="G48" t="str">
        <f t="shared" si="14"/>
        <v>  </v>
      </c>
      <c r="H48" s="27">
        <f t="shared" si="15"/>
        <v>0.705361137</v>
      </c>
      <c r="I48" s="3">
        <f>'orig. data'!D40</f>
        <v>0.9758884461</v>
      </c>
      <c r="J48" s="3">
        <f>'orig. data'!R40</f>
        <v>0.9709684717</v>
      </c>
      <c r="K48" s="27">
        <f t="shared" si="16"/>
        <v>0.7589484326</v>
      </c>
      <c r="L48" s="6">
        <f>'orig. data'!B40</f>
        <v>76193</v>
      </c>
      <c r="M48" s="6">
        <f>'orig. data'!C40</f>
        <v>78707</v>
      </c>
      <c r="N48" s="52">
        <f>'orig. data'!G40</f>
        <v>1.24287E-204</v>
      </c>
      <c r="P48" s="6">
        <f>'orig. data'!P40</f>
        <v>86680</v>
      </c>
      <c r="Q48" s="6">
        <f>'orig. data'!Q40</f>
        <v>89954</v>
      </c>
      <c r="R48" s="52">
        <f>'orig. data'!U40</f>
        <v>1.08292E-121</v>
      </c>
      <c r="T48" s="50">
        <f>'orig. data'!AD40</f>
        <v>0.9513944864</v>
      </c>
    </row>
    <row r="49" spans="1:20" ht="12.75">
      <c r="A49" s="2">
        <v>40</v>
      </c>
      <c r="B49" t="s">
        <v>327</v>
      </c>
      <c r="C49" t="str">
        <f t="shared" si="4"/>
        <v>1</v>
      </c>
      <c r="D49" t="str">
        <f t="shared" si="5"/>
        <v>2</v>
      </c>
      <c r="E49" t="str">
        <f t="shared" si="6"/>
        <v>t</v>
      </c>
      <c r="F49" t="str">
        <f t="shared" si="13"/>
        <v>  </v>
      </c>
      <c r="G49" t="str">
        <f t="shared" si="14"/>
        <v>  </v>
      </c>
      <c r="H49" s="27">
        <f t="shared" si="15"/>
        <v>0.705361137</v>
      </c>
      <c r="I49" s="3">
        <f>'orig. data'!D41</f>
        <v>0.7590748906</v>
      </c>
      <c r="J49" s="3">
        <f>'orig. data'!R41</f>
        <v>0.7930796122</v>
      </c>
      <c r="K49" s="27">
        <f t="shared" si="16"/>
        <v>0.7589484326</v>
      </c>
      <c r="L49" s="6">
        <f>'orig. data'!B41</f>
        <v>12547</v>
      </c>
      <c r="M49" s="6">
        <f>'orig. data'!C41</f>
        <v>16801</v>
      </c>
      <c r="N49" s="50">
        <f>'orig. data'!G41</f>
        <v>6.2464153E-08</v>
      </c>
      <c r="P49" s="6">
        <f>'orig. data'!P41</f>
        <v>14046</v>
      </c>
      <c r="Q49" s="6">
        <f>'orig. data'!Q41</f>
        <v>18109</v>
      </c>
      <c r="R49" s="50">
        <f>'orig. data'!U41</f>
        <v>0.0009157547</v>
      </c>
      <c r="T49" s="50">
        <f>'orig. data'!AD41</f>
        <v>0.0031366435</v>
      </c>
    </row>
    <row r="50" spans="1:20" ht="12.75">
      <c r="A50" s="2">
        <v>41</v>
      </c>
      <c r="B50" t="s">
        <v>164</v>
      </c>
      <c r="C50" t="str">
        <f t="shared" si="4"/>
        <v>1</v>
      </c>
      <c r="D50" t="str">
        <f t="shared" si="5"/>
        <v>2</v>
      </c>
      <c r="E50" t="str">
        <f t="shared" si="6"/>
        <v>t</v>
      </c>
      <c r="F50" t="str">
        <f t="shared" si="13"/>
        <v>  </v>
      </c>
      <c r="G50" t="str">
        <f t="shared" si="14"/>
        <v>  </v>
      </c>
      <c r="H50" s="27">
        <f t="shared" si="15"/>
        <v>0.705361137</v>
      </c>
      <c r="I50" s="3">
        <f>'orig. data'!D43</f>
        <v>0.7570236495</v>
      </c>
      <c r="J50" s="3">
        <f>'orig. data'!R43</f>
        <v>0.8803622381</v>
      </c>
      <c r="K50" s="27">
        <f t="shared" si="16"/>
        <v>0.7589484326</v>
      </c>
      <c r="L50" s="6">
        <f>'orig. data'!B43</f>
        <v>33713</v>
      </c>
      <c r="M50" s="6">
        <f>'orig. data'!C43</f>
        <v>45704</v>
      </c>
      <c r="N50" s="50">
        <f>'orig. data'!G43</f>
        <v>4.91379E-10</v>
      </c>
      <c r="P50" s="6">
        <f>'orig. data'!P43</f>
        <v>40351</v>
      </c>
      <c r="Q50" s="6">
        <f>'orig. data'!Q43</f>
        <v>46456</v>
      </c>
      <c r="R50" s="50">
        <f>'orig. data'!U43</f>
        <v>1.521448E-40</v>
      </c>
      <c r="T50" s="50">
        <f>'orig. data'!AD43</f>
        <v>7.901856E-35</v>
      </c>
    </row>
    <row r="51" spans="1:20" ht="12.75">
      <c r="A51" s="2">
        <v>42</v>
      </c>
      <c r="B51" t="s">
        <v>286</v>
      </c>
      <c r="C51" t="str">
        <f t="shared" si="4"/>
        <v>1</v>
      </c>
      <c r="D51">
        <f t="shared" si="5"/>
      </c>
      <c r="E51">
        <f t="shared" si="6"/>
      </c>
      <c r="F51" t="str">
        <f t="shared" si="13"/>
        <v>  </v>
      </c>
      <c r="G51" t="str">
        <f t="shared" si="14"/>
        <v>  </v>
      </c>
      <c r="H51" s="27">
        <f t="shared" si="15"/>
        <v>0.705361137</v>
      </c>
      <c r="I51" s="3">
        <f>'orig. data'!D42</f>
        <v>0.772958175</v>
      </c>
      <c r="J51" s="3">
        <f>'orig. data'!R42</f>
        <v>0.7526358434</v>
      </c>
      <c r="K51" s="27">
        <f t="shared" si="16"/>
        <v>0.7589484326</v>
      </c>
      <c r="L51" s="6">
        <f>'orig. data'!B42</f>
        <v>36012</v>
      </c>
      <c r="M51" s="6">
        <f>'orig. data'!C42</f>
        <v>47332</v>
      </c>
      <c r="N51" s="50">
        <f>'orig. data'!G42</f>
        <v>5.087273E-16</v>
      </c>
      <c r="P51" s="6">
        <f>'orig. data'!P42</f>
        <v>51283</v>
      </c>
      <c r="Q51" s="6">
        <f>'orig. data'!Q42</f>
        <v>69148</v>
      </c>
      <c r="R51" s="50">
        <f>'orig. data'!U42</f>
        <v>0.441838895</v>
      </c>
      <c r="T51" s="50">
        <f>'orig. data'!AD42</f>
        <v>0.07018772</v>
      </c>
    </row>
    <row r="52" spans="1:20" ht="12.75">
      <c r="A52" s="2">
        <v>43</v>
      </c>
      <c r="B52" t="s">
        <v>287</v>
      </c>
      <c r="C52" t="str">
        <f t="shared" si="4"/>
        <v>1</v>
      </c>
      <c r="D52" t="str">
        <f t="shared" si="5"/>
        <v>2</v>
      </c>
      <c r="E52">
        <f t="shared" si="6"/>
      </c>
      <c r="F52" t="str">
        <f t="shared" si="13"/>
        <v>  </v>
      </c>
      <c r="G52" t="str">
        <f t="shared" si="14"/>
        <v>  </v>
      </c>
      <c r="H52" s="27">
        <f t="shared" si="15"/>
        <v>0.705361137</v>
      </c>
      <c r="I52" s="3">
        <f>'orig. data'!D44</f>
        <v>0.8386144646</v>
      </c>
      <c r="J52" s="3">
        <f>'orig. data'!R44</f>
        <v>0.8442191732</v>
      </c>
      <c r="K52" s="27">
        <f t="shared" si="16"/>
        <v>0.7589484326</v>
      </c>
      <c r="L52" s="6">
        <f>'orig. data'!B44</f>
        <v>8265</v>
      </c>
      <c r="M52" s="6">
        <f>'orig. data'!C44</f>
        <v>9909</v>
      </c>
      <c r="N52" s="50">
        <f>'orig. data'!G44</f>
        <v>1.621755E-30</v>
      </c>
      <c r="P52" s="6">
        <f>'orig. data'!P44</f>
        <v>10765</v>
      </c>
      <c r="Q52" s="6">
        <f>'orig. data'!Q44</f>
        <v>12886</v>
      </c>
      <c r="R52" s="50">
        <f>'orig. data'!U44</f>
        <v>3.631054E-14</v>
      </c>
      <c r="T52" s="50">
        <f>'orig. data'!AD44</f>
        <v>0.5444906286</v>
      </c>
    </row>
    <row r="53" spans="1:20" ht="12.75">
      <c r="A53" s="2">
        <v>44</v>
      </c>
      <c r="B53" t="s">
        <v>165</v>
      </c>
      <c r="C53" t="str">
        <f t="shared" si="4"/>
        <v>1</v>
      </c>
      <c r="D53" t="str">
        <f t="shared" si="5"/>
        <v>2</v>
      </c>
      <c r="E53" t="str">
        <f t="shared" si="6"/>
        <v>t</v>
      </c>
      <c r="F53" t="str">
        <f t="shared" si="13"/>
        <v>  </v>
      </c>
      <c r="G53" t="str">
        <f t="shared" si="14"/>
        <v>  </v>
      </c>
      <c r="H53" s="27">
        <f t="shared" si="15"/>
        <v>0.705361137</v>
      </c>
      <c r="I53" s="3">
        <f>'orig. data'!D45</f>
        <v>0.5992028211</v>
      </c>
      <c r="J53" s="3">
        <f>'orig. data'!R45</f>
        <v>0.6508871255</v>
      </c>
      <c r="K53" s="27">
        <f t="shared" si="16"/>
        <v>0.7589484326</v>
      </c>
      <c r="L53" s="6">
        <f>'orig. data'!B45</f>
        <v>79140</v>
      </c>
      <c r="M53" s="6">
        <f>'orig. data'!C45</f>
        <v>145939</v>
      </c>
      <c r="N53" s="50">
        <f>'orig. data'!G45</f>
        <v>3.054338E-54</v>
      </c>
      <c r="P53" s="6">
        <f>'orig. data'!P45</f>
        <v>91116</v>
      </c>
      <c r="Q53" s="6">
        <f>'orig. data'!Q45</f>
        <v>143672</v>
      </c>
      <c r="R53" s="50">
        <f>'orig. data'!U45</f>
        <v>1.787763E-49</v>
      </c>
      <c r="T53" s="50">
        <f>'orig. data'!AD45</f>
        <v>6.247196E-15</v>
      </c>
    </row>
    <row r="54" spans="1:20" ht="12.75">
      <c r="A54" s="2">
        <v>45</v>
      </c>
      <c r="B54" t="s">
        <v>288</v>
      </c>
      <c r="C54">
        <f t="shared" si="4"/>
      </c>
      <c r="D54">
        <f t="shared" si="5"/>
      </c>
      <c r="E54">
        <f t="shared" si="6"/>
      </c>
      <c r="F54" t="str">
        <f t="shared" si="13"/>
        <v>  </v>
      </c>
      <c r="G54" t="str">
        <f t="shared" si="14"/>
        <v>  </v>
      </c>
      <c r="H54" s="27">
        <f t="shared" si="15"/>
        <v>0.705361137</v>
      </c>
      <c r="I54" s="3">
        <f>'orig. data'!D46</f>
        <v>0.7245705052</v>
      </c>
      <c r="J54" s="3">
        <f>'orig. data'!R46</f>
        <v>0.744041326</v>
      </c>
      <c r="K54" s="27">
        <f t="shared" si="16"/>
        <v>0.7589484326</v>
      </c>
      <c r="L54" s="6">
        <f>'orig. data'!B46</f>
        <v>14420</v>
      </c>
      <c r="M54" s="6">
        <f>'orig. data'!C46</f>
        <v>20484</v>
      </c>
      <c r="N54" s="50">
        <f>'orig. data'!G46</f>
        <v>0.0408420146</v>
      </c>
      <c r="P54" s="6">
        <f>'orig. data'!P46</f>
        <v>17110</v>
      </c>
      <c r="Q54" s="6">
        <f>'orig. data'!Q46</f>
        <v>23237</v>
      </c>
      <c r="R54" s="50">
        <f>'orig. data'!U46</f>
        <v>0.1162211444</v>
      </c>
      <c r="T54" s="50">
        <f>'orig. data'!AD46</f>
        <v>0.0453987512</v>
      </c>
    </row>
    <row r="55" spans="2:20" ht="12.75">
      <c r="B55"/>
      <c r="C55"/>
      <c r="D55"/>
      <c r="E55"/>
      <c r="F55"/>
      <c r="G55"/>
      <c r="H55" s="27"/>
      <c r="I55" s="3"/>
      <c r="J55" s="3"/>
      <c r="K55" s="27"/>
      <c r="L55" s="6"/>
      <c r="M55" s="6"/>
      <c r="N55" s="50"/>
      <c r="P55" s="6"/>
      <c r="Q55" s="6"/>
      <c r="R55" s="50"/>
      <c r="T55" s="50"/>
    </row>
    <row r="56" spans="1:20" ht="12.75">
      <c r="A56" s="2">
        <v>46</v>
      </c>
      <c r="B56" t="s">
        <v>289</v>
      </c>
      <c r="C56" t="str">
        <f t="shared" si="4"/>
        <v>1</v>
      </c>
      <c r="D56" t="str">
        <f t="shared" si="5"/>
        <v>2</v>
      </c>
      <c r="E56">
        <f t="shared" si="6"/>
      </c>
      <c r="F56" t="str">
        <f aca="true" t="shared" si="17" ref="F56:F61">IF(AND(L56&gt;0,L56&lt;=5),"T1c"," ")&amp;IF(AND(M56&gt;0,M56&lt;=5),"T1p"," ")</f>
        <v>  </v>
      </c>
      <c r="G56" t="str">
        <f aca="true" t="shared" si="18" ref="G56:G61">IF(AND(P56&gt;0,P56&lt;=5),"T2c"," ")&amp;IF(AND(Q56&gt;0,Q56&lt;=5),"T2p"," ")</f>
        <v>  </v>
      </c>
      <c r="H56" s="27">
        <f aca="true" t="shared" si="19" ref="H56:H61">I$20</f>
        <v>0.705361137</v>
      </c>
      <c r="I56" s="3">
        <f>'orig. data'!D54</f>
        <v>0.9308190109</v>
      </c>
      <c r="J56" s="3">
        <f>'orig. data'!R54</f>
        <v>0.9434987688</v>
      </c>
      <c r="K56" s="27">
        <f aca="true" t="shared" si="20" ref="K56:K61">J$20</f>
        <v>0.7589484326</v>
      </c>
      <c r="L56" s="6">
        <f>'orig. data'!B54</f>
        <v>47741</v>
      </c>
      <c r="M56" s="6">
        <f>'orig. data'!C54</f>
        <v>52139</v>
      </c>
      <c r="N56" s="50">
        <f>'orig. data'!G54</f>
        <v>5.08667E-142</v>
      </c>
      <c r="P56" s="6">
        <f>'orig. data'!P54</f>
        <v>53593</v>
      </c>
      <c r="Q56" s="6">
        <f>'orig. data'!Q54</f>
        <v>57752</v>
      </c>
      <c r="R56" s="50">
        <f>'orig. data'!U54</f>
        <v>1.666348E-89</v>
      </c>
      <c r="T56" s="50">
        <f>'orig. data'!AD54</f>
        <v>0.1353649231</v>
      </c>
    </row>
    <row r="57" spans="1:20" ht="12.75">
      <c r="A57" s="2">
        <v>47</v>
      </c>
      <c r="B57" t="s">
        <v>145</v>
      </c>
      <c r="C57" t="str">
        <f t="shared" si="4"/>
        <v>1</v>
      </c>
      <c r="D57" t="str">
        <f t="shared" si="5"/>
        <v>2</v>
      </c>
      <c r="E57">
        <f t="shared" si="6"/>
      </c>
      <c r="F57" t="str">
        <f t="shared" si="17"/>
        <v>  </v>
      </c>
      <c r="G57" t="str">
        <f t="shared" si="18"/>
        <v>  </v>
      </c>
      <c r="H57" s="27">
        <f t="shared" si="19"/>
        <v>0.705361137</v>
      </c>
      <c r="I57" s="3">
        <f>'orig. data'!D56</f>
        <v>0.9510360223</v>
      </c>
      <c r="J57" s="3">
        <f>'orig. data'!R56</f>
        <v>0.9461015959</v>
      </c>
      <c r="K57" s="27">
        <f t="shared" si="20"/>
        <v>0.7589484326</v>
      </c>
      <c r="L57" s="6">
        <f>'orig. data'!B56</f>
        <v>37291</v>
      </c>
      <c r="M57" s="6">
        <f>'orig. data'!C56</f>
        <v>39747</v>
      </c>
      <c r="N57" s="50">
        <f>'orig. data'!G56</f>
        <v>2.19549E-155</v>
      </c>
      <c r="P57" s="6">
        <f>'orig. data'!P56</f>
        <v>37653</v>
      </c>
      <c r="Q57" s="6">
        <f>'orig. data'!Q56</f>
        <v>40358</v>
      </c>
      <c r="R57" s="50">
        <f>'orig. data'!U56</f>
        <v>2.347252E-85</v>
      </c>
      <c r="T57" s="50">
        <f>'orig. data'!AD56</f>
        <v>0.9468932613</v>
      </c>
    </row>
    <row r="58" spans="1:20" ht="12.75">
      <c r="A58" s="2">
        <v>48</v>
      </c>
      <c r="B58" t="s">
        <v>169</v>
      </c>
      <c r="C58" t="str">
        <f t="shared" si="4"/>
        <v>1</v>
      </c>
      <c r="D58" t="str">
        <f t="shared" si="5"/>
        <v>2</v>
      </c>
      <c r="E58">
        <f t="shared" si="6"/>
      </c>
      <c r="F58" t="str">
        <f t="shared" si="17"/>
        <v>  </v>
      </c>
      <c r="G58" t="str">
        <f t="shared" si="18"/>
        <v>  </v>
      </c>
      <c r="H58" s="27">
        <f t="shared" si="19"/>
        <v>0.705361137</v>
      </c>
      <c r="I58" s="3">
        <f>'orig. data'!D55</f>
        <v>0.9171748169</v>
      </c>
      <c r="J58" s="3">
        <f>'orig. data'!R55</f>
        <v>0.9159756602</v>
      </c>
      <c r="K58" s="27">
        <f t="shared" si="20"/>
        <v>0.7589484326</v>
      </c>
      <c r="L58" s="6">
        <f>'orig. data'!B55</f>
        <v>34821</v>
      </c>
      <c r="M58" s="6">
        <f>'orig. data'!C55</f>
        <v>38668</v>
      </c>
      <c r="N58" s="50">
        <f>'orig. data'!G55</f>
        <v>6.43151E-119</v>
      </c>
      <c r="P58" s="6">
        <f>'orig. data'!P55</f>
        <v>36729</v>
      </c>
      <c r="Q58" s="6">
        <f>'orig. data'!Q55</f>
        <v>40782</v>
      </c>
      <c r="R58" s="50">
        <f>'orig. data'!U55</f>
        <v>2.159199E-62</v>
      </c>
      <c r="T58" s="50">
        <f>'orig. data'!AD55</f>
        <v>0.8103579324</v>
      </c>
    </row>
    <row r="59" spans="1:20" ht="12.75">
      <c r="A59" s="2">
        <v>49</v>
      </c>
      <c r="B59" t="s">
        <v>290</v>
      </c>
      <c r="C59" t="str">
        <f t="shared" si="4"/>
        <v>1</v>
      </c>
      <c r="D59" t="str">
        <f t="shared" si="5"/>
        <v>2</v>
      </c>
      <c r="E59" t="str">
        <f t="shared" si="6"/>
        <v>t</v>
      </c>
      <c r="F59" t="str">
        <f t="shared" si="17"/>
        <v>  </v>
      </c>
      <c r="G59" t="str">
        <f t="shared" si="18"/>
        <v>  </v>
      </c>
      <c r="H59" s="27">
        <f t="shared" si="19"/>
        <v>0.705361137</v>
      </c>
      <c r="I59" s="3">
        <f>'orig. data'!D57</f>
        <v>0.7312919604</v>
      </c>
      <c r="J59" s="3">
        <f>'orig. data'!R57</f>
        <v>0.9373635603</v>
      </c>
      <c r="K59" s="27">
        <f t="shared" si="20"/>
        <v>0.7589484326</v>
      </c>
      <c r="L59" s="6">
        <f>'orig. data'!B57</f>
        <v>59267</v>
      </c>
      <c r="M59" s="6">
        <f>'orig. data'!C57</f>
        <v>83053</v>
      </c>
      <c r="N59" s="50">
        <f>'orig. data'!G57</f>
        <v>0.0007183117</v>
      </c>
      <c r="P59" s="6">
        <f>'orig. data'!P57</f>
        <v>53055</v>
      </c>
      <c r="Q59" s="6">
        <f>'orig. data'!Q57</f>
        <v>57564</v>
      </c>
      <c r="R59" s="50">
        <f>'orig. data'!U57</f>
        <v>4.869443E-85</v>
      </c>
      <c r="T59" s="50">
        <f>'orig. data'!AD57</f>
        <v>2.52388E-103</v>
      </c>
    </row>
    <row r="60" spans="1:20" ht="12.75">
      <c r="A60" s="2">
        <v>50</v>
      </c>
      <c r="B60" t="s">
        <v>146</v>
      </c>
      <c r="C60" t="str">
        <f t="shared" si="4"/>
        <v>1</v>
      </c>
      <c r="D60" t="str">
        <f t="shared" si="5"/>
        <v>2</v>
      </c>
      <c r="E60">
        <f t="shared" si="6"/>
      </c>
      <c r="F60" t="str">
        <f t="shared" si="17"/>
        <v>  </v>
      </c>
      <c r="G60" t="str">
        <f t="shared" si="18"/>
        <v>  </v>
      </c>
      <c r="H60" s="27">
        <f t="shared" si="19"/>
        <v>0.705361137</v>
      </c>
      <c r="I60" s="3">
        <f>'orig. data'!D58</f>
        <v>0.913062695</v>
      </c>
      <c r="J60" s="3">
        <f>'orig. data'!R58</f>
        <v>0.9186171025</v>
      </c>
      <c r="K60" s="27">
        <f t="shared" si="20"/>
        <v>0.7589484326</v>
      </c>
      <c r="L60" s="6">
        <f>'orig. data'!B58</f>
        <v>40558</v>
      </c>
      <c r="M60" s="6">
        <f>'orig. data'!C58</f>
        <v>44913</v>
      </c>
      <c r="N60" s="50">
        <f>'orig. data'!G58</f>
        <v>3.13719E-119</v>
      </c>
      <c r="P60" s="6">
        <f>'orig. data'!P58</f>
        <v>38956</v>
      </c>
      <c r="Q60" s="6">
        <f>'orig. data'!Q58</f>
        <v>43078</v>
      </c>
      <c r="R60" s="50">
        <f>'orig. data'!U58</f>
        <v>7.042336E-65</v>
      </c>
      <c r="T60" s="50">
        <f>'orig. data'!AD58</f>
        <v>0.4036186719</v>
      </c>
    </row>
    <row r="61" spans="1:20" ht="12.75">
      <c r="A61" s="2">
        <v>51</v>
      </c>
      <c r="B61" t="s">
        <v>291</v>
      </c>
      <c r="C61" t="str">
        <f t="shared" si="4"/>
        <v>1</v>
      </c>
      <c r="D61" t="str">
        <f t="shared" si="5"/>
        <v>2</v>
      </c>
      <c r="E61">
        <f t="shared" si="6"/>
      </c>
      <c r="F61" t="str">
        <f t="shared" si="17"/>
        <v>  </v>
      </c>
      <c r="G61" t="str">
        <f t="shared" si="18"/>
        <v>  </v>
      </c>
      <c r="H61" s="27">
        <f t="shared" si="19"/>
        <v>0.705361137</v>
      </c>
      <c r="I61" s="3">
        <f>'orig. data'!D59</f>
        <v>0.9620181646</v>
      </c>
      <c r="J61" s="3">
        <f>'orig. data'!R59</f>
        <v>0.946376015</v>
      </c>
      <c r="K61" s="27">
        <f t="shared" si="20"/>
        <v>0.7589484326</v>
      </c>
      <c r="L61" s="6">
        <f>'orig. data'!B59</f>
        <v>34349</v>
      </c>
      <c r="M61" s="6">
        <f>'orig. data'!C59</f>
        <v>36372</v>
      </c>
      <c r="N61" s="50">
        <f>'orig. data'!G59</f>
        <v>3.32778E-166</v>
      </c>
      <c r="P61" s="6">
        <f>'orig. data'!P59</f>
        <v>38273</v>
      </c>
      <c r="Q61" s="6">
        <f>'orig. data'!Q59</f>
        <v>40960</v>
      </c>
      <c r="R61" s="50">
        <f>'orig. data'!U59</f>
        <v>9.83591E-87</v>
      </c>
      <c r="T61" s="50">
        <f>'orig. data'!AD59</f>
        <v>0.3397596025</v>
      </c>
    </row>
    <row r="62" spans="2:20" ht="12.75">
      <c r="B62"/>
      <c r="C62"/>
      <c r="D62"/>
      <c r="E62"/>
      <c r="F62"/>
      <c r="G62"/>
      <c r="H62" s="27"/>
      <c r="I62" s="3"/>
      <c r="J62" s="3"/>
      <c r="K62" s="27"/>
      <c r="L62" s="6"/>
      <c r="M62" s="6"/>
      <c r="N62" s="50"/>
      <c r="P62" s="6"/>
      <c r="Q62" s="6"/>
      <c r="R62" s="50"/>
      <c r="T62" s="50"/>
    </row>
    <row r="63" spans="1:20" ht="12.75">
      <c r="A63" s="2">
        <v>52</v>
      </c>
      <c r="B63" t="s">
        <v>292</v>
      </c>
      <c r="C63" t="str">
        <f t="shared" si="4"/>
        <v>1</v>
      </c>
      <c r="D63" t="str">
        <f t="shared" si="5"/>
        <v>2</v>
      </c>
      <c r="E63" t="str">
        <f t="shared" si="6"/>
        <v>t</v>
      </c>
      <c r="F63" t="str">
        <f aca="true" t="shared" si="21" ref="F63:F69">IF(AND(L63&gt;0,L63&lt;=5),"T1c"," ")&amp;IF(AND(M63&gt;0,M63&lt;=5),"T1p"," ")</f>
        <v>  </v>
      </c>
      <c r="G63" t="str">
        <f aca="true" t="shared" si="22" ref="G63:G69">IF(AND(P63&gt;0,P63&lt;=5),"T2c"," ")&amp;IF(AND(Q63&gt;0,Q63&lt;=5),"T2p"," ")</f>
        <v>  </v>
      </c>
      <c r="H63" s="27">
        <f aca="true" t="shared" si="23" ref="H63:H69">I$20</f>
        <v>0.705361137</v>
      </c>
      <c r="I63" s="3">
        <f>'orig. data'!D47</f>
        <v>0.0881111258</v>
      </c>
      <c r="J63" s="3">
        <f>'orig. data'!R47</f>
        <v>0.1828887327</v>
      </c>
      <c r="K63" s="27">
        <f aca="true" t="shared" si="24" ref="K63:K69">J$20</f>
        <v>0.7589484326</v>
      </c>
      <c r="L63" s="6">
        <f>'orig. data'!B47</f>
        <v>3181</v>
      </c>
      <c r="M63" s="6">
        <f>'orig. data'!C47</f>
        <v>37041</v>
      </c>
      <c r="N63" s="50">
        <f>'orig. data'!G47</f>
        <v>0</v>
      </c>
      <c r="P63" s="6">
        <f>'orig. data'!P47</f>
        <v>5241</v>
      </c>
      <c r="Q63" s="6">
        <f>'orig. data'!Q47</f>
        <v>28165</v>
      </c>
      <c r="R63" s="50">
        <f>'orig. data'!U47</f>
        <v>0</v>
      </c>
      <c r="T63" s="50">
        <f>'orig. data'!AD47</f>
        <v>7.25465E-183</v>
      </c>
    </row>
    <row r="64" spans="1:20" ht="12.75">
      <c r="A64" s="2">
        <v>53</v>
      </c>
      <c r="B64" t="s">
        <v>166</v>
      </c>
      <c r="C64" t="str">
        <f t="shared" si="4"/>
        <v>1</v>
      </c>
      <c r="D64" t="str">
        <f t="shared" si="5"/>
        <v>2</v>
      </c>
      <c r="E64" t="str">
        <f t="shared" si="6"/>
        <v>t</v>
      </c>
      <c r="F64" t="str">
        <f t="shared" si="21"/>
        <v>  </v>
      </c>
      <c r="G64" t="str">
        <f t="shared" si="22"/>
        <v>  </v>
      </c>
      <c r="H64" s="27">
        <f t="shared" si="23"/>
        <v>0.705361137</v>
      </c>
      <c r="I64" s="3">
        <f>'orig. data'!D48</f>
        <v>0.0777836475</v>
      </c>
      <c r="J64" s="3">
        <f>'orig. data'!R48</f>
        <v>0.1651507465</v>
      </c>
      <c r="K64" s="27">
        <f t="shared" si="24"/>
        <v>0.7589484326</v>
      </c>
      <c r="L64" s="6">
        <f>'orig. data'!B48</f>
        <v>2445</v>
      </c>
      <c r="M64" s="6">
        <f>'orig. data'!C48</f>
        <v>31389</v>
      </c>
      <c r="N64" s="50">
        <f>'orig. data'!G48</f>
        <v>0</v>
      </c>
      <c r="P64" s="6">
        <f>'orig. data'!P48</f>
        <v>4442</v>
      </c>
      <c r="Q64" s="6">
        <f>'orig. data'!Q48</f>
        <v>26579</v>
      </c>
      <c r="R64" s="50">
        <f>'orig. data'!U48</f>
        <v>0</v>
      </c>
      <c r="T64" s="50">
        <f>'orig. data'!AD48</f>
        <v>8.09193E-159</v>
      </c>
    </row>
    <row r="65" spans="1:20" ht="12.75">
      <c r="A65" s="2">
        <v>54</v>
      </c>
      <c r="B65" t="s">
        <v>293</v>
      </c>
      <c r="C65" t="str">
        <f t="shared" si="4"/>
        <v>1</v>
      </c>
      <c r="D65" t="str">
        <f t="shared" si="5"/>
        <v>2</v>
      </c>
      <c r="E65" t="str">
        <f t="shared" si="6"/>
        <v>t</v>
      </c>
      <c r="F65" t="str">
        <f t="shared" si="21"/>
        <v>  </v>
      </c>
      <c r="G65" t="str">
        <f t="shared" si="22"/>
        <v>  </v>
      </c>
      <c r="H65" s="27">
        <f t="shared" si="23"/>
        <v>0.705361137</v>
      </c>
      <c r="I65" s="3">
        <f>'orig. data'!D49</f>
        <v>0.089644791</v>
      </c>
      <c r="J65" s="3">
        <f>'orig. data'!R49</f>
        <v>0.1781538288</v>
      </c>
      <c r="K65" s="27">
        <f t="shared" si="24"/>
        <v>0.7589484326</v>
      </c>
      <c r="L65" s="6">
        <f>'orig. data'!B49</f>
        <v>9565</v>
      </c>
      <c r="M65" s="6">
        <f>'orig. data'!C49</f>
        <v>111654</v>
      </c>
      <c r="N65" s="50">
        <f>'orig. data'!G49</f>
        <v>0</v>
      </c>
      <c r="P65" s="6">
        <f>'orig. data'!P49</f>
        <v>14795</v>
      </c>
      <c r="Q65" s="6">
        <f>'orig. data'!Q49</f>
        <v>83525</v>
      </c>
      <c r="R65" s="50">
        <f>'orig. data'!U49</f>
        <v>0</v>
      </c>
      <c r="T65" s="50">
        <f>'orig. data'!AD49</f>
        <v>0</v>
      </c>
    </row>
    <row r="66" spans="1:20" ht="12.75">
      <c r="A66" s="2">
        <v>55</v>
      </c>
      <c r="B66" t="s">
        <v>294</v>
      </c>
      <c r="C66" t="str">
        <f t="shared" si="4"/>
        <v>1</v>
      </c>
      <c r="D66" t="str">
        <f t="shared" si="5"/>
        <v>2</v>
      </c>
      <c r="E66" t="str">
        <f t="shared" si="6"/>
        <v>t</v>
      </c>
      <c r="F66" t="str">
        <f t="shared" si="21"/>
        <v>  </v>
      </c>
      <c r="G66" t="str">
        <f t="shared" si="22"/>
        <v>  </v>
      </c>
      <c r="H66" s="27">
        <f t="shared" si="23"/>
        <v>0.705361137</v>
      </c>
      <c r="I66" s="3">
        <f>'orig. data'!D50</f>
        <v>0.0729994297</v>
      </c>
      <c r="J66" s="3">
        <f>'orig. data'!R50</f>
        <v>0.1822218952</v>
      </c>
      <c r="K66" s="27">
        <f t="shared" si="24"/>
        <v>0.7589484326</v>
      </c>
      <c r="L66" s="6">
        <f>'orig. data'!B50</f>
        <v>4232</v>
      </c>
      <c r="M66" s="6">
        <f>'orig. data'!C50</f>
        <v>60601</v>
      </c>
      <c r="N66" s="50">
        <f>'orig. data'!G50</f>
        <v>0</v>
      </c>
      <c r="P66" s="6">
        <f>'orig. data'!P50</f>
        <v>8290</v>
      </c>
      <c r="Q66" s="6">
        <f>'orig. data'!Q50</f>
        <v>45499</v>
      </c>
      <c r="R66" s="50">
        <f>'orig. data'!U50</f>
        <v>0</v>
      </c>
      <c r="T66" s="50">
        <f>'orig. data'!AD50</f>
        <v>0</v>
      </c>
    </row>
    <row r="67" spans="1:20" ht="12.75">
      <c r="A67" s="2">
        <v>56</v>
      </c>
      <c r="B67" t="s">
        <v>157</v>
      </c>
      <c r="C67" t="str">
        <f t="shared" si="4"/>
        <v>1</v>
      </c>
      <c r="D67" t="str">
        <f t="shared" si="5"/>
        <v>2</v>
      </c>
      <c r="E67" t="str">
        <f t="shared" si="6"/>
        <v>t</v>
      </c>
      <c r="F67" t="str">
        <f t="shared" si="21"/>
        <v>  </v>
      </c>
      <c r="G67" t="str">
        <f t="shared" si="22"/>
        <v>  </v>
      </c>
      <c r="H67" s="27">
        <f t="shared" si="23"/>
        <v>0.705361137</v>
      </c>
      <c r="I67" s="3">
        <f>'orig. data'!D51</f>
        <v>0.0873088337</v>
      </c>
      <c r="J67" s="3">
        <f>'orig. data'!R51</f>
        <v>0.172645833</v>
      </c>
      <c r="K67" s="27">
        <f t="shared" si="24"/>
        <v>0.7589484326</v>
      </c>
      <c r="L67" s="6">
        <f>'orig. data'!B51</f>
        <v>3419</v>
      </c>
      <c r="M67" s="6">
        <f>'orig. data'!C51</f>
        <v>40161</v>
      </c>
      <c r="N67" s="50">
        <f>'orig. data'!G51</f>
        <v>0</v>
      </c>
      <c r="P67" s="6">
        <f>'orig. data'!P51</f>
        <v>6680</v>
      </c>
      <c r="Q67" s="6">
        <f>'orig. data'!Q51</f>
        <v>37807</v>
      </c>
      <c r="R67" s="50">
        <f>'orig. data'!U51</f>
        <v>0</v>
      </c>
      <c r="T67" s="50">
        <f>'orig. data'!AD51</f>
        <v>5.73704E-178</v>
      </c>
    </row>
    <row r="68" spans="1:20" ht="12.75">
      <c r="A68" s="2">
        <v>57</v>
      </c>
      <c r="B68" t="s">
        <v>167</v>
      </c>
      <c r="C68" t="str">
        <f t="shared" si="4"/>
        <v>1</v>
      </c>
      <c r="D68" t="str">
        <f t="shared" si="5"/>
        <v>2</v>
      </c>
      <c r="E68" t="str">
        <f t="shared" si="6"/>
        <v>t</v>
      </c>
      <c r="F68" t="str">
        <f t="shared" si="21"/>
        <v>  </v>
      </c>
      <c r="G68" t="str">
        <f t="shared" si="22"/>
        <v>  </v>
      </c>
      <c r="H68" s="27">
        <f t="shared" si="23"/>
        <v>0.705361137</v>
      </c>
      <c r="I68" s="3">
        <f>'orig. data'!D52</f>
        <v>0.0849849905</v>
      </c>
      <c r="J68" s="3">
        <f>'orig. data'!R52</f>
        <v>0.1662774625</v>
      </c>
      <c r="K68" s="27">
        <f t="shared" si="24"/>
        <v>0.7589484326</v>
      </c>
      <c r="L68" s="6">
        <f>'orig. data'!B52</f>
        <v>3721</v>
      </c>
      <c r="M68" s="6">
        <f>'orig. data'!C52</f>
        <v>45382</v>
      </c>
      <c r="N68" s="50">
        <f>'orig. data'!G52</f>
        <v>0</v>
      </c>
      <c r="P68" s="6">
        <f>'orig. data'!P52</f>
        <v>7609</v>
      </c>
      <c r="Q68" s="6">
        <f>'orig. data'!Q52</f>
        <v>44596</v>
      </c>
      <c r="R68" s="50">
        <f>'orig. data'!U52</f>
        <v>0</v>
      </c>
      <c r="T68" s="50">
        <f>'orig. data'!AD52</f>
        <v>1.157E-185</v>
      </c>
    </row>
    <row r="69" spans="1:20" ht="12.75">
      <c r="A69" s="2">
        <v>58</v>
      </c>
      <c r="B69" t="s">
        <v>168</v>
      </c>
      <c r="C69" t="str">
        <f t="shared" si="4"/>
        <v>1</v>
      </c>
      <c r="D69" t="str">
        <f t="shared" si="5"/>
        <v>2</v>
      </c>
      <c r="E69" t="str">
        <f t="shared" si="6"/>
        <v>t</v>
      </c>
      <c r="F69" t="str">
        <f t="shared" si="21"/>
        <v>  </v>
      </c>
      <c r="G69" t="str">
        <f t="shared" si="22"/>
        <v>  </v>
      </c>
      <c r="H69" s="27">
        <f t="shared" si="23"/>
        <v>0.705361137</v>
      </c>
      <c r="I69" s="3">
        <f>'orig. data'!D53</f>
        <v>0.079520803</v>
      </c>
      <c r="J69" s="3">
        <f>'orig. data'!R53</f>
        <v>0.1491504012</v>
      </c>
      <c r="K69" s="27">
        <f t="shared" si="24"/>
        <v>0.7589484326</v>
      </c>
      <c r="L69" s="6">
        <f>'orig. data'!B53</f>
        <v>7406</v>
      </c>
      <c r="M69" s="6">
        <f>'orig. data'!C53</f>
        <v>98308</v>
      </c>
      <c r="N69" s="50">
        <f>'orig. data'!G53</f>
        <v>0</v>
      </c>
      <c r="P69" s="6">
        <f>'orig. data'!P53</f>
        <v>9988</v>
      </c>
      <c r="Q69" s="6">
        <f>'orig. data'!Q53</f>
        <v>67284</v>
      </c>
      <c r="R69" s="50">
        <f>'orig. data'!U53</f>
        <v>0</v>
      </c>
      <c r="T69" s="50">
        <f>'orig. data'!AD53</f>
        <v>1.68111E-253</v>
      </c>
    </row>
    <row r="70" spans="2:20" ht="12.75">
      <c r="B70"/>
      <c r="C70"/>
      <c r="D70"/>
      <c r="E70"/>
      <c r="F70"/>
      <c r="G70"/>
      <c r="H70" s="27"/>
      <c r="I70" s="3"/>
      <c r="J70" s="3"/>
      <c r="K70" s="27"/>
      <c r="L70" s="6"/>
      <c r="M70" s="6"/>
      <c r="N70" s="50"/>
      <c r="P70" s="6"/>
      <c r="Q70" s="6"/>
      <c r="R70" s="50"/>
      <c r="T70" s="50"/>
    </row>
    <row r="71" spans="1:20" ht="12.75">
      <c r="A71" s="2">
        <v>59</v>
      </c>
      <c r="B71" t="s">
        <v>295</v>
      </c>
      <c r="C71" t="str">
        <f aca="true" t="shared" si="25" ref="C71:C133">IF(AND(N71&lt;=0.01,N71&gt;=0),"1","")</f>
        <v>1</v>
      </c>
      <c r="D71" t="str">
        <f aca="true" t="shared" si="26" ref="D71:D133">IF(AND(R71&lt;=0.01,R71&gt;=0),"2","")</f>
        <v>2</v>
      </c>
      <c r="E71" t="str">
        <f aca="true" t="shared" si="27" ref="E71:E133">IF(AND(T71&lt;=0.01,T71&gt;=0),"t","")</f>
        <v>t</v>
      </c>
      <c r="F71" t="str">
        <f>IF(AND(L71&gt;0,L71&lt;=5),"T1c"," ")&amp;IF(AND(M71&gt;0,M71&lt;=5),"T1p"," ")</f>
        <v>  </v>
      </c>
      <c r="G71" t="str">
        <f>IF(AND(P71&gt;0,P71&lt;=5),"T2c"," ")&amp;IF(AND(Q71&gt;0,Q71&lt;=5),"T2p"," ")</f>
        <v>  </v>
      </c>
      <c r="H71" s="27">
        <f>I$20</f>
        <v>0.705361137</v>
      </c>
      <c r="I71" s="3">
        <f>'orig. data'!D60</f>
        <v>0.6327563848</v>
      </c>
      <c r="J71" s="3">
        <f>'orig. data'!R60</f>
        <v>0.5314826231</v>
      </c>
      <c r="K71" s="27">
        <f>J$20</f>
        <v>0.7589484326</v>
      </c>
      <c r="L71" s="6">
        <f>'orig. data'!B60</f>
        <v>9102</v>
      </c>
      <c r="M71" s="6">
        <f>'orig. data'!C60</f>
        <v>14774</v>
      </c>
      <c r="N71" s="50">
        <f>'orig. data'!G60</f>
        <v>1.823452E-13</v>
      </c>
      <c r="P71" s="6">
        <f>'orig. data'!P60</f>
        <v>8900</v>
      </c>
      <c r="Q71" s="6">
        <f>'orig. data'!Q60</f>
        <v>17143</v>
      </c>
      <c r="R71" s="50">
        <f>'orig. data'!U60</f>
        <v>1.8513E-124</v>
      </c>
      <c r="T71" s="50">
        <f>'orig. data'!AD60</f>
        <v>8.942131E-20</v>
      </c>
    </row>
    <row r="72" spans="1:20" ht="12.75">
      <c r="A72" s="2">
        <v>60</v>
      </c>
      <c r="B72" t="s">
        <v>296</v>
      </c>
      <c r="C72" t="str">
        <f t="shared" si="25"/>
        <v>1</v>
      </c>
      <c r="D72" t="str">
        <f t="shared" si="26"/>
        <v>2</v>
      </c>
      <c r="E72" t="str">
        <f t="shared" si="27"/>
        <v>t</v>
      </c>
      <c r="F72" t="str">
        <f>IF(AND(L72&gt;0,L72&lt;=5),"T1c"," ")&amp;IF(AND(M72&gt;0,M72&lt;=5),"T1p"," ")</f>
        <v>  </v>
      </c>
      <c r="G72" t="str">
        <f>IF(AND(P72&gt;0,P72&lt;=5),"T2c"," ")&amp;IF(AND(Q72&gt;0,Q72&lt;=5),"T2p"," ")</f>
        <v>  </v>
      </c>
      <c r="H72" s="27">
        <f>I$20</f>
        <v>0.705361137</v>
      </c>
      <c r="I72" s="3">
        <f>'orig. data'!D61</f>
        <v>0.5646971998</v>
      </c>
      <c r="J72" s="3">
        <f>'orig. data'!R61</f>
        <v>0.487875653</v>
      </c>
      <c r="K72" s="27">
        <f>J$20</f>
        <v>0.7589484326</v>
      </c>
      <c r="L72" s="6">
        <f>'orig. data'!B61</f>
        <v>26449</v>
      </c>
      <c r="M72" s="6">
        <f>'orig. data'!C61</f>
        <v>49160</v>
      </c>
      <c r="N72" s="50">
        <f>'orig. data'!G61</f>
        <v>1.337833E-78</v>
      </c>
      <c r="P72" s="6">
        <f>'orig. data'!P61</f>
        <v>27249</v>
      </c>
      <c r="Q72" s="6">
        <f>'orig. data'!Q61</f>
        <v>59289</v>
      </c>
      <c r="R72" s="50">
        <f>'orig. data'!U61</f>
        <v>1.74899E-305</v>
      </c>
      <c r="T72" s="50">
        <f>'orig. data'!AD61</f>
        <v>2.781612E-25</v>
      </c>
    </row>
    <row r="73" spans="1:20" ht="12.75">
      <c r="A73" s="2">
        <v>61</v>
      </c>
      <c r="B73" t="s">
        <v>297</v>
      </c>
      <c r="C73" t="str">
        <f t="shared" si="25"/>
        <v>1</v>
      </c>
      <c r="D73" t="str">
        <f t="shared" si="26"/>
        <v>2</v>
      </c>
      <c r="E73" t="str">
        <f t="shared" si="27"/>
        <v>t</v>
      </c>
      <c r="F73" t="str">
        <f>IF(AND(L73&gt;0,L73&lt;=5),"T1c"," ")&amp;IF(AND(M73&gt;0,M73&lt;=5),"T1p"," ")</f>
        <v>  </v>
      </c>
      <c r="G73" t="str">
        <f>IF(AND(P73&gt;0,P73&lt;=5),"T2c"," ")&amp;IF(AND(Q73&gt;0,Q73&lt;=5),"T2p"," ")</f>
        <v>  </v>
      </c>
      <c r="H73" s="27">
        <f>I$20</f>
        <v>0.705361137</v>
      </c>
      <c r="I73" s="3">
        <f>'orig. data'!D62</f>
        <v>0.7363588885</v>
      </c>
      <c r="J73" s="3">
        <f>'orig. data'!R62</f>
        <v>0.6240527341</v>
      </c>
      <c r="K73" s="27">
        <f>J$20</f>
        <v>0.7589484326</v>
      </c>
      <c r="L73" s="6">
        <f>'orig. data'!B62</f>
        <v>18675</v>
      </c>
      <c r="M73" s="6">
        <f>'orig. data'!C62</f>
        <v>25663</v>
      </c>
      <c r="N73" s="50">
        <f>'orig. data'!G62</f>
        <v>0.000523392</v>
      </c>
      <c r="P73" s="6">
        <f>'orig. data'!P62</f>
        <v>18801</v>
      </c>
      <c r="Q73" s="6">
        <f>'orig. data'!Q62</f>
        <v>30740</v>
      </c>
      <c r="R73" s="50">
        <f>'orig. data'!U62</f>
        <v>1.081153E-55</v>
      </c>
      <c r="T73" s="50">
        <f>'orig. data'!AD62</f>
        <v>4.071097E-28</v>
      </c>
    </row>
    <row r="74" spans="1:20" ht="12.75">
      <c r="A74" s="2">
        <v>62</v>
      </c>
      <c r="B74" t="s">
        <v>298</v>
      </c>
      <c r="C74" t="str">
        <f t="shared" si="25"/>
        <v>1</v>
      </c>
      <c r="D74" t="str">
        <f t="shared" si="26"/>
        <v>2</v>
      </c>
      <c r="E74" t="str">
        <f t="shared" si="27"/>
        <v>t</v>
      </c>
      <c r="F74" t="str">
        <f>IF(AND(L74&gt;0,L74&lt;=5),"T1c"," ")&amp;IF(AND(M74&gt;0,M74&lt;=5),"T1p"," ")</f>
        <v>  </v>
      </c>
      <c r="G74" t="str">
        <f>IF(AND(P74&gt;0,P74&lt;=5),"T2c"," ")&amp;IF(AND(Q74&gt;0,Q74&lt;=5),"T2p"," ")</f>
        <v>  </v>
      </c>
      <c r="H74" s="27">
        <f>I$20</f>
        <v>0.705361137</v>
      </c>
      <c r="I74" s="3">
        <f>'orig. data'!D63</f>
        <v>0.7937477027</v>
      </c>
      <c r="J74" s="3">
        <f>'orig. data'!R63</f>
        <v>0.7104696963</v>
      </c>
      <c r="K74" s="27">
        <f>J$20</f>
        <v>0.7589484326</v>
      </c>
      <c r="L74" s="6">
        <f>'orig. data'!B63</f>
        <v>25919</v>
      </c>
      <c r="M74" s="6">
        <f>'orig. data'!C63</f>
        <v>32930</v>
      </c>
      <c r="N74" s="50">
        <f>'orig. data'!G63</f>
        <v>1.566795E-23</v>
      </c>
      <c r="P74" s="6">
        <f>'orig. data'!P63</f>
        <v>28718</v>
      </c>
      <c r="Q74" s="6">
        <f>'orig. data'!Q63</f>
        <v>41443</v>
      </c>
      <c r="R74" s="50">
        <f>'orig. data'!U63</f>
        <v>1.5475451E-08</v>
      </c>
      <c r="T74" s="50">
        <f>'orig. data'!AD63</f>
        <v>2.784494E-15</v>
      </c>
    </row>
    <row r="75" spans="2:20" ht="12.75">
      <c r="B75"/>
      <c r="C75" t="str">
        <f t="shared" si="25"/>
        <v>1</v>
      </c>
      <c r="D75" t="str">
        <f t="shared" si="26"/>
        <v>2</v>
      </c>
      <c r="E75" t="str">
        <f t="shared" si="27"/>
        <v>t</v>
      </c>
      <c r="F75"/>
      <c r="G75"/>
      <c r="H75" s="27"/>
      <c r="I75" s="3"/>
      <c r="J75" s="3"/>
      <c r="K75" s="27"/>
      <c r="L75" s="6"/>
      <c r="M75" s="6"/>
      <c r="N75" s="50"/>
      <c r="P75" s="6"/>
      <c r="Q75" s="6"/>
      <c r="R75" s="50"/>
      <c r="T75" s="50"/>
    </row>
    <row r="76" spans="1:20" ht="12.75">
      <c r="A76" s="2">
        <v>63</v>
      </c>
      <c r="B76" t="s">
        <v>299</v>
      </c>
      <c r="C76" t="str">
        <f t="shared" si="25"/>
        <v>1</v>
      </c>
      <c r="D76" t="str">
        <f t="shared" si="26"/>
        <v>2</v>
      </c>
      <c r="E76">
        <f t="shared" si="27"/>
      </c>
      <c r="F76" t="str">
        <f>IF(AND(L76&gt;0,L76&lt;=5),"T1c"," ")&amp;IF(AND(M76&gt;0,M76&lt;=5),"T1p"," ")</f>
        <v>  </v>
      </c>
      <c r="G76" t="str">
        <f>IF(AND(P76&gt;0,P76&lt;=5),"T2c"," ")&amp;IF(AND(Q76&gt;0,Q76&lt;=5),"T2p"," ")</f>
        <v>  </v>
      </c>
      <c r="H76" s="27">
        <f>I$20</f>
        <v>0.705361137</v>
      </c>
      <c r="I76" s="3">
        <f>'orig. data'!D64</f>
        <v>0.9745329494</v>
      </c>
      <c r="J76" s="3">
        <f>'orig. data'!R64</f>
        <v>0.948120367</v>
      </c>
      <c r="K76" s="27">
        <f>J$20</f>
        <v>0.7589484326</v>
      </c>
      <c r="L76" s="6">
        <f>'orig. data'!B64</f>
        <v>123084</v>
      </c>
      <c r="M76" s="6">
        <f>'orig. data'!C64</f>
        <v>128191</v>
      </c>
      <c r="N76" s="52">
        <f>'orig. data'!G64</f>
        <v>4.8773E-215</v>
      </c>
      <c r="P76" s="6">
        <f>'orig. data'!P64</f>
        <v>144148</v>
      </c>
      <c r="Q76" s="6">
        <f>'orig. data'!Q64</f>
        <v>153764</v>
      </c>
      <c r="R76" s="52">
        <f>'orig. data'!U64</f>
        <v>9.3564E-106</v>
      </c>
      <c r="T76" s="50">
        <f>'orig. data'!AD64</f>
        <v>0.0323699359</v>
      </c>
    </row>
    <row r="77" spans="1:20" ht="12.75">
      <c r="A77" s="2">
        <v>64</v>
      </c>
      <c r="B77" t="s">
        <v>328</v>
      </c>
      <c r="C77" t="str">
        <f t="shared" si="25"/>
        <v>1</v>
      </c>
      <c r="D77">
        <f t="shared" si="26"/>
      </c>
      <c r="E77" t="str">
        <f t="shared" si="27"/>
        <v>t</v>
      </c>
      <c r="F77" t="str">
        <f>IF(AND(L77&gt;0,L77&lt;=5),"T1c"," ")&amp;IF(AND(M77&gt;0,M77&lt;=5),"T1p"," ")</f>
        <v>  </v>
      </c>
      <c r="G77" t="str">
        <f>IF(AND(P77&gt;0,P77&lt;=5),"T2c"," ")&amp;IF(AND(Q77&gt;0,Q77&lt;=5),"T2p"," ")</f>
        <v>  </v>
      </c>
      <c r="H77" s="27">
        <f>I$20</f>
        <v>0.705361137</v>
      </c>
      <c r="I77" s="3">
        <f>'orig. data'!D65</f>
        <v>0.7432251265</v>
      </c>
      <c r="J77" s="3">
        <f>'orig. data'!R65</f>
        <v>0.7747437372</v>
      </c>
      <c r="K77" s="27">
        <f>J$20</f>
        <v>0.7589484326</v>
      </c>
      <c r="L77" s="6">
        <f>'orig. data'!B65</f>
        <v>212598</v>
      </c>
      <c r="M77" s="6">
        <f>'orig. data'!C65</f>
        <v>309172</v>
      </c>
      <c r="N77" s="52">
        <f>'orig. data'!G65</f>
        <v>2.3257141E-07</v>
      </c>
      <c r="P77" s="6">
        <f>'orig. data'!P65</f>
        <v>223496</v>
      </c>
      <c r="Q77" s="6">
        <f>'orig. data'!Q65</f>
        <v>300644</v>
      </c>
      <c r="R77" s="52">
        <f>'orig. data'!U65</f>
        <v>0.0404666578</v>
      </c>
      <c r="T77" s="50">
        <f>'orig. data'!AD65</f>
        <v>1.16256E-05</v>
      </c>
    </row>
    <row r="78" spans="1:20" ht="12.75">
      <c r="A78" s="2">
        <v>65</v>
      </c>
      <c r="B78" t="s">
        <v>300</v>
      </c>
      <c r="C78" t="str">
        <f t="shared" si="25"/>
        <v>1</v>
      </c>
      <c r="D78" t="str">
        <f t="shared" si="26"/>
        <v>2</v>
      </c>
      <c r="E78">
        <f t="shared" si="27"/>
      </c>
      <c r="F78" t="str">
        <f>IF(AND(L78&gt;0,L78&lt;=5),"T1c"," ")&amp;IF(AND(M78&gt;0,M78&lt;=5),"T1p"," ")</f>
        <v>  </v>
      </c>
      <c r="G78" t="str">
        <f>IF(AND(P78&gt;0,P78&lt;=5),"T2c"," ")&amp;IF(AND(Q78&gt;0,Q78&lt;=5),"T2p"," ")</f>
        <v>  </v>
      </c>
      <c r="H78" s="27">
        <f>I$20</f>
        <v>0.705361137</v>
      </c>
      <c r="I78" s="3">
        <f>'orig. data'!D66</f>
        <v>0.940103876</v>
      </c>
      <c r="J78" s="3">
        <f>'orig. data'!R66</f>
        <v>0.9183602416</v>
      </c>
      <c r="K78" s="27">
        <f>J$20</f>
        <v>0.7589484326</v>
      </c>
      <c r="L78" s="6">
        <f>'orig. data'!B66</f>
        <v>77131</v>
      </c>
      <c r="M78" s="6">
        <f>'orig. data'!C66</f>
        <v>83375</v>
      </c>
      <c r="N78" s="50">
        <f>'orig. data'!G66</f>
        <v>3.12372E-162</v>
      </c>
      <c r="P78" s="6">
        <f>'orig. data'!P66</f>
        <v>105049</v>
      </c>
      <c r="Q78" s="6">
        <f>'orig. data'!Q66</f>
        <v>115668</v>
      </c>
      <c r="R78" s="50">
        <f>'orig. data'!U66</f>
        <v>3.508126E-75</v>
      </c>
      <c r="T78" s="50">
        <f>'orig. data'!AD66</f>
        <v>0.0900672508</v>
      </c>
    </row>
    <row r="79" spans="1:20" ht="12.75">
      <c r="A79" s="2">
        <v>66</v>
      </c>
      <c r="B79" t="s">
        <v>301</v>
      </c>
      <c r="C79" t="str">
        <f t="shared" si="25"/>
        <v>1</v>
      </c>
      <c r="D79" t="str">
        <f t="shared" si="26"/>
        <v>2</v>
      </c>
      <c r="E79">
        <f t="shared" si="27"/>
      </c>
      <c r="F79" t="str">
        <f>IF(AND(L79&gt;0,L79&lt;=5),"T1c"," ")&amp;IF(AND(M79&gt;0,M79&lt;=5),"T1p"," ")</f>
        <v>  </v>
      </c>
      <c r="G79" t="str">
        <f>IF(AND(P79&gt;0,P79&lt;=5),"T2c"," ")&amp;IF(AND(Q79&gt;0,Q79&lt;=5),"T2p"," ")</f>
        <v>  </v>
      </c>
      <c r="H79" s="27">
        <f>I$20</f>
        <v>0.705361137</v>
      </c>
      <c r="I79" s="3">
        <f>'orig. data'!D67</f>
        <v>0.9870973215</v>
      </c>
      <c r="J79" s="3">
        <f>'orig. data'!R67</f>
        <v>0.9782674497</v>
      </c>
      <c r="K79" s="27">
        <f>J$20</f>
        <v>0.7589484326</v>
      </c>
      <c r="L79" s="6">
        <f>'orig. data'!B67</f>
        <v>46234</v>
      </c>
      <c r="M79" s="6">
        <f>'orig. data'!C67</f>
        <v>47399</v>
      </c>
      <c r="N79" s="50">
        <f>'orig. data'!G67</f>
        <v>6.51873E-203</v>
      </c>
      <c r="P79" s="6">
        <f>'orig. data'!P67</f>
        <v>55145</v>
      </c>
      <c r="Q79" s="6">
        <f>'orig. data'!Q67</f>
        <v>57042</v>
      </c>
      <c r="R79" s="52">
        <f>'orig. data'!U67</f>
        <v>4.17228E-121</v>
      </c>
      <c r="T79" s="50">
        <f>'orig. data'!AD67</f>
        <v>0.7018579775</v>
      </c>
    </row>
    <row r="80" spans="2:20" ht="12.75">
      <c r="B80"/>
      <c r="C80"/>
      <c r="D80"/>
      <c r="E80"/>
      <c r="F80"/>
      <c r="G80"/>
      <c r="H80" s="27"/>
      <c r="I80" s="3"/>
      <c r="J80" s="3"/>
      <c r="K80" s="27"/>
      <c r="L80" s="6"/>
      <c r="M80" s="6"/>
      <c r="N80" s="50"/>
      <c r="P80" s="6"/>
      <c r="Q80" s="6"/>
      <c r="R80" s="50"/>
      <c r="T80" s="50"/>
    </row>
    <row r="81" spans="1:20" ht="12.75">
      <c r="A81" s="2">
        <v>67</v>
      </c>
      <c r="B81" t="s">
        <v>138</v>
      </c>
      <c r="C81" t="str">
        <f t="shared" si="25"/>
        <v>1</v>
      </c>
      <c r="D81" t="str">
        <f t="shared" si="26"/>
        <v>2</v>
      </c>
      <c r="E81">
        <f t="shared" si="27"/>
      </c>
      <c r="F81" t="str">
        <f aca="true" t="shared" si="28" ref="F81:F86">IF(AND(L81&gt;0,L81&lt;=5),"T1c"," ")&amp;IF(AND(M81&gt;0,M81&lt;=5),"T1p"," ")</f>
        <v>  </v>
      </c>
      <c r="G81" t="str">
        <f aca="true" t="shared" si="29" ref="G81:G86">IF(AND(P81&gt;0,P81&lt;=5),"T2c"," ")&amp;IF(AND(Q81&gt;0,Q81&lt;=5),"T2p"," ")</f>
        <v>  </v>
      </c>
      <c r="H81" s="27">
        <f aca="true" t="shared" si="30" ref="H81:H86">I$20</f>
        <v>0.705361137</v>
      </c>
      <c r="I81" s="3">
        <f>'orig. data'!D68</f>
        <v>0.9932432108</v>
      </c>
      <c r="J81" s="3">
        <f>'orig. data'!R68</f>
        <v>0.9907657267</v>
      </c>
      <c r="K81" s="27">
        <f aca="true" t="shared" si="31" ref="K81:K86">J$20</f>
        <v>0.7589484326</v>
      </c>
      <c r="L81" s="6">
        <f>'orig. data'!B68</f>
        <v>91975</v>
      </c>
      <c r="M81" s="6">
        <f>'orig. data'!C68</f>
        <v>93595</v>
      </c>
      <c r="N81" s="52">
        <f>'orig. data'!G68</f>
        <v>1.55652E-228</v>
      </c>
      <c r="P81" s="6">
        <f>'orig. data'!P68</f>
        <v>101584</v>
      </c>
      <c r="Q81" s="6">
        <f>'orig. data'!Q68</f>
        <v>103574</v>
      </c>
      <c r="R81" s="52">
        <f>'orig. data'!U68</f>
        <v>5.94093E-143</v>
      </c>
      <c r="T81" s="50">
        <f>'orig. data'!AD68</f>
        <v>0.8692495723</v>
      </c>
    </row>
    <row r="82" spans="1:20" ht="12.75">
      <c r="A82" s="2">
        <v>68</v>
      </c>
      <c r="B82" t="s">
        <v>302</v>
      </c>
      <c r="C82" t="str">
        <f t="shared" si="25"/>
        <v>1</v>
      </c>
      <c r="D82" t="str">
        <f t="shared" si="26"/>
        <v>2</v>
      </c>
      <c r="E82">
        <f t="shared" si="27"/>
      </c>
      <c r="F82" t="str">
        <f t="shared" si="28"/>
        <v>  </v>
      </c>
      <c r="G82" t="str">
        <f t="shared" si="29"/>
        <v>  </v>
      </c>
      <c r="H82" s="27">
        <f t="shared" si="30"/>
        <v>0.705361137</v>
      </c>
      <c r="I82" s="3">
        <f>'orig. data'!D69</f>
        <v>0.9868636788</v>
      </c>
      <c r="J82" s="3">
        <f>'orig. data'!R69</f>
        <v>0.9879625013</v>
      </c>
      <c r="K82" s="27">
        <f t="shared" si="31"/>
        <v>0.7589484326</v>
      </c>
      <c r="L82" s="6">
        <f>'orig. data'!B69</f>
        <v>13246</v>
      </c>
      <c r="M82" s="6">
        <f>'orig. data'!C69</f>
        <v>13560</v>
      </c>
      <c r="N82" s="50">
        <f>'orig. data'!G69</f>
        <v>8.56649E-138</v>
      </c>
      <c r="P82" s="6">
        <f>'orig. data'!P69</f>
        <v>17553</v>
      </c>
      <c r="Q82" s="6">
        <f>'orig. data'!Q69</f>
        <v>17943</v>
      </c>
      <c r="R82" s="50">
        <f>'orig. data'!U69</f>
        <v>3.482322E-95</v>
      </c>
      <c r="T82" s="50">
        <f>'orig. data'!AD69</f>
        <v>0.7286324539</v>
      </c>
    </row>
    <row r="83" spans="1:20" ht="12.75">
      <c r="A83" s="2">
        <v>69</v>
      </c>
      <c r="B83" t="s">
        <v>158</v>
      </c>
      <c r="C83" t="str">
        <f t="shared" si="25"/>
        <v>1</v>
      </c>
      <c r="D83" t="str">
        <f t="shared" si="26"/>
        <v>2</v>
      </c>
      <c r="E83">
        <f t="shared" si="27"/>
      </c>
      <c r="F83" t="str">
        <f t="shared" si="28"/>
        <v>  </v>
      </c>
      <c r="G83" t="str">
        <f t="shared" si="29"/>
        <v>  </v>
      </c>
      <c r="H83" s="27">
        <f t="shared" si="30"/>
        <v>0.705361137</v>
      </c>
      <c r="I83" s="3">
        <f>'orig. data'!D70</f>
        <v>0.9861535925</v>
      </c>
      <c r="J83" s="3">
        <f>'orig. data'!R70</f>
        <v>0.9791045262</v>
      </c>
      <c r="K83" s="27">
        <f t="shared" si="31"/>
        <v>0.7589484326</v>
      </c>
      <c r="L83" s="6">
        <f>'orig. data'!B70</f>
        <v>28840</v>
      </c>
      <c r="M83" s="6">
        <f>'orig. data'!C70</f>
        <v>29527</v>
      </c>
      <c r="N83" s="50">
        <f>'orig. data'!G70</f>
        <v>8.07261E-179</v>
      </c>
      <c r="P83" s="6">
        <f>'orig. data'!P70</f>
        <v>32787</v>
      </c>
      <c r="Q83" s="6">
        <f>'orig. data'!Q70</f>
        <v>33799</v>
      </c>
      <c r="R83" s="50">
        <f>'orig. data'!U70</f>
        <v>4.98228E-105</v>
      </c>
      <c r="T83" s="50">
        <f>'orig. data'!AD70</f>
        <v>0.8343894801</v>
      </c>
    </row>
    <row r="84" spans="1:20" ht="12.75">
      <c r="A84" s="2">
        <v>70</v>
      </c>
      <c r="B84" t="s">
        <v>147</v>
      </c>
      <c r="C84" t="str">
        <f t="shared" si="25"/>
        <v>1</v>
      </c>
      <c r="D84" t="str">
        <f t="shared" si="26"/>
        <v>2</v>
      </c>
      <c r="E84">
        <f t="shared" si="27"/>
      </c>
      <c r="F84" t="str">
        <f t="shared" si="28"/>
        <v>  </v>
      </c>
      <c r="G84" t="str">
        <f t="shared" si="29"/>
        <v>  </v>
      </c>
      <c r="H84" s="27">
        <f t="shared" si="30"/>
        <v>0.705361137</v>
      </c>
      <c r="I84" s="3">
        <f>'orig. data'!D71</f>
        <v>0.9774577575</v>
      </c>
      <c r="J84" s="3">
        <f>'orig. data'!R71</f>
        <v>0.9760176549</v>
      </c>
      <c r="K84" s="27">
        <f t="shared" si="31"/>
        <v>0.7589484326</v>
      </c>
      <c r="L84" s="6">
        <f>'orig. data'!B71</f>
        <v>38558</v>
      </c>
      <c r="M84" s="6">
        <f>'orig. data'!C71</f>
        <v>39955</v>
      </c>
      <c r="N84" s="52">
        <f>'orig. data'!G71</f>
        <v>5.44882E-184</v>
      </c>
      <c r="P84" s="6">
        <f>'orig. data'!P71</f>
        <v>43296</v>
      </c>
      <c r="Q84" s="6">
        <f>'orig. data'!Q71</f>
        <v>44883</v>
      </c>
      <c r="R84" s="52">
        <f>'orig. data'!U71</f>
        <v>2.43187E-113</v>
      </c>
      <c r="T84" s="50">
        <f>'orig. data'!AD71</f>
        <v>0.8177182755</v>
      </c>
    </row>
    <row r="85" spans="1:20" ht="12.75">
      <c r="A85" s="2">
        <v>71</v>
      </c>
      <c r="B85" t="s">
        <v>318</v>
      </c>
      <c r="C85" t="str">
        <f t="shared" si="25"/>
        <v>1</v>
      </c>
      <c r="D85" t="str">
        <f t="shared" si="26"/>
        <v>2</v>
      </c>
      <c r="E85">
        <f t="shared" si="27"/>
      </c>
      <c r="F85" t="str">
        <f t="shared" si="28"/>
        <v>  </v>
      </c>
      <c r="G85" t="str">
        <f t="shared" si="29"/>
        <v>  </v>
      </c>
      <c r="H85" s="27">
        <f t="shared" si="30"/>
        <v>0.705361137</v>
      </c>
      <c r="I85" s="3">
        <f>'orig. data'!D72</f>
        <v>0.9845755561</v>
      </c>
      <c r="J85" s="3">
        <f>'orig. data'!R72</f>
        <v>0.9842271863</v>
      </c>
      <c r="K85" s="27">
        <f t="shared" si="31"/>
        <v>0.7589484326</v>
      </c>
      <c r="L85" s="6">
        <f>'orig. data'!B72</f>
        <v>40555</v>
      </c>
      <c r="M85" s="6">
        <f>'orig. data'!C72</f>
        <v>41590</v>
      </c>
      <c r="N85" s="52">
        <f>'orig. data'!G72</f>
        <v>1.40193E-192</v>
      </c>
      <c r="P85" s="6">
        <f>'orig. data'!P72</f>
        <v>55821</v>
      </c>
      <c r="Q85" s="6">
        <f>'orig. data'!Q72</f>
        <v>57232</v>
      </c>
      <c r="R85" s="52">
        <f>'orig. data'!U72</f>
        <v>1.35011E-126</v>
      </c>
      <c r="T85" s="50">
        <f>'orig. data'!AD72</f>
        <v>0.7442326288</v>
      </c>
    </row>
    <row r="86" spans="1:20" ht="12.75">
      <c r="A86" s="2">
        <v>72</v>
      </c>
      <c r="B86" t="s">
        <v>159</v>
      </c>
      <c r="C86" t="str">
        <f t="shared" si="25"/>
        <v>1</v>
      </c>
      <c r="D86" t="str">
        <f t="shared" si="26"/>
        <v>2</v>
      </c>
      <c r="E86">
        <f t="shared" si="27"/>
      </c>
      <c r="F86" t="str">
        <f t="shared" si="28"/>
        <v>  </v>
      </c>
      <c r="G86" t="str">
        <f t="shared" si="29"/>
        <v>  </v>
      </c>
      <c r="H86" s="27">
        <f t="shared" si="30"/>
        <v>0.705361137</v>
      </c>
      <c r="I86" s="3">
        <f>'orig. data'!D73</f>
        <v>0.9348448143</v>
      </c>
      <c r="J86" s="3">
        <f>'orig. data'!R73</f>
        <v>0.9245732756</v>
      </c>
      <c r="K86" s="27">
        <f t="shared" si="31"/>
        <v>0.7589484326</v>
      </c>
      <c r="L86" s="6">
        <f>'orig. data'!B73</f>
        <v>14778</v>
      </c>
      <c r="M86" s="6">
        <f>'orig. data'!C73</f>
        <v>16114</v>
      </c>
      <c r="N86" s="50">
        <f>'orig. data'!G73</f>
        <v>1.68117E-91</v>
      </c>
      <c r="P86" s="6">
        <f>'orig. data'!P73</f>
        <v>17619</v>
      </c>
      <c r="Q86" s="6">
        <f>'orig. data'!Q73</f>
        <v>19413</v>
      </c>
      <c r="R86" s="50">
        <f>'orig. data'!U73</f>
        <v>6.087668E-51</v>
      </c>
      <c r="T86" s="50">
        <f>'orig. data'!AD73</f>
        <v>0.6846803595</v>
      </c>
    </row>
    <row r="87" spans="2:20" ht="12.75">
      <c r="B87"/>
      <c r="C87"/>
      <c r="D87"/>
      <c r="E87"/>
      <c r="F87"/>
      <c r="G87"/>
      <c r="H87" s="27"/>
      <c r="I87" s="3"/>
      <c r="J87" s="3"/>
      <c r="K87" s="27"/>
      <c r="L87" s="6"/>
      <c r="M87" s="6"/>
      <c r="N87" s="50"/>
      <c r="P87" s="6"/>
      <c r="Q87" s="6"/>
      <c r="R87" s="50"/>
      <c r="T87" s="50"/>
    </row>
    <row r="88" spans="1:20" ht="12.75">
      <c r="A88" s="2">
        <v>73</v>
      </c>
      <c r="B88" t="s">
        <v>303</v>
      </c>
      <c r="C88" t="str">
        <f t="shared" si="25"/>
        <v>1</v>
      </c>
      <c r="D88" t="str">
        <f t="shared" si="26"/>
        <v>2</v>
      </c>
      <c r="E88" t="str">
        <f t="shared" si="27"/>
        <v>t</v>
      </c>
      <c r="F88" t="str">
        <f>IF(AND(L88&gt;0,L88&lt;=5),"T1c"," ")&amp;IF(AND(M88&gt;0,M88&lt;=5),"T1p"," ")</f>
        <v>  </v>
      </c>
      <c r="G88" t="str">
        <f>IF(AND(P88&gt;0,P88&lt;=5),"T2c"," ")&amp;IF(AND(Q88&gt;0,Q88&lt;=5),"T2p"," ")</f>
        <v>  </v>
      </c>
      <c r="H88" s="27">
        <f>I$20</f>
        <v>0.705361137</v>
      </c>
      <c r="I88" s="3">
        <f>'orig. data'!D74</f>
        <v>0.9439121931</v>
      </c>
      <c r="J88" s="3">
        <f>'orig. data'!R74</f>
        <v>0.8469531791</v>
      </c>
      <c r="K88" s="27">
        <f>J$20</f>
        <v>0.7589484326</v>
      </c>
      <c r="L88" s="6">
        <f>'orig. data'!B74</f>
        <v>16392</v>
      </c>
      <c r="M88" s="6">
        <f>'orig. data'!C74</f>
        <v>17463</v>
      </c>
      <c r="N88" s="50">
        <f>'orig. data'!G74</f>
        <v>8.29293E-113</v>
      </c>
      <c r="P88" s="6">
        <f>'orig. data'!P74</f>
        <v>16467</v>
      </c>
      <c r="Q88" s="6">
        <f>'orig. data'!Q74</f>
        <v>19686</v>
      </c>
      <c r="R88" s="50">
        <f>'orig. data'!U74</f>
        <v>1.934686E-17</v>
      </c>
      <c r="T88" s="50">
        <f>'orig. data'!AD74</f>
        <v>1.743731E-11</v>
      </c>
    </row>
    <row r="89" spans="1:20" ht="12.75">
      <c r="A89" s="2">
        <v>74</v>
      </c>
      <c r="B89" t="s">
        <v>304</v>
      </c>
      <c r="C89" t="str">
        <f t="shared" si="25"/>
        <v>1</v>
      </c>
      <c r="D89" t="str">
        <f t="shared" si="26"/>
        <v>2</v>
      </c>
      <c r="E89" t="str">
        <f t="shared" si="27"/>
        <v>t</v>
      </c>
      <c r="F89" t="str">
        <f>IF(AND(L89&gt;0,L89&lt;=5),"T1c"," ")&amp;IF(AND(M89&gt;0,M89&lt;=5),"T1p"," ")</f>
        <v>  </v>
      </c>
      <c r="G89" t="str">
        <f>IF(AND(P89&gt;0,P89&lt;=5),"T2c"," ")&amp;IF(AND(Q89&gt;0,Q89&lt;=5),"T2p"," ")</f>
        <v>  </v>
      </c>
      <c r="H89" s="27">
        <f>I$20</f>
        <v>0.705361137</v>
      </c>
      <c r="I89" s="3">
        <f>'orig. data'!D75</f>
        <v>0.9113462825</v>
      </c>
      <c r="J89" s="3">
        <f>'orig. data'!R75</f>
        <v>0.8130161778</v>
      </c>
      <c r="K89" s="27">
        <f>J$20</f>
        <v>0.7589484326</v>
      </c>
      <c r="L89" s="6">
        <f>'orig. data'!B75</f>
        <v>17644</v>
      </c>
      <c r="M89" s="6">
        <f>'orig. data'!C75</f>
        <v>19526</v>
      </c>
      <c r="N89" s="50">
        <f>'orig. data'!G75</f>
        <v>2.005576E-89</v>
      </c>
      <c r="P89" s="6">
        <f>'orig. data'!P75</f>
        <v>23439</v>
      </c>
      <c r="Q89" s="6">
        <f>'orig. data'!Q75</f>
        <v>29098</v>
      </c>
      <c r="R89" s="50">
        <f>'orig. data'!U75</f>
        <v>1.7420487E-08</v>
      </c>
      <c r="T89" s="50">
        <f>'orig. data'!AD75</f>
        <v>1.060116E-13</v>
      </c>
    </row>
    <row r="90" spans="1:20" ht="12.75">
      <c r="A90" s="2">
        <v>75</v>
      </c>
      <c r="B90" t="s">
        <v>305</v>
      </c>
      <c r="C90" t="str">
        <f t="shared" si="25"/>
        <v>1</v>
      </c>
      <c r="D90" t="str">
        <f t="shared" si="26"/>
        <v>2</v>
      </c>
      <c r="E90">
        <f t="shared" si="27"/>
      </c>
      <c r="F90" t="str">
        <f>IF(AND(L90&gt;0,L90&lt;=5),"T1c"," ")&amp;IF(AND(M90&gt;0,M90&lt;=5),"T1p"," ")</f>
        <v>  </v>
      </c>
      <c r="G90" t="str">
        <f>IF(AND(P90&gt;0,P90&lt;=5),"T2c"," ")&amp;IF(AND(Q90&gt;0,Q90&lt;=5),"T2p"," ")</f>
        <v>  </v>
      </c>
      <c r="H90" s="27">
        <f>I$20</f>
        <v>0.705361137</v>
      </c>
      <c r="I90" s="3">
        <f>'orig. data'!D76</f>
        <v>0.9005536052</v>
      </c>
      <c r="J90" s="3">
        <f>'orig. data'!R76</f>
        <v>0.8700864269</v>
      </c>
      <c r="K90" s="27">
        <f>J$20</f>
        <v>0.7589484326</v>
      </c>
      <c r="L90" s="6">
        <f>'orig. data'!B76</f>
        <v>9995</v>
      </c>
      <c r="M90" s="6">
        <f>'orig. data'!C76</f>
        <v>11269</v>
      </c>
      <c r="N90" s="50">
        <f>'orig. data'!G76</f>
        <v>1.342662E-61</v>
      </c>
      <c r="P90" s="6">
        <f>'orig. data'!P76</f>
        <v>13819</v>
      </c>
      <c r="Q90" s="6">
        <f>'orig. data'!Q76</f>
        <v>15992</v>
      </c>
      <c r="R90" s="50">
        <f>'orig. data'!U76</f>
        <v>2.210029E-24</v>
      </c>
      <c r="T90" s="50">
        <f>'orig. data'!AD76</f>
        <v>0.0843100469</v>
      </c>
    </row>
    <row r="91" spans="2:20" ht="12.75">
      <c r="B91"/>
      <c r="C91"/>
      <c r="D91"/>
      <c r="E91"/>
      <c r="F91"/>
      <c r="G91"/>
      <c r="H91" s="27"/>
      <c r="I91" s="3"/>
      <c r="J91" s="3"/>
      <c r="K91" s="27"/>
      <c r="L91" s="6"/>
      <c r="M91" s="6"/>
      <c r="N91" s="50"/>
      <c r="P91" s="6"/>
      <c r="Q91" s="6"/>
      <c r="R91" s="50"/>
      <c r="T91" s="50"/>
    </row>
    <row r="92" spans="1:20" ht="12.75">
      <c r="A92" s="2">
        <v>76</v>
      </c>
      <c r="B92" t="s">
        <v>148</v>
      </c>
      <c r="C92" t="str">
        <f t="shared" si="25"/>
        <v>1</v>
      </c>
      <c r="D92" t="str">
        <f t="shared" si="26"/>
        <v>2</v>
      </c>
      <c r="E92" t="str">
        <f t="shared" si="27"/>
        <v>t</v>
      </c>
      <c r="F92" t="str">
        <f aca="true" t="shared" si="32" ref="F92:F102">IF(AND(L92&gt;0,L92&lt;=5),"T1c"," ")&amp;IF(AND(M92&gt;0,M92&lt;=5),"T1p"," ")</f>
        <v>  </v>
      </c>
      <c r="G92" t="str">
        <f aca="true" t="shared" si="33" ref="G92:G102">IF(AND(P92&gt;0,P92&lt;=5),"T2c"," ")&amp;IF(AND(Q92&gt;0,Q92&lt;=5),"T2p"," ")</f>
        <v>  </v>
      </c>
      <c r="H92" s="27">
        <f aca="true" t="shared" si="34" ref="H92:H102">I$20</f>
        <v>0.705361137</v>
      </c>
      <c r="I92" s="3">
        <f>'orig. data'!D77</f>
        <v>0.786774329</v>
      </c>
      <c r="J92" s="3">
        <f>'orig. data'!R77</f>
        <v>0.6552425719</v>
      </c>
      <c r="K92" s="27">
        <f aca="true" t="shared" si="35" ref="K92:K102">J$20</f>
        <v>0.7589484326</v>
      </c>
      <c r="L92" s="6">
        <f>'orig. data'!B77</f>
        <v>25716</v>
      </c>
      <c r="M92" s="6">
        <f>'orig. data'!C77</f>
        <v>32903</v>
      </c>
      <c r="N92" s="50">
        <f>'orig. data'!G77</f>
        <v>7.500855E-19</v>
      </c>
      <c r="P92" s="6">
        <f>'orig. data'!P77</f>
        <v>28187</v>
      </c>
      <c r="Q92" s="6">
        <f>'orig. data'!Q77</f>
        <v>43718</v>
      </c>
      <c r="R92" s="50">
        <f>'orig. data'!U77</f>
        <v>4.105438E-34</v>
      </c>
      <c r="T92" s="50">
        <f>'orig. data'!AD77</f>
        <v>4.775231E-36</v>
      </c>
    </row>
    <row r="93" spans="1:20" ht="12.75">
      <c r="A93" s="2">
        <v>77</v>
      </c>
      <c r="B93" t="s">
        <v>308</v>
      </c>
      <c r="C93" t="str">
        <f t="shared" si="25"/>
        <v>1</v>
      </c>
      <c r="D93" t="str">
        <f t="shared" si="26"/>
        <v>2</v>
      </c>
      <c r="E93" t="str">
        <f t="shared" si="27"/>
        <v>t</v>
      </c>
      <c r="F93" t="str">
        <f t="shared" si="32"/>
        <v>  </v>
      </c>
      <c r="G93" t="str">
        <f t="shared" si="33"/>
        <v>  </v>
      </c>
      <c r="H93" s="27">
        <f t="shared" si="34"/>
        <v>0.705361137</v>
      </c>
      <c r="I93" s="3">
        <f>'orig. data'!D78</f>
        <v>0.9574587288</v>
      </c>
      <c r="J93" s="3">
        <f>'orig. data'!R78</f>
        <v>0.8712594988</v>
      </c>
      <c r="K93" s="27">
        <f t="shared" si="35"/>
        <v>0.7589484326</v>
      </c>
      <c r="L93" s="6">
        <f>'orig. data'!B78</f>
        <v>7876</v>
      </c>
      <c r="M93" s="6">
        <f>'orig. data'!C78</f>
        <v>8240</v>
      </c>
      <c r="N93" s="50">
        <f>'orig. data'!G78</f>
        <v>1.156281E-81</v>
      </c>
      <c r="P93" s="6">
        <f>'orig. data'!P78</f>
        <v>5355</v>
      </c>
      <c r="Q93" s="6">
        <f>'orig. data'!Q78</f>
        <v>6098</v>
      </c>
      <c r="R93" s="50">
        <f>'orig. data'!U78</f>
        <v>1.145141E-14</v>
      </c>
      <c r="T93" s="50">
        <f>'orig. data'!AD78</f>
        <v>3.9791E-05</v>
      </c>
    </row>
    <row r="94" spans="1:20" ht="12.75">
      <c r="A94" s="2">
        <v>78</v>
      </c>
      <c r="B94" t="s">
        <v>307</v>
      </c>
      <c r="C94" t="str">
        <f t="shared" si="25"/>
        <v>1</v>
      </c>
      <c r="D94">
        <f t="shared" si="26"/>
      </c>
      <c r="E94">
        <f t="shared" si="27"/>
      </c>
      <c r="F94" t="str">
        <f t="shared" si="32"/>
        <v>  </v>
      </c>
      <c r="G94" t="str">
        <f t="shared" si="33"/>
        <v>  </v>
      </c>
      <c r="H94" s="27">
        <f t="shared" si="34"/>
        <v>0.705361137</v>
      </c>
      <c r="I94" s="3">
        <f>'orig. data'!D79</f>
        <v>0.7906134548</v>
      </c>
      <c r="J94" s="3">
        <f>'orig. data'!R79</f>
        <v>0.7693768922</v>
      </c>
      <c r="K94" s="27">
        <f t="shared" si="35"/>
        <v>0.7589484326</v>
      </c>
      <c r="L94" s="6">
        <f>'orig. data'!B79</f>
        <v>6522</v>
      </c>
      <c r="M94" s="6">
        <f>'orig. data'!C79</f>
        <v>8320</v>
      </c>
      <c r="N94" s="50">
        <f>'orig. data'!G79</f>
        <v>6.355336E-12</v>
      </c>
      <c r="P94" s="6">
        <f>'orig. data'!P79</f>
        <v>5808</v>
      </c>
      <c r="Q94" s="6">
        <f>'orig. data'!Q79</f>
        <v>7498</v>
      </c>
      <c r="R94" s="50">
        <f>'orig. data'!U79</f>
        <v>0.4282242087</v>
      </c>
      <c r="T94" s="50">
        <f>'orig. data'!AD79</f>
        <v>0.2956110528</v>
      </c>
    </row>
    <row r="95" spans="1:20" ht="12.75">
      <c r="A95" s="2">
        <v>79</v>
      </c>
      <c r="B95" t="s">
        <v>306</v>
      </c>
      <c r="C95" t="str">
        <f t="shared" si="25"/>
        <v>1</v>
      </c>
      <c r="D95" t="str">
        <f t="shared" si="26"/>
        <v>2</v>
      </c>
      <c r="E95" t="str">
        <f t="shared" si="27"/>
        <v>t</v>
      </c>
      <c r="F95" t="str">
        <f t="shared" si="32"/>
        <v>  </v>
      </c>
      <c r="G95" t="str">
        <f t="shared" si="33"/>
        <v>  </v>
      </c>
      <c r="H95" s="27">
        <f t="shared" si="34"/>
        <v>0.705361137</v>
      </c>
      <c r="I95" s="3">
        <f>'orig. data'!D80</f>
        <v>0.7790437341</v>
      </c>
      <c r="J95" s="3">
        <f>'orig. data'!R80</f>
        <v>0.6521135536</v>
      </c>
      <c r="K95" s="27">
        <f t="shared" si="35"/>
        <v>0.7589484326</v>
      </c>
      <c r="L95" s="6">
        <f>'orig. data'!B80</f>
        <v>1361</v>
      </c>
      <c r="M95" s="6">
        <f>'orig. data'!C80</f>
        <v>1750</v>
      </c>
      <c r="N95" s="50">
        <f>'orig. data'!G80</f>
        <v>0.0008055506</v>
      </c>
      <c r="P95" s="6">
        <f>'orig. data'!P80</f>
        <v>1408</v>
      </c>
      <c r="Q95" s="6">
        <f>'orig. data'!Q80</f>
        <v>2149</v>
      </c>
      <c r="R95" s="50">
        <f>'orig. data'!U80</f>
        <v>2.0163996E-07</v>
      </c>
      <c r="T95" s="50">
        <f>'orig. data'!AD80</f>
        <v>1.80169E-05</v>
      </c>
    </row>
    <row r="96" spans="1:20" ht="12.75">
      <c r="A96" s="2">
        <v>80</v>
      </c>
      <c r="B96" t="s">
        <v>309</v>
      </c>
      <c r="C96" t="str">
        <f t="shared" si="25"/>
        <v>1</v>
      </c>
      <c r="D96" t="str">
        <f t="shared" si="26"/>
        <v>2</v>
      </c>
      <c r="E96">
        <f t="shared" si="27"/>
      </c>
      <c r="F96" t="str">
        <f t="shared" si="32"/>
        <v>  </v>
      </c>
      <c r="G96" t="str">
        <f t="shared" si="33"/>
        <v>  </v>
      </c>
      <c r="H96" s="27">
        <f t="shared" si="34"/>
        <v>0.705361137</v>
      </c>
      <c r="I96" s="3">
        <f>'orig. data'!D82</f>
        <v>0.8768942654</v>
      </c>
      <c r="J96" s="3">
        <f>'orig. data'!R82</f>
        <v>0.8577399669</v>
      </c>
      <c r="K96" s="27">
        <f t="shared" si="35"/>
        <v>0.7589484326</v>
      </c>
      <c r="L96" s="6">
        <f>'orig. data'!B82</f>
        <v>10475</v>
      </c>
      <c r="M96" s="6">
        <f>'orig. data'!C82</f>
        <v>12239</v>
      </c>
      <c r="N96" s="50">
        <f>'orig. data'!G82</f>
        <v>6.667941E-47</v>
      </c>
      <c r="P96" s="6">
        <f>'orig. data'!P82</f>
        <v>12422</v>
      </c>
      <c r="Q96" s="6">
        <f>'orig. data'!Q82</f>
        <v>14641</v>
      </c>
      <c r="R96" s="50">
        <f>'orig. data'!U82</f>
        <v>1.549974E-18</v>
      </c>
      <c r="T96" s="50">
        <f>'orig. data'!AD82</f>
        <v>0.328210352</v>
      </c>
    </row>
    <row r="97" spans="1:20" ht="12.75">
      <c r="A97" s="2">
        <v>81</v>
      </c>
      <c r="B97" t="s">
        <v>310</v>
      </c>
      <c r="C97" t="str">
        <f t="shared" si="25"/>
        <v>1</v>
      </c>
      <c r="D97" t="str">
        <f t="shared" si="26"/>
        <v>2</v>
      </c>
      <c r="E97">
        <f t="shared" si="27"/>
      </c>
      <c r="F97" t="str">
        <f t="shared" si="32"/>
        <v>  </v>
      </c>
      <c r="G97" t="str">
        <f t="shared" si="33"/>
        <v>  </v>
      </c>
      <c r="H97" s="27">
        <f t="shared" si="34"/>
        <v>0.705361137</v>
      </c>
      <c r="I97" s="3">
        <f>'orig. data'!D81</f>
        <v>0.9482057879</v>
      </c>
      <c r="J97" s="3">
        <f>'orig. data'!R81</f>
        <v>0.945361548</v>
      </c>
      <c r="K97" s="27">
        <f t="shared" si="35"/>
        <v>0.7589484326</v>
      </c>
      <c r="L97" s="6">
        <f>'orig. data'!B81</f>
        <v>27864</v>
      </c>
      <c r="M97" s="6">
        <f>'orig. data'!C81</f>
        <v>29544</v>
      </c>
      <c r="N97" s="50">
        <f>'orig. data'!G81</f>
        <v>3.15211E-127</v>
      </c>
      <c r="P97" s="6">
        <f>'orig. data'!P81</f>
        <v>41959</v>
      </c>
      <c r="Q97" s="6">
        <f>'orig. data'!Q81</f>
        <v>44663</v>
      </c>
      <c r="R97" s="52">
        <f>'orig. data'!U81</f>
        <v>2.687582E-81</v>
      </c>
      <c r="T97" s="50">
        <f>'orig. data'!AD81</f>
        <v>0.9215977952</v>
      </c>
    </row>
    <row r="98" spans="1:20" ht="12.75">
      <c r="A98" s="2">
        <v>82</v>
      </c>
      <c r="B98" t="s">
        <v>311</v>
      </c>
      <c r="C98" t="str">
        <f t="shared" si="25"/>
        <v>1</v>
      </c>
      <c r="D98" t="str">
        <f t="shared" si="26"/>
        <v>2</v>
      </c>
      <c r="E98">
        <f t="shared" si="27"/>
      </c>
      <c r="F98" t="str">
        <f t="shared" si="32"/>
        <v>  </v>
      </c>
      <c r="G98" t="str">
        <f t="shared" si="33"/>
        <v>  </v>
      </c>
      <c r="H98" s="27">
        <f t="shared" si="34"/>
        <v>0.705361137</v>
      </c>
      <c r="I98" s="3">
        <f>'orig. data'!D83</f>
        <v>0.7743720816</v>
      </c>
      <c r="J98" s="3">
        <f>'orig. data'!R83</f>
        <v>0.8016757011</v>
      </c>
      <c r="K98" s="27">
        <f t="shared" si="35"/>
        <v>0.7589484326</v>
      </c>
      <c r="L98" s="6">
        <f>'orig. data'!B83</f>
        <v>9161</v>
      </c>
      <c r="M98" s="6">
        <f>'orig. data'!C83</f>
        <v>11691</v>
      </c>
      <c r="N98" s="50">
        <f>'orig. data'!G83</f>
        <v>8.089269E-10</v>
      </c>
      <c r="P98" s="6">
        <f>'orig. data'!P83</f>
        <v>17175</v>
      </c>
      <c r="Q98" s="6">
        <f>'orig. data'!Q83</f>
        <v>21445</v>
      </c>
      <c r="R98" s="50">
        <f>'orig. data'!U83</f>
        <v>2.59654E-05</v>
      </c>
      <c r="T98" s="50">
        <f>'orig. data'!AD83</f>
        <v>0.0257496677</v>
      </c>
    </row>
    <row r="99" spans="1:20" ht="12.75">
      <c r="A99" s="2">
        <v>83</v>
      </c>
      <c r="B99" t="s">
        <v>139</v>
      </c>
      <c r="C99" t="str">
        <f t="shared" si="25"/>
        <v>1</v>
      </c>
      <c r="D99" t="str">
        <f t="shared" si="26"/>
        <v>2</v>
      </c>
      <c r="E99">
        <f t="shared" si="27"/>
      </c>
      <c r="F99" t="str">
        <f t="shared" si="32"/>
        <v>  </v>
      </c>
      <c r="G99" t="str">
        <f t="shared" si="33"/>
        <v>  </v>
      </c>
      <c r="H99" s="27">
        <f t="shared" si="34"/>
        <v>0.705361137</v>
      </c>
      <c r="I99" s="3">
        <f>'orig. data'!D85</f>
        <v>0.8292142167</v>
      </c>
      <c r="J99" s="3">
        <f>'orig. data'!R85</f>
        <v>0.8207465992</v>
      </c>
      <c r="K99" s="27">
        <f t="shared" si="35"/>
        <v>0.7589484326</v>
      </c>
      <c r="L99" s="6">
        <f>'orig. data'!B85</f>
        <v>10141</v>
      </c>
      <c r="M99" s="6">
        <f>'orig. data'!C85</f>
        <v>12254</v>
      </c>
      <c r="N99" s="50">
        <f>'orig. data'!G85</f>
        <v>1.437605E-27</v>
      </c>
      <c r="P99" s="6">
        <f>'orig. data'!P85</f>
        <v>11292</v>
      </c>
      <c r="Q99" s="6">
        <f>'orig. data'!Q85</f>
        <v>14033</v>
      </c>
      <c r="R99" s="50">
        <f>'orig. data'!U85</f>
        <v>3.5124429E-08</v>
      </c>
      <c r="T99" s="50">
        <f>'orig. data'!AD85</f>
        <v>0.7445412755</v>
      </c>
    </row>
    <row r="100" spans="1:20" ht="12.75">
      <c r="A100" s="2">
        <v>84</v>
      </c>
      <c r="B100" t="s">
        <v>312</v>
      </c>
      <c r="C100">
        <f t="shared" si="25"/>
      </c>
      <c r="D100" t="str">
        <f t="shared" si="26"/>
        <v>2</v>
      </c>
      <c r="E100">
        <f t="shared" si="27"/>
      </c>
      <c r="F100" t="str">
        <f t="shared" si="32"/>
        <v>  </v>
      </c>
      <c r="G100" t="str">
        <f t="shared" si="33"/>
        <v>  </v>
      </c>
      <c r="H100" s="27">
        <f t="shared" si="34"/>
        <v>0.705361137</v>
      </c>
      <c r="I100" s="3">
        <f>'orig. data'!D84</f>
        <v>0.7400313368</v>
      </c>
      <c r="J100" s="3">
        <f>'orig. data'!R84</f>
        <v>0.701114513</v>
      </c>
      <c r="K100" s="27">
        <f t="shared" si="35"/>
        <v>0.7589484326</v>
      </c>
      <c r="L100" s="6">
        <f>'orig. data'!B84</f>
        <v>2927</v>
      </c>
      <c r="M100" s="6">
        <f>'orig. data'!C84</f>
        <v>4055</v>
      </c>
      <c r="N100" s="50">
        <f>'orig. data'!G84</f>
        <v>0.0320396742</v>
      </c>
      <c r="P100" s="6">
        <f>'orig. data'!P84</f>
        <v>3373</v>
      </c>
      <c r="Q100" s="6">
        <f>'orig. data'!Q84</f>
        <v>4859</v>
      </c>
      <c r="R100" s="50">
        <f>'orig. data'!U84</f>
        <v>0.0001237643</v>
      </c>
      <c r="T100" s="50">
        <f>'orig. data'!AD84</f>
        <v>0.0852284767</v>
      </c>
    </row>
    <row r="101" spans="1:20" ht="12.75">
      <c r="A101" s="2">
        <v>85</v>
      </c>
      <c r="B101" t="s">
        <v>252</v>
      </c>
      <c r="C101" t="str">
        <f t="shared" si="25"/>
        <v>1</v>
      </c>
      <c r="D101" t="str">
        <f t="shared" si="26"/>
        <v>2</v>
      </c>
      <c r="E101" t="str">
        <f t="shared" si="27"/>
        <v>t</v>
      </c>
      <c r="F101" t="str">
        <f t="shared" si="32"/>
        <v>  </v>
      </c>
      <c r="G101" t="str">
        <f t="shared" si="33"/>
        <v>  </v>
      </c>
      <c r="H101" s="27">
        <f t="shared" si="34"/>
        <v>0.705361137</v>
      </c>
      <c r="I101" s="3">
        <f>'orig. data'!D86</f>
        <v>0.7842607531</v>
      </c>
      <c r="J101" s="3">
        <f>'orig. data'!R86</f>
        <v>0.6835627021</v>
      </c>
      <c r="K101" s="27">
        <f t="shared" si="35"/>
        <v>0.7589484326</v>
      </c>
      <c r="L101" s="6">
        <f>'orig. data'!B86</f>
        <v>5351</v>
      </c>
      <c r="M101" s="6">
        <f>'orig. data'!C86</f>
        <v>7014</v>
      </c>
      <c r="N101" s="50">
        <f>'orig. data'!G86</f>
        <v>6.0559632E-09</v>
      </c>
      <c r="P101" s="6">
        <f>'orig. data'!P86</f>
        <v>6470</v>
      </c>
      <c r="Q101" s="6">
        <f>'orig. data'!Q86</f>
        <v>9548</v>
      </c>
      <c r="R101" s="50">
        <f>'orig. data'!U86</f>
        <v>2.61631E-10</v>
      </c>
      <c r="T101" s="50">
        <f>'orig. data'!AD86</f>
        <v>4.0630043E-09</v>
      </c>
    </row>
    <row r="102" spans="1:20" ht="12.75">
      <c r="A102" s="2">
        <v>86</v>
      </c>
      <c r="B102" t="s">
        <v>313</v>
      </c>
      <c r="C102" t="str">
        <f t="shared" si="25"/>
        <v>1</v>
      </c>
      <c r="D102">
        <f t="shared" si="26"/>
      </c>
      <c r="E102">
        <f t="shared" si="27"/>
      </c>
      <c r="F102" t="str">
        <f t="shared" si="32"/>
        <v>  </v>
      </c>
      <c r="G102" t="str">
        <f t="shared" si="33"/>
        <v>  </v>
      </c>
      <c r="H102" s="27">
        <f t="shared" si="34"/>
        <v>0.705361137</v>
      </c>
      <c r="I102" s="3">
        <f>'orig. data'!D87</f>
        <v>0.8188406388</v>
      </c>
      <c r="J102" s="3">
        <f>'orig. data'!R87</f>
        <v>0.7923878431</v>
      </c>
      <c r="K102" s="27">
        <f t="shared" si="35"/>
        <v>0.7589484326</v>
      </c>
      <c r="L102" s="6">
        <f>'orig. data'!B87</f>
        <v>3349</v>
      </c>
      <c r="M102" s="6">
        <f>'orig. data'!C87</f>
        <v>4148</v>
      </c>
      <c r="N102" s="50">
        <f>'orig. data'!G87</f>
        <v>2.183022E-12</v>
      </c>
      <c r="P102" s="6">
        <f>'orig. data'!P87</f>
        <v>4088</v>
      </c>
      <c r="Q102" s="6">
        <f>'orig. data'!Q87</f>
        <v>5254</v>
      </c>
      <c r="R102" s="50">
        <f>'orig. data'!U87</f>
        <v>0.0291950235</v>
      </c>
      <c r="T102" s="50">
        <f>'orig. data'!AD87</f>
        <v>0.2975046639</v>
      </c>
    </row>
    <row r="103" spans="2:20" ht="12.75">
      <c r="B103"/>
      <c r="C103"/>
      <c r="D103"/>
      <c r="E103"/>
      <c r="F103"/>
      <c r="G103"/>
      <c r="H103" s="27"/>
      <c r="I103" s="3"/>
      <c r="J103" s="3"/>
      <c r="K103" s="27"/>
      <c r="L103" s="6"/>
      <c r="M103" s="6"/>
      <c r="N103" s="50"/>
      <c r="P103" s="6"/>
      <c r="Q103" s="6"/>
      <c r="R103" s="50"/>
      <c r="T103" s="50"/>
    </row>
    <row r="104" spans="1:20" ht="12.75">
      <c r="A104" s="2">
        <v>87</v>
      </c>
      <c r="B104" t="s">
        <v>149</v>
      </c>
      <c r="C104" t="str">
        <f t="shared" si="25"/>
        <v>1</v>
      </c>
      <c r="D104" t="str">
        <f t="shared" si="26"/>
        <v>2</v>
      </c>
      <c r="E104" t="str">
        <f t="shared" si="27"/>
        <v>t</v>
      </c>
      <c r="F104" t="str">
        <f>IF(AND(L104&gt;0,L104&lt;=5),"T1c"," ")&amp;IF(AND(M104&gt;0,M104&lt;=5),"T1p"," ")</f>
        <v>  </v>
      </c>
      <c r="G104" t="str">
        <f>IF(AND(P104&gt;0,P104&lt;=5),"T2c"," ")&amp;IF(AND(Q104&gt;0,Q104&lt;=5),"T2p"," ")</f>
        <v>  </v>
      </c>
      <c r="H104" s="27">
        <f>I$20</f>
        <v>0.705361137</v>
      </c>
      <c r="I104" s="3">
        <f>'orig. data'!D88</f>
        <v>0</v>
      </c>
      <c r="J104" s="3">
        <f>'orig. data'!R88</f>
        <v>0</v>
      </c>
      <c r="K104" s="27">
        <f>J$20</f>
        <v>0.7589484326</v>
      </c>
      <c r="L104" s="6">
        <f>'orig. data'!B88</f>
        <v>0</v>
      </c>
      <c r="M104" s="6">
        <f>'orig. data'!C88</f>
        <v>0</v>
      </c>
      <c r="N104" s="52">
        <f>'orig. data'!G88</f>
        <v>0</v>
      </c>
      <c r="P104" s="6">
        <f>'orig. data'!P88</f>
        <v>0</v>
      </c>
      <c r="Q104" s="6">
        <f>'orig. data'!Q88</f>
        <v>0</v>
      </c>
      <c r="R104" s="52">
        <f>'orig. data'!U88</f>
        <v>0</v>
      </c>
      <c r="T104" s="50">
        <f>'orig. data'!AD88</f>
        <v>0</v>
      </c>
    </row>
    <row r="105" spans="1:20" ht="12.75">
      <c r="A105" s="2">
        <v>88</v>
      </c>
      <c r="B105" t="s">
        <v>150</v>
      </c>
      <c r="C105" t="str">
        <f t="shared" si="25"/>
        <v>1</v>
      </c>
      <c r="D105" t="str">
        <f t="shared" si="26"/>
        <v>2</v>
      </c>
      <c r="E105" t="str">
        <f t="shared" si="27"/>
        <v>t</v>
      </c>
      <c r="F105" t="str">
        <f>IF(AND(L105&gt;0,L105&lt;=5),"T1c"," ")&amp;IF(AND(M105&gt;0,M105&lt;=5),"T1p"," ")</f>
        <v>  </v>
      </c>
      <c r="G105" t="str">
        <f>IF(AND(P105&gt;0,P105&lt;=5),"T2c"," ")&amp;IF(AND(Q105&gt;0,Q105&lt;=5),"T2p"," ")</f>
        <v>  </v>
      </c>
      <c r="H105" s="27">
        <f>I$20</f>
        <v>0.705361137</v>
      </c>
      <c r="I105" s="3">
        <f>'orig. data'!D89</f>
        <v>0</v>
      </c>
      <c r="J105" s="3">
        <f>'orig. data'!R89</f>
        <v>0</v>
      </c>
      <c r="K105" s="27">
        <f>J$20</f>
        <v>0.7589484326</v>
      </c>
      <c r="L105" s="6">
        <f>'orig. data'!B89</f>
        <v>0</v>
      </c>
      <c r="M105" s="6">
        <f>'orig. data'!C89</f>
        <v>0</v>
      </c>
      <c r="N105" s="52">
        <f>'orig. data'!G89</f>
        <v>0</v>
      </c>
      <c r="P105" s="6">
        <f>'orig. data'!P89</f>
        <v>0</v>
      </c>
      <c r="Q105" s="6">
        <f>'orig. data'!Q89</f>
        <v>0</v>
      </c>
      <c r="R105" s="52">
        <f>'orig. data'!U89</f>
        <v>0</v>
      </c>
      <c r="T105" s="50">
        <f>'orig. data'!AD89</f>
        <v>0</v>
      </c>
    </row>
    <row r="106" spans="2:20" ht="12.75">
      <c r="B106"/>
      <c r="C106" t="str">
        <f t="shared" si="25"/>
        <v>1</v>
      </c>
      <c r="D106" t="str">
        <f t="shared" si="26"/>
        <v>2</v>
      </c>
      <c r="E106" t="str">
        <f t="shared" si="27"/>
        <v>t</v>
      </c>
      <c r="F106"/>
      <c r="G106"/>
      <c r="H106" s="27"/>
      <c r="I106" s="3"/>
      <c r="J106" s="3"/>
      <c r="K106" s="27"/>
      <c r="L106" s="6"/>
      <c r="M106" s="6"/>
      <c r="N106" s="50"/>
      <c r="P106" s="6"/>
      <c r="Q106" s="6"/>
      <c r="R106" s="50"/>
      <c r="T106" s="50"/>
    </row>
    <row r="107" spans="1:20" ht="12.75">
      <c r="A107" s="2">
        <v>89</v>
      </c>
      <c r="B107" t="s">
        <v>163</v>
      </c>
      <c r="C107" t="str">
        <f t="shared" si="25"/>
        <v>1</v>
      </c>
      <c r="D107" t="str">
        <f t="shared" si="26"/>
        <v>2</v>
      </c>
      <c r="E107" t="str">
        <f t="shared" si="27"/>
        <v>t</v>
      </c>
      <c r="F107" t="str">
        <f>IF(AND(L107&gt;0,L107&lt;=5),"T1c"," ")&amp;IF(AND(M107&gt;0,M107&lt;=5),"T1p"," ")</f>
        <v>  </v>
      </c>
      <c r="G107" t="str">
        <f>IF(AND(P107&gt;0,P107&lt;=5),"T2c"," ")&amp;IF(AND(Q107&gt;0,Q107&lt;=5),"T2p"," ")</f>
        <v>  </v>
      </c>
      <c r="H107" s="27">
        <f>I$20</f>
        <v>0.705361137</v>
      </c>
      <c r="I107" s="3">
        <f>'orig. data'!D90</f>
        <v>0</v>
      </c>
      <c r="J107" s="3">
        <f>'orig. data'!R90</f>
        <v>0</v>
      </c>
      <c r="K107" s="27">
        <f>J$20</f>
        <v>0.7589484326</v>
      </c>
      <c r="L107" s="6">
        <f>'orig. data'!B90</f>
        <v>0</v>
      </c>
      <c r="M107" s="6">
        <f>'orig. data'!C90</f>
        <v>0</v>
      </c>
      <c r="N107" s="52">
        <f>'orig. data'!G90</f>
        <v>0</v>
      </c>
      <c r="P107" s="6">
        <f>'orig. data'!P90</f>
        <v>0</v>
      </c>
      <c r="Q107" s="6">
        <f>'orig. data'!Q90</f>
        <v>0</v>
      </c>
      <c r="R107" s="52">
        <f>'orig. data'!U90</f>
        <v>0</v>
      </c>
      <c r="T107" s="50">
        <f>'orig. data'!AD90</f>
        <v>0</v>
      </c>
    </row>
    <row r="108" spans="2:20" ht="12.75">
      <c r="B108"/>
      <c r="C108" t="str">
        <f t="shared" si="25"/>
        <v>1</v>
      </c>
      <c r="D108" t="str">
        <f t="shared" si="26"/>
        <v>2</v>
      </c>
      <c r="E108" t="str">
        <f t="shared" si="27"/>
        <v>t</v>
      </c>
      <c r="F108"/>
      <c r="G108"/>
      <c r="H108" s="27"/>
      <c r="I108" s="3"/>
      <c r="J108" s="3"/>
      <c r="K108" s="27"/>
      <c r="L108" s="6"/>
      <c r="M108" s="6"/>
      <c r="N108" s="50"/>
      <c r="P108" s="6"/>
      <c r="Q108" s="6"/>
      <c r="R108" s="50"/>
      <c r="T108" s="50"/>
    </row>
    <row r="109" spans="1:20" ht="12.75">
      <c r="A109" s="2">
        <v>90</v>
      </c>
      <c r="B109" t="s">
        <v>144</v>
      </c>
      <c r="C109" t="str">
        <f t="shared" si="25"/>
        <v>1</v>
      </c>
      <c r="D109" t="str">
        <f t="shared" si="26"/>
        <v>2</v>
      </c>
      <c r="E109" t="str">
        <f t="shared" si="27"/>
        <v>t</v>
      </c>
      <c r="F109" t="str">
        <f>IF(AND(L109&gt;0,L109&lt;=5),"T1c"," ")&amp;IF(AND(M109&gt;0,M109&lt;=5),"T1p"," ")</f>
        <v>  </v>
      </c>
      <c r="G109" t="str">
        <f>IF(AND(P109&gt;0,P109&lt;=5),"T2c"," ")&amp;IF(AND(Q109&gt;0,Q109&lt;=5),"T2p"," ")</f>
        <v>  </v>
      </c>
      <c r="H109" s="27">
        <f>I$20</f>
        <v>0.705361137</v>
      </c>
      <c r="I109" s="3">
        <f>'orig. data'!D101</f>
        <v>0</v>
      </c>
      <c r="J109" s="3">
        <f>'orig. data'!R101</f>
        <v>0</v>
      </c>
      <c r="K109" s="27">
        <f>J$20</f>
        <v>0.7589484326</v>
      </c>
      <c r="L109" s="6">
        <f>'orig. data'!B101</f>
        <v>0</v>
      </c>
      <c r="M109" s="6">
        <f>'orig. data'!C101</f>
        <v>0</v>
      </c>
      <c r="N109" s="52">
        <f>'orig. data'!G101</f>
        <v>0</v>
      </c>
      <c r="P109" s="6">
        <f>'orig. data'!P101</f>
        <v>0</v>
      </c>
      <c r="Q109" s="6">
        <f>'orig. data'!Q101</f>
        <v>0</v>
      </c>
      <c r="R109" s="52">
        <f>'orig. data'!U101</f>
        <v>0</v>
      </c>
      <c r="T109" s="50">
        <f>'orig. data'!AD101</f>
        <v>0</v>
      </c>
    </row>
    <row r="110" spans="2:20" ht="12.75">
      <c r="B110"/>
      <c r="C110" t="str">
        <f t="shared" si="25"/>
        <v>1</v>
      </c>
      <c r="D110" t="str">
        <f t="shared" si="26"/>
        <v>2</v>
      </c>
      <c r="E110" t="str">
        <f t="shared" si="27"/>
        <v>t</v>
      </c>
      <c r="F110"/>
      <c r="G110"/>
      <c r="H110" s="27"/>
      <c r="I110" s="3"/>
      <c r="J110" s="3"/>
      <c r="K110" s="27"/>
      <c r="L110" s="6"/>
      <c r="M110" s="6"/>
      <c r="N110" s="50"/>
      <c r="P110" s="6"/>
      <c r="Q110" s="6"/>
      <c r="R110" s="50"/>
      <c r="T110" s="50"/>
    </row>
    <row r="111" spans="1:20" ht="12.75">
      <c r="A111" s="2">
        <v>91</v>
      </c>
      <c r="B111" t="s">
        <v>314</v>
      </c>
      <c r="C111" t="str">
        <f t="shared" si="25"/>
        <v>1</v>
      </c>
      <c r="D111" t="str">
        <f t="shared" si="26"/>
        <v>2</v>
      </c>
      <c r="E111" t="str">
        <f t="shared" si="27"/>
        <v>t</v>
      </c>
      <c r="F111" t="str">
        <f>IF(AND(L111&gt;0,L111&lt;=5),"T1c"," ")&amp;IF(AND(M111&gt;0,M111&lt;=5),"T1p"," ")</f>
        <v>  </v>
      </c>
      <c r="G111" t="str">
        <f>IF(AND(P111&gt;0,P111&lt;=5),"T2c"," ")&amp;IF(AND(Q111&gt;0,Q111&lt;=5),"T2p"," ")</f>
        <v>  </v>
      </c>
      <c r="H111" s="27">
        <f>I$20</f>
        <v>0.705361137</v>
      </c>
      <c r="I111" s="3">
        <f>'orig. data'!D91</f>
        <v>0</v>
      </c>
      <c r="J111" s="3">
        <f>'orig. data'!R91</f>
        <v>0</v>
      </c>
      <c r="K111" s="27">
        <f>J$20</f>
        <v>0.7589484326</v>
      </c>
      <c r="L111" s="6">
        <f>'orig. data'!B91</f>
        <v>0</v>
      </c>
      <c r="M111" s="6">
        <f>'orig. data'!C91</f>
        <v>0</v>
      </c>
      <c r="N111" s="52">
        <f>'orig. data'!G91</f>
        <v>0</v>
      </c>
      <c r="P111" s="6">
        <f>'orig. data'!P91</f>
        <v>0</v>
      </c>
      <c r="Q111" s="6">
        <f>'orig. data'!Q91</f>
        <v>0</v>
      </c>
      <c r="R111" s="52">
        <f>'orig. data'!U91</f>
        <v>0</v>
      </c>
      <c r="T111" s="50">
        <f>'orig. data'!AD91</f>
        <v>0</v>
      </c>
    </row>
    <row r="112" spans="1:20" ht="12.75">
      <c r="A112" s="2">
        <v>92</v>
      </c>
      <c r="B112" t="s">
        <v>151</v>
      </c>
      <c r="C112" t="str">
        <f t="shared" si="25"/>
        <v>1</v>
      </c>
      <c r="D112" t="str">
        <f t="shared" si="26"/>
        <v>2</v>
      </c>
      <c r="E112" t="str">
        <f t="shared" si="27"/>
        <v>t</v>
      </c>
      <c r="F112" t="str">
        <f>IF(AND(L112&gt;0,L112&lt;=5),"T1c"," ")&amp;IF(AND(M112&gt;0,M112&lt;=5),"T1p"," ")</f>
        <v>  </v>
      </c>
      <c r="G112" t="str">
        <f>IF(AND(P112&gt;0,P112&lt;=5),"T2c"," ")&amp;IF(AND(Q112&gt;0,Q112&lt;=5),"T2p"," ")</f>
        <v>  </v>
      </c>
      <c r="H112" s="27">
        <f>I$20</f>
        <v>0.705361137</v>
      </c>
      <c r="I112" s="3">
        <f>'orig. data'!D92</f>
        <v>0</v>
      </c>
      <c r="J112" s="3">
        <f>'orig. data'!R92</f>
        <v>0</v>
      </c>
      <c r="K112" s="27">
        <f>J$20</f>
        <v>0.7589484326</v>
      </c>
      <c r="L112" s="6">
        <f>'orig. data'!B92</f>
        <v>0</v>
      </c>
      <c r="M112" s="6">
        <f>'orig. data'!C92</f>
        <v>0</v>
      </c>
      <c r="N112" s="52">
        <f>'orig. data'!G92</f>
        <v>0</v>
      </c>
      <c r="P112" s="6">
        <f>'orig. data'!P92</f>
        <v>0</v>
      </c>
      <c r="Q112" s="6">
        <f>'orig. data'!Q92</f>
        <v>0</v>
      </c>
      <c r="R112" s="52">
        <f>'orig. data'!U92</f>
        <v>0</v>
      </c>
      <c r="T112" s="50">
        <f>'orig. data'!AD92</f>
        <v>0</v>
      </c>
    </row>
    <row r="113" spans="2:20" ht="12.75">
      <c r="B113"/>
      <c r="C113" t="str">
        <f t="shared" si="25"/>
        <v>1</v>
      </c>
      <c r="D113" t="str">
        <f t="shared" si="26"/>
        <v>2</v>
      </c>
      <c r="E113" t="str">
        <f t="shared" si="27"/>
        <v>t</v>
      </c>
      <c r="F113"/>
      <c r="G113"/>
      <c r="H113" s="27"/>
      <c r="I113" s="3"/>
      <c r="J113" s="3"/>
      <c r="K113" s="27"/>
      <c r="L113" s="6"/>
      <c r="M113" s="6"/>
      <c r="N113" s="50"/>
      <c r="P113" s="6"/>
      <c r="Q113" s="6"/>
      <c r="R113" s="50"/>
      <c r="T113" s="50"/>
    </row>
    <row r="114" spans="1:20" ht="12.75">
      <c r="A114" s="2">
        <v>93</v>
      </c>
      <c r="B114" t="s">
        <v>315</v>
      </c>
      <c r="C114" t="str">
        <f t="shared" si="25"/>
        <v>1</v>
      </c>
      <c r="D114" t="str">
        <f t="shared" si="26"/>
        <v>2</v>
      </c>
      <c r="E114" t="str">
        <f t="shared" si="27"/>
        <v>t</v>
      </c>
      <c r="F114" t="str">
        <f>IF(AND(L114&gt;0,L114&lt;=5),"T1c"," ")&amp;IF(AND(M114&gt;0,M114&lt;=5),"T1p"," ")</f>
        <v>  </v>
      </c>
      <c r="G114" t="str">
        <f>IF(AND(P114&gt;0,P114&lt;=5),"T2c"," ")&amp;IF(AND(Q114&gt;0,Q114&lt;=5),"T2p"," ")</f>
        <v>  </v>
      </c>
      <c r="H114" s="27">
        <f>I$20</f>
        <v>0.705361137</v>
      </c>
      <c r="I114" s="3">
        <f>'orig. data'!D99</f>
        <v>0</v>
      </c>
      <c r="J114" s="3">
        <f>'orig. data'!R99</f>
        <v>0</v>
      </c>
      <c r="K114" s="27">
        <f>J$20</f>
        <v>0.7589484326</v>
      </c>
      <c r="L114" s="6">
        <f>'orig. data'!B99</f>
        <v>0</v>
      </c>
      <c r="M114" s="6">
        <f>'orig. data'!C99</f>
        <v>0</v>
      </c>
      <c r="N114" s="52">
        <f>'orig. data'!G99</f>
        <v>0</v>
      </c>
      <c r="P114" s="6">
        <f>'orig. data'!P99</f>
        <v>0</v>
      </c>
      <c r="Q114" s="6">
        <f>'orig. data'!Q99</f>
        <v>0</v>
      </c>
      <c r="R114" s="52">
        <f>'orig. data'!U99</f>
        <v>0</v>
      </c>
      <c r="T114" s="50">
        <f>'orig. data'!AD99</f>
        <v>0</v>
      </c>
    </row>
    <row r="115" spans="1:20" ht="12.75">
      <c r="A115" s="2">
        <v>94</v>
      </c>
      <c r="B115" t="s">
        <v>174</v>
      </c>
      <c r="C115" t="str">
        <f t="shared" si="25"/>
        <v>1</v>
      </c>
      <c r="D115" t="str">
        <f t="shared" si="26"/>
        <v>2</v>
      </c>
      <c r="E115" t="str">
        <f t="shared" si="27"/>
        <v>t</v>
      </c>
      <c r="F115" t="str">
        <f>IF(AND(L115&gt;0,L115&lt;=5),"T1c"," ")&amp;IF(AND(M115&gt;0,M115&lt;=5),"T1p"," ")</f>
        <v>  </v>
      </c>
      <c r="G115" t="str">
        <f>IF(AND(P115&gt;0,P115&lt;=5),"T2c"," ")&amp;IF(AND(Q115&gt;0,Q115&lt;=5),"T2p"," ")</f>
        <v>  </v>
      </c>
      <c r="H115" s="27">
        <f>I$20</f>
        <v>0.705361137</v>
      </c>
      <c r="I115" s="3">
        <f>'orig. data'!D100</f>
        <v>0</v>
      </c>
      <c r="J115" s="3">
        <f>'orig. data'!R100</f>
        <v>0</v>
      </c>
      <c r="K115" s="27">
        <f>J$20</f>
        <v>0.7589484326</v>
      </c>
      <c r="L115" s="6">
        <f>'orig. data'!B100</f>
        <v>0</v>
      </c>
      <c r="M115" s="6">
        <f>'orig. data'!C100</f>
        <v>0</v>
      </c>
      <c r="N115" s="52">
        <f>'orig. data'!G100</f>
        <v>0</v>
      </c>
      <c r="P115" s="6">
        <f>'orig. data'!P100</f>
        <v>0</v>
      </c>
      <c r="Q115" s="6">
        <f>'orig. data'!Q100</f>
        <v>0</v>
      </c>
      <c r="R115" s="52">
        <f>'orig. data'!U100</f>
        <v>0</v>
      </c>
      <c r="T115" s="50">
        <f>'orig. data'!AD100</f>
        <v>0</v>
      </c>
    </row>
    <row r="116" spans="2:20" ht="12.75">
      <c r="B116"/>
      <c r="C116" t="str">
        <f t="shared" si="25"/>
        <v>1</v>
      </c>
      <c r="D116" t="str">
        <f t="shared" si="26"/>
        <v>2</v>
      </c>
      <c r="E116" t="str">
        <f t="shared" si="27"/>
        <v>t</v>
      </c>
      <c r="F116"/>
      <c r="G116"/>
      <c r="H116" s="27"/>
      <c r="I116" s="3"/>
      <c r="J116" s="3"/>
      <c r="K116" s="27"/>
      <c r="L116" s="6"/>
      <c r="M116" s="6"/>
      <c r="N116" s="50"/>
      <c r="P116" s="6"/>
      <c r="Q116" s="6"/>
      <c r="R116" s="50"/>
      <c r="T116" s="50"/>
    </row>
    <row r="117" spans="1:20" ht="12.75">
      <c r="A117" s="2">
        <v>95</v>
      </c>
      <c r="B117" t="s">
        <v>316</v>
      </c>
      <c r="C117" t="str">
        <f t="shared" si="25"/>
        <v>1</v>
      </c>
      <c r="D117" t="str">
        <f t="shared" si="26"/>
        <v>2</v>
      </c>
      <c r="E117" t="str">
        <f t="shared" si="27"/>
        <v>t</v>
      </c>
      <c r="F117" t="str">
        <f>IF(AND(L117&gt;0,L117&lt;=5),"T1c"," ")&amp;IF(AND(M117&gt;0,M117&lt;=5),"T1p"," ")</f>
        <v>  </v>
      </c>
      <c r="G117" t="str">
        <f>IF(AND(P117&gt;0,P117&lt;=5),"T2c"," ")&amp;IF(AND(Q117&gt;0,Q117&lt;=5),"T2p"," ")</f>
        <v>  </v>
      </c>
      <c r="H117" s="27">
        <f>I$20</f>
        <v>0.705361137</v>
      </c>
      <c r="I117" s="3">
        <f>'orig. data'!D93</f>
        <v>0</v>
      </c>
      <c r="J117" s="3">
        <f>'orig. data'!R93</f>
        <v>0</v>
      </c>
      <c r="K117" s="27">
        <f>J$20</f>
        <v>0.7589484326</v>
      </c>
      <c r="L117" s="6">
        <f>'orig. data'!B93</f>
        <v>0</v>
      </c>
      <c r="M117" s="6">
        <f>'orig. data'!C93</f>
        <v>0</v>
      </c>
      <c r="N117" s="52">
        <f>'orig. data'!G93</f>
        <v>0</v>
      </c>
      <c r="P117" s="6">
        <f>'orig. data'!P93</f>
        <v>0</v>
      </c>
      <c r="Q117" s="6">
        <f>'orig. data'!Q93</f>
        <v>0</v>
      </c>
      <c r="R117" s="52">
        <f>'orig. data'!U93</f>
        <v>0</v>
      </c>
      <c r="T117" s="50">
        <f>'orig. data'!AD93</f>
        <v>0</v>
      </c>
    </row>
    <row r="118" spans="1:20" ht="12.75">
      <c r="A118" s="2">
        <v>96</v>
      </c>
      <c r="B118" t="s">
        <v>152</v>
      </c>
      <c r="C118" t="str">
        <f t="shared" si="25"/>
        <v>1</v>
      </c>
      <c r="D118" t="str">
        <f t="shared" si="26"/>
        <v>2</v>
      </c>
      <c r="E118" t="str">
        <f t="shared" si="27"/>
        <v>t</v>
      </c>
      <c r="F118" t="str">
        <f>IF(AND(L118&gt;0,L118&lt;=5),"T1c"," ")&amp;IF(AND(M118&gt;0,M118&lt;=5),"T1p"," ")</f>
        <v>  </v>
      </c>
      <c r="G118" t="str">
        <f>IF(AND(P118&gt;0,P118&lt;=5),"T2c"," ")&amp;IF(AND(Q118&gt;0,Q118&lt;=5),"T2p"," ")</f>
        <v>  </v>
      </c>
      <c r="H118" s="27">
        <f>I$20</f>
        <v>0.705361137</v>
      </c>
      <c r="I118" s="3">
        <f>'orig. data'!D94</f>
        <v>0</v>
      </c>
      <c r="J118" s="3">
        <f>'orig. data'!R94</f>
        <v>0</v>
      </c>
      <c r="K118" s="27">
        <f>J$20</f>
        <v>0.7589484326</v>
      </c>
      <c r="L118" s="6">
        <f>'orig. data'!B94</f>
        <v>0</v>
      </c>
      <c r="M118" s="6">
        <f>'orig. data'!C94</f>
        <v>0</v>
      </c>
      <c r="N118" s="52">
        <f>'orig. data'!G94</f>
        <v>0</v>
      </c>
      <c r="P118" s="6">
        <f>'orig. data'!P94</f>
        <v>0</v>
      </c>
      <c r="Q118" s="6">
        <f>'orig. data'!Q94</f>
        <v>0</v>
      </c>
      <c r="R118" s="52">
        <f>'orig. data'!U94</f>
        <v>0</v>
      </c>
      <c r="T118" s="50">
        <f>'orig. data'!AD94</f>
        <v>0</v>
      </c>
    </row>
    <row r="119" spans="2:20" ht="12.75">
      <c r="B119"/>
      <c r="C119" t="str">
        <f t="shared" si="25"/>
        <v>1</v>
      </c>
      <c r="D119" t="str">
        <f t="shared" si="26"/>
        <v>2</v>
      </c>
      <c r="E119" t="str">
        <f t="shared" si="27"/>
        <v>t</v>
      </c>
      <c r="F119"/>
      <c r="G119"/>
      <c r="H119" s="27"/>
      <c r="I119" s="3"/>
      <c r="J119" s="3"/>
      <c r="K119" s="27"/>
      <c r="L119" s="6"/>
      <c r="M119" s="6"/>
      <c r="N119" s="50"/>
      <c r="P119" s="6"/>
      <c r="Q119" s="6"/>
      <c r="R119" s="50"/>
      <c r="T119" s="50"/>
    </row>
    <row r="120" spans="1:20" ht="12.75">
      <c r="A120" s="2">
        <v>97</v>
      </c>
      <c r="B120" t="s">
        <v>175</v>
      </c>
      <c r="C120" t="str">
        <f t="shared" si="25"/>
        <v>1</v>
      </c>
      <c r="D120" t="str">
        <f t="shared" si="26"/>
        <v>2</v>
      </c>
      <c r="E120" t="str">
        <f t="shared" si="27"/>
        <v>t</v>
      </c>
      <c r="F120" t="str">
        <f>IF(AND(L120&gt;0,L120&lt;=5),"T1c"," ")&amp;IF(AND(M120&gt;0,M120&lt;=5),"T1p"," ")</f>
        <v>  </v>
      </c>
      <c r="G120" t="str">
        <f>IF(AND(P120&gt;0,P120&lt;=5),"T2c"," ")&amp;IF(AND(Q120&gt;0,Q120&lt;=5),"T2p"," ")</f>
        <v>  </v>
      </c>
      <c r="H120" s="27">
        <f>I$20</f>
        <v>0.705361137</v>
      </c>
      <c r="I120" s="3">
        <f>'orig. data'!D102</f>
        <v>0</v>
      </c>
      <c r="J120" s="3">
        <f>'orig. data'!R102</f>
        <v>0</v>
      </c>
      <c r="K120" s="27">
        <f>J$20</f>
        <v>0.7589484326</v>
      </c>
      <c r="L120" s="6">
        <f>'orig. data'!B102</f>
        <v>0</v>
      </c>
      <c r="M120" s="6">
        <f>'orig. data'!C102</f>
        <v>0</v>
      </c>
      <c r="N120" s="52">
        <f>'orig. data'!G102</f>
        <v>0</v>
      </c>
      <c r="P120" s="6">
        <f>'orig. data'!P102</f>
        <v>0</v>
      </c>
      <c r="Q120" s="6">
        <f>'orig. data'!Q102</f>
        <v>0</v>
      </c>
      <c r="R120" s="52">
        <f>'orig. data'!U102</f>
        <v>0</v>
      </c>
      <c r="T120" s="50">
        <f>'orig. data'!AD102</f>
        <v>0</v>
      </c>
    </row>
    <row r="121" spans="1:20" ht="12.75">
      <c r="A121" s="2">
        <v>98</v>
      </c>
      <c r="B121" t="s">
        <v>160</v>
      </c>
      <c r="C121" t="str">
        <f t="shared" si="25"/>
        <v>1</v>
      </c>
      <c r="D121" t="str">
        <f t="shared" si="26"/>
        <v>2</v>
      </c>
      <c r="E121" t="str">
        <f t="shared" si="27"/>
        <v>t</v>
      </c>
      <c r="F121" t="str">
        <f>IF(AND(L121&gt;0,L121&lt;=5),"T1c"," ")&amp;IF(AND(M121&gt;0,M121&lt;=5),"T1p"," ")</f>
        <v>  </v>
      </c>
      <c r="G121" t="str">
        <f>IF(AND(P121&gt;0,P121&lt;=5),"T2c"," ")&amp;IF(AND(Q121&gt;0,Q121&lt;=5),"T2p"," ")</f>
        <v>  </v>
      </c>
      <c r="H121" s="27">
        <f>I$20</f>
        <v>0.705361137</v>
      </c>
      <c r="I121" s="3">
        <f>'orig. data'!D103</f>
        <v>0</v>
      </c>
      <c r="J121" s="3">
        <f>'orig. data'!R103</f>
        <v>0</v>
      </c>
      <c r="K121" s="27">
        <f>J$20</f>
        <v>0.7589484326</v>
      </c>
      <c r="L121" s="6">
        <f>'orig. data'!B103</f>
        <v>0</v>
      </c>
      <c r="M121" s="6">
        <f>'orig. data'!C103</f>
        <v>0</v>
      </c>
      <c r="N121" s="52">
        <f>'orig. data'!G103</f>
        <v>0</v>
      </c>
      <c r="P121" s="6">
        <f>'orig. data'!P103</f>
        <v>0</v>
      </c>
      <c r="Q121" s="6">
        <f>'orig. data'!Q103</f>
        <v>0</v>
      </c>
      <c r="R121" s="52">
        <f>'orig. data'!U103</f>
        <v>0</v>
      </c>
      <c r="T121" s="50">
        <f>'orig. data'!AD103</f>
        <v>0</v>
      </c>
    </row>
    <row r="122" spans="1:20" ht="12.75">
      <c r="A122" s="2">
        <v>99</v>
      </c>
      <c r="B122" t="s">
        <v>176</v>
      </c>
      <c r="C122" t="str">
        <f t="shared" si="25"/>
        <v>1</v>
      </c>
      <c r="D122" t="str">
        <f t="shared" si="26"/>
        <v>2</v>
      </c>
      <c r="E122" t="str">
        <f t="shared" si="27"/>
        <v>t</v>
      </c>
      <c r="F122" t="str">
        <f>IF(AND(L122&gt;0,L122&lt;=5),"T1c"," ")&amp;IF(AND(M122&gt;0,M122&lt;=5),"T1p"," ")</f>
        <v>  </v>
      </c>
      <c r="G122" t="str">
        <f>IF(AND(P122&gt;0,P122&lt;=5),"T2c"," ")&amp;IF(AND(Q122&gt;0,Q122&lt;=5),"T2p"," ")</f>
        <v>  </v>
      </c>
      <c r="H122" s="27">
        <f>I$20</f>
        <v>0.705361137</v>
      </c>
      <c r="I122" s="3">
        <f>'orig. data'!D104</f>
        <v>0</v>
      </c>
      <c r="J122" s="3">
        <f>'orig. data'!R104</f>
        <v>0</v>
      </c>
      <c r="K122" s="27">
        <f>J$20</f>
        <v>0.7589484326</v>
      </c>
      <c r="L122" s="6">
        <f>'orig. data'!B104</f>
        <v>0</v>
      </c>
      <c r="M122" s="6">
        <f>'orig. data'!C104</f>
        <v>0</v>
      </c>
      <c r="N122" s="50">
        <f>'orig. data'!G104</f>
        <v>0</v>
      </c>
      <c r="P122" s="6">
        <f>'orig. data'!P104</f>
        <v>0</v>
      </c>
      <c r="Q122" s="6">
        <f>'orig. data'!Q104</f>
        <v>0</v>
      </c>
      <c r="R122" s="52">
        <f>'orig. data'!U104</f>
        <v>0</v>
      </c>
      <c r="T122" s="50">
        <f>'orig. data'!AD104</f>
        <v>0</v>
      </c>
    </row>
    <row r="123" spans="2:20" ht="12.75">
      <c r="B123"/>
      <c r="C123" t="str">
        <f t="shared" si="25"/>
        <v>1</v>
      </c>
      <c r="D123" t="str">
        <f t="shared" si="26"/>
        <v>2</v>
      </c>
      <c r="E123" t="str">
        <f t="shared" si="27"/>
        <v>t</v>
      </c>
      <c r="F123"/>
      <c r="G123"/>
      <c r="H123" s="27"/>
      <c r="I123" s="3"/>
      <c r="J123" s="3"/>
      <c r="K123" s="27"/>
      <c r="L123" s="6"/>
      <c r="M123" s="6"/>
      <c r="N123" s="50"/>
      <c r="P123" s="6"/>
      <c r="Q123" s="6"/>
      <c r="R123" s="50"/>
      <c r="T123" s="50"/>
    </row>
    <row r="124" spans="1:20" ht="12.75">
      <c r="A124" s="2">
        <v>100</v>
      </c>
      <c r="B124" t="s">
        <v>170</v>
      </c>
      <c r="C124" t="str">
        <f t="shared" si="25"/>
        <v>1</v>
      </c>
      <c r="D124" t="str">
        <f t="shared" si="26"/>
        <v>2</v>
      </c>
      <c r="E124" t="str">
        <f t="shared" si="27"/>
        <v>t</v>
      </c>
      <c r="F124" t="str">
        <f>IF(AND(L124&gt;0,L124&lt;=5),"T1c"," ")&amp;IF(AND(M124&gt;0,M124&lt;=5),"T1p"," ")</f>
        <v>  </v>
      </c>
      <c r="G124" t="str">
        <f>IF(AND(P124&gt;0,P124&lt;=5),"T2c"," ")&amp;IF(AND(Q124&gt;0,Q124&lt;=5),"T2p"," ")</f>
        <v>  </v>
      </c>
      <c r="H124" s="27">
        <f>I$20</f>
        <v>0.705361137</v>
      </c>
      <c r="I124" s="3">
        <f>'orig. data'!D95</f>
        <v>0</v>
      </c>
      <c r="J124" s="3">
        <f>'orig. data'!R95</f>
        <v>0</v>
      </c>
      <c r="K124" s="27">
        <f>J$20</f>
        <v>0.7589484326</v>
      </c>
      <c r="L124" s="6">
        <f>'orig. data'!B95</f>
        <v>0</v>
      </c>
      <c r="M124" s="6">
        <f>'orig. data'!C95</f>
        <v>0</v>
      </c>
      <c r="N124" s="52">
        <f>'orig. data'!G95</f>
        <v>0</v>
      </c>
      <c r="P124" s="6">
        <f>'orig. data'!P95</f>
        <v>0</v>
      </c>
      <c r="Q124" s="6">
        <f>'orig. data'!Q95</f>
        <v>0</v>
      </c>
      <c r="R124" s="52">
        <f>'orig. data'!U95</f>
        <v>0</v>
      </c>
      <c r="T124" s="50">
        <f>'orig. data'!AD95</f>
        <v>0</v>
      </c>
    </row>
    <row r="125" spans="1:20" ht="12.75">
      <c r="A125" s="2">
        <v>101</v>
      </c>
      <c r="B125" t="s">
        <v>171</v>
      </c>
      <c r="C125" t="str">
        <f t="shared" si="25"/>
        <v>1</v>
      </c>
      <c r="D125" t="str">
        <f t="shared" si="26"/>
        <v>2</v>
      </c>
      <c r="E125" t="str">
        <f t="shared" si="27"/>
        <v>t</v>
      </c>
      <c r="F125" t="str">
        <f>IF(AND(L125&gt;0,L125&lt;=5),"T1c"," ")&amp;IF(AND(M125&gt;0,M125&lt;=5),"T1p"," ")</f>
        <v>  </v>
      </c>
      <c r="G125" t="str">
        <f>IF(AND(P125&gt;0,P125&lt;=5),"T2c"," ")&amp;IF(AND(Q125&gt;0,Q125&lt;=5),"T2p"," ")</f>
        <v>  </v>
      </c>
      <c r="H125" s="27">
        <f>I$20</f>
        <v>0.705361137</v>
      </c>
      <c r="I125" s="3">
        <f>'orig. data'!D96</f>
        <v>0</v>
      </c>
      <c r="J125" s="3">
        <f>'orig. data'!R96</f>
        <v>0</v>
      </c>
      <c r="K125" s="27">
        <f>J$20</f>
        <v>0.7589484326</v>
      </c>
      <c r="L125" s="6">
        <f>'orig. data'!B96</f>
        <v>0</v>
      </c>
      <c r="M125" s="6">
        <f>'orig. data'!C96</f>
        <v>0</v>
      </c>
      <c r="N125" s="52">
        <f>'orig. data'!G96</f>
        <v>0</v>
      </c>
      <c r="P125" s="6">
        <f>'orig. data'!P96</f>
        <v>0</v>
      </c>
      <c r="Q125" s="6">
        <f>'orig. data'!Q96</f>
        <v>0</v>
      </c>
      <c r="R125" s="52">
        <f>'orig. data'!U96</f>
        <v>0</v>
      </c>
      <c r="T125" s="50">
        <f>'orig. data'!AD96</f>
        <v>0</v>
      </c>
    </row>
    <row r="126" spans="1:20" ht="12.75">
      <c r="A126" s="2">
        <v>102</v>
      </c>
      <c r="B126" t="s">
        <v>172</v>
      </c>
      <c r="C126" t="str">
        <f t="shared" si="25"/>
        <v>1</v>
      </c>
      <c r="D126" t="str">
        <f t="shared" si="26"/>
        <v>2</v>
      </c>
      <c r="E126" t="str">
        <f t="shared" si="27"/>
        <v>t</v>
      </c>
      <c r="F126" t="str">
        <f>IF(AND(L126&gt;0,L126&lt;=5),"T1c"," ")&amp;IF(AND(M126&gt;0,M126&lt;=5),"T1p"," ")</f>
        <v>  </v>
      </c>
      <c r="G126" t="str">
        <f>IF(AND(P126&gt;0,P126&lt;=5),"T2c"," ")&amp;IF(AND(Q126&gt;0,Q126&lt;=5),"T2p"," ")</f>
        <v>  </v>
      </c>
      <c r="H126" s="27">
        <f>I$20</f>
        <v>0.705361137</v>
      </c>
      <c r="I126" s="3">
        <f>'orig. data'!D97</f>
        <v>0</v>
      </c>
      <c r="J126" s="3">
        <f>'orig. data'!R97</f>
        <v>0</v>
      </c>
      <c r="K126" s="27">
        <f>J$20</f>
        <v>0.7589484326</v>
      </c>
      <c r="L126" s="6">
        <f>'orig. data'!B97</f>
        <v>0</v>
      </c>
      <c r="M126" s="6">
        <f>'orig. data'!C97</f>
        <v>0</v>
      </c>
      <c r="N126" s="52">
        <f>'orig. data'!G97</f>
        <v>0</v>
      </c>
      <c r="P126" s="6">
        <f>'orig. data'!P97</f>
        <v>0</v>
      </c>
      <c r="Q126" s="6">
        <f>'orig. data'!Q97</f>
        <v>0</v>
      </c>
      <c r="R126" s="52">
        <f>'orig. data'!U97</f>
        <v>0</v>
      </c>
      <c r="T126" s="50">
        <f>'orig. data'!AD97</f>
        <v>0</v>
      </c>
    </row>
    <row r="127" spans="1:20" ht="12.75">
      <c r="A127" s="2">
        <v>103</v>
      </c>
      <c r="B127" t="s">
        <v>173</v>
      </c>
      <c r="C127" t="str">
        <f t="shared" si="25"/>
        <v>1</v>
      </c>
      <c r="D127" t="str">
        <f t="shared" si="26"/>
        <v>2</v>
      </c>
      <c r="E127" t="str">
        <f t="shared" si="27"/>
        <v>t</v>
      </c>
      <c r="F127" t="str">
        <f>IF(AND(L127&gt;0,L127&lt;=5),"T1c"," ")&amp;IF(AND(M127&gt;0,M127&lt;=5),"T1p"," ")</f>
        <v>  </v>
      </c>
      <c r="G127" t="str">
        <f>IF(AND(P127&gt;0,P127&lt;=5),"T2c"," ")&amp;IF(AND(Q127&gt;0,Q127&lt;=5),"T2p"," ")</f>
        <v>  </v>
      </c>
      <c r="H127" s="27">
        <f>I$20</f>
        <v>0.705361137</v>
      </c>
      <c r="I127" s="3">
        <f>'orig. data'!D98</f>
        <v>0</v>
      </c>
      <c r="J127" s="3">
        <f>'orig. data'!R98</f>
        <v>0</v>
      </c>
      <c r="K127" s="27">
        <f>J$20</f>
        <v>0.7589484326</v>
      </c>
      <c r="L127" s="6">
        <f>'orig. data'!B98</f>
        <v>0</v>
      </c>
      <c r="M127" s="6">
        <f>'orig. data'!C98</f>
        <v>0</v>
      </c>
      <c r="N127" s="52">
        <f>'orig. data'!G98</f>
        <v>0</v>
      </c>
      <c r="P127" s="6">
        <f>'orig. data'!P98</f>
        <v>0</v>
      </c>
      <c r="Q127" s="6">
        <f>'orig. data'!Q98</f>
        <v>0</v>
      </c>
      <c r="R127" s="52">
        <f>'orig. data'!U98</f>
        <v>0</v>
      </c>
      <c r="T127" s="50">
        <f>'orig. data'!AD98</f>
        <v>0</v>
      </c>
    </row>
    <row r="128" spans="2:20" ht="12.75">
      <c r="B128"/>
      <c r="C128" t="str">
        <f t="shared" si="25"/>
        <v>1</v>
      </c>
      <c r="D128" t="str">
        <f t="shared" si="26"/>
        <v>2</v>
      </c>
      <c r="E128" t="str">
        <f t="shared" si="27"/>
        <v>t</v>
      </c>
      <c r="F128"/>
      <c r="G128"/>
      <c r="H128" s="27"/>
      <c r="I128" s="3"/>
      <c r="J128" s="3"/>
      <c r="K128" s="27"/>
      <c r="L128" s="6"/>
      <c r="M128" s="6"/>
      <c r="N128" s="50"/>
      <c r="P128" s="6"/>
      <c r="Q128" s="6"/>
      <c r="R128" s="50"/>
      <c r="T128" s="50"/>
    </row>
    <row r="129" spans="1:20" ht="12.75">
      <c r="A129" s="2">
        <v>104</v>
      </c>
      <c r="B129" t="s">
        <v>143</v>
      </c>
      <c r="C129" t="str">
        <f t="shared" si="25"/>
        <v>1</v>
      </c>
      <c r="D129" t="str">
        <f t="shared" si="26"/>
        <v>2</v>
      </c>
      <c r="E129" t="str">
        <f t="shared" si="27"/>
        <v>t</v>
      </c>
      <c r="F129" t="str">
        <f>IF(AND(L129&gt;0,L129&lt;=5),"T1c"," ")&amp;IF(AND(M129&gt;0,M129&lt;=5),"T1p"," ")</f>
        <v>  </v>
      </c>
      <c r="G129" t="str">
        <f>IF(AND(P129&gt;0,P129&lt;=5),"T2c"," ")&amp;IF(AND(Q129&gt;0,Q129&lt;=5),"T2p"," ")</f>
        <v>  </v>
      </c>
      <c r="H129" s="27">
        <f>I$20</f>
        <v>0.705361137</v>
      </c>
      <c r="I129" s="3">
        <f>'orig. data'!D105</f>
        <v>0</v>
      </c>
      <c r="J129" s="3">
        <f>'orig. data'!R105</f>
        <v>0</v>
      </c>
      <c r="K129" s="27">
        <f>J$20</f>
        <v>0.7589484326</v>
      </c>
      <c r="L129" s="6">
        <f>'orig. data'!B105</f>
        <v>0</v>
      </c>
      <c r="M129" s="6">
        <f>'orig. data'!C105</f>
        <v>0</v>
      </c>
      <c r="N129" s="52">
        <f>'orig. data'!G105</f>
        <v>0</v>
      </c>
      <c r="P129" s="6">
        <f>'orig. data'!P105</f>
        <v>0</v>
      </c>
      <c r="Q129" s="6">
        <f>'orig. data'!Q105</f>
        <v>0</v>
      </c>
      <c r="R129" s="52">
        <f>'orig. data'!U105</f>
        <v>0</v>
      </c>
      <c r="T129" s="50">
        <f>'orig. data'!AD105</f>
        <v>0</v>
      </c>
    </row>
    <row r="130" spans="1:20" ht="12.75">
      <c r="A130" s="2">
        <v>105</v>
      </c>
      <c r="B130" t="s">
        <v>177</v>
      </c>
      <c r="C130" t="str">
        <f t="shared" si="25"/>
        <v>1</v>
      </c>
      <c r="D130" t="str">
        <f t="shared" si="26"/>
        <v>2</v>
      </c>
      <c r="E130" t="str">
        <f t="shared" si="27"/>
        <v>t</v>
      </c>
      <c r="F130" t="str">
        <f>IF(AND(L130&gt;0,L130&lt;=5),"T1c"," ")&amp;IF(AND(M130&gt;0,M130&lt;=5),"T1p"," ")</f>
        <v>  </v>
      </c>
      <c r="G130" t="str">
        <f>IF(AND(P130&gt;0,P130&lt;=5),"T2c"," ")&amp;IF(AND(Q130&gt;0,Q130&lt;=5),"T2p"," ")</f>
        <v>  </v>
      </c>
      <c r="H130" s="27">
        <f>I$20</f>
        <v>0.705361137</v>
      </c>
      <c r="I130" s="3">
        <f>'orig. data'!D106</f>
        <v>0</v>
      </c>
      <c r="J130" s="3">
        <f>'orig. data'!R106</f>
        <v>0</v>
      </c>
      <c r="K130" s="27">
        <f>J$20</f>
        <v>0.7589484326</v>
      </c>
      <c r="L130" s="6">
        <f>'orig. data'!B106</f>
        <v>0</v>
      </c>
      <c r="M130" s="6">
        <f>'orig. data'!C106</f>
        <v>0</v>
      </c>
      <c r="N130" s="52">
        <f>'orig. data'!G106</f>
        <v>0</v>
      </c>
      <c r="P130" s="6">
        <f>'orig. data'!P106</f>
        <v>0</v>
      </c>
      <c r="Q130" s="6">
        <f>'orig. data'!Q106</f>
        <v>0</v>
      </c>
      <c r="R130" s="52">
        <f>'orig. data'!U106</f>
        <v>0</v>
      </c>
      <c r="T130" s="50">
        <f>'orig. data'!AD106</f>
        <v>0</v>
      </c>
    </row>
    <row r="131" spans="2:20" ht="12.75">
      <c r="B131"/>
      <c r="C131" t="str">
        <f t="shared" si="25"/>
        <v>1</v>
      </c>
      <c r="D131" t="str">
        <f t="shared" si="26"/>
        <v>2</v>
      </c>
      <c r="E131" t="str">
        <f t="shared" si="27"/>
        <v>t</v>
      </c>
      <c r="F131"/>
      <c r="G131"/>
      <c r="H131" s="27"/>
      <c r="I131" s="3"/>
      <c r="J131" s="3"/>
      <c r="K131" s="27"/>
      <c r="L131" s="6"/>
      <c r="M131" s="6"/>
      <c r="N131" s="50"/>
      <c r="P131" s="6"/>
      <c r="Q131" s="6"/>
      <c r="R131" s="50"/>
      <c r="T131" s="50"/>
    </row>
    <row r="132" spans="1:20" ht="12.75">
      <c r="A132" s="2">
        <v>106</v>
      </c>
      <c r="B132" t="s">
        <v>178</v>
      </c>
      <c r="C132" t="str">
        <f t="shared" si="25"/>
        <v>1</v>
      </c>
      <c r="D132" t="str">
        <f t="shared" si="26"/>
        <v>2</v>
      </c>
      <c r="E132" t="str">
        <f t="shared" si="27"/>
        <v>t</v>
      </c>
      <c r="F132" t="str">
        <f>IF(AND(L132&gt;0,L132&lt;=5),"T1c"," ")&amp;IF(AND(M132&gt;0,M132&lt;=5),"T1p"," ")</f>
        <v>  </v>
      </c>
      <c r="G132" t="str">
        <f>IF(AND(P132&gt;0,P132&lt;=5),"T2c"," ")&amp;IF(AND(Q132&gt;0,Q132&lt;=5),"T2p"," ")</f>
        <v>  </v>
      </c>
      <c r="H132" s="27">
        <f>I$20</f>
        <v>0.705361137</v>
      </c>
      <c r="I132" s="3">
        <f>'orig. data'!D107</f>
        <v>0</v>
      </c>
      <c r="J132" s="3">
        <f>'orig. data'!R107</f>
        <v>0</v>
      </c>
      <c r="K132" s="27">
        <f>J$20</f>
        <v>0.7589484326</v>
      </c>
      <c r="L132" s="6">
        <f>'orig. data'!B107</f>
        <v>0</v>
      </c>
      <c r="M132" s="6">
        <f>'orig. data'!C107</f>
        <v>0</v>
      </c>
      <c r="N132" s="52">
        <f>'orig. data'!G107</f>
        <v>0</v>
      </c>
      <c r="P132" s="6">
        <f>'orig. data'!P107</f>
        <v>0</v>
      </c>
      <c r="Q132" s="6">
        <f>'orig. data'!Q107</f>
        <v>0</v>
      </c>
      <c r="R132" s="52">
        <f>'orig. data'!U107</f>
        <v>0</v>
      </c>
      <c r="T132" s="50">
        <f>'orig. data'!AD107</f>
        <v>0</v>
      </c>
    </row>
    <row r="133" spans="1:20" ht="12.75">
      <c r="A133" s="2">
        <v>107</v>
      </c>
      <c r="B133" t="s">
        <v>140</v>
      </c>
      <c r="C133" t="str">
        <f t="shared" si="25"/>
        <v>1</v>
      </c>
      <c r="D133" t="str">
        <f t="shared" si="26"/>
        <v>2</v>
      </c>
      <c r="E133" t="str">
        <f t="shared" si="27"/>
        <v>t</v>
      </c>
      <c r="F133" t="str">
        <f>IF(AND(L133&gt;0,L133&lt;=5),"T1c"," ")&amp;IF(AND(M133&gt;0,M133&lt;=5),"T1p"," ")</f>
        <v>  </v>
      </c>
      <c r="G133" t="str">
        <f>IF(AND(P133&gt;0,P133&lt;=5),"T2c"," ")&amp;IF(AND(Q133&gt;0,Q133&lt;=5),"T2p"," ")</f>
        <v>  </v>
      </c>
      <c r="H133" s="27">
        <f>I$20</f>
        <v>0.705361137</v>
      </c>
      <c r="I133" s="3">
        <f>'orig. data'!D108</f>
        <v>0</v>
      </c>
      <c r="J133" s="3">
        <f>'orig. data'!R108</f>
        <v>0</v>
      </c>
      <c r="K133" s="27">
        <f>J$20</f>
        <v>0.7589484326</v>
      </c>
      <c r="L133" s="6">
        <f>'orig. data'!B108</f>
        <v>0</v>
      </c>
      <c r="M133" s="6">
        <f>'orig. data'!C108</f>
        <v>0</v>
      </c>
      <c r="N133" s="52">
        <f>'orig. data'!G108</f>
        <v>0</v>
      </c>
      <c r="P133" s="6">
        <f>'orig. data'!P108</f>
        <v>0</v>
      </c>
      <c r="Q133" s="6">
        <f>'orig. data'!Q108</f>
        <v>0</v>
      </c>
      <c r="R133" s="52">
        <f>'orig. data'!U108</f>
        <v>0</v>
      </c>
      <c r="T133" s="50">
        <f>'orig. data'!AD108</f>
        <v>0</v>
      </c>
    </row>
    <row r="134" spans="2:20" ht="12.75">
      <c r="B134"/>
      <c r="C134" t="str">
        <f aca="true" t="shared" si="36" ref="C134:C139">IF(AND(N134&lt;=0.01,N134&gt;=0),"1","")</f>
        <v>1</v>
      </c>
      <c r="D134" t="str">
        <f aca="true" t="shared" si="37" ref="D134:D139">IF(AND(R134&lt;=0.01,R134&gt;=0),"2","")</f>
        <v>2</v>
      </c>
      <c r="E134" t="str">
        <f aca="true" t="shared" si="38" ref="E134:E139">IF(AND(T134&lt;=0.01,T134&gt;=0),"t","")</f>
        <v>t</v>
      </c>
      <c r="F134"/>
      <c r="G134"/>
      <c r="H134" s="27"/>
      <c r="I134" s="3"/>
      <c r="J134" s="3"/>
      <c r="K134" s="27"/>
      <c r="L134" s="6"/>
      <c r="M134" s="6"/>
      <c r="N134" s="50"/>
      <c r="P134" s="6"/>
      <c r="Q134" s="6"/>
      <c r="R134" s="50"/>
      <c r="T134" s="50"/>
    </row>
    <row r="135" spans="1:20" ht="12.75">
      <c r="A135" s="2">
        <v>108</v>
      </c>
      <c r="B135" t="s">
        <v>180</v>
      </c>
      <c r="C135" t="str">
        <f t="shared" si="36"/>
        <v>1</v>
      </c>
      <c r="D135" t="str">
        <f t="shared" si="37"/>
        <v>2</v>
      </c>
      <c r="E135" t="str">
        <f t="shared" si="38"/>
        <v>t</v>
      </c>
      <c r="F135" t="str">
        <f>IF(AND(L135&gt;0,L135&lt;=5),"T1c"," ")&amp;IF(AND(M135&gt;0,M135&lt;=5),"T1p"," ")</f>
        <v>  </v>
      </c>
      <c r="G135" t="str">
        <f>IF(AND(P135&gt;0,P135&lt;=5),"T2c"," ")&amp;IF(AND(Q135&gt;0,Q135&lt;=5),"T2p"," ")</f>
        <v>  </v>
      </c>
      <c r="H135" s="27">
        <f>I$20</f>
        <v>0.705361137</v>
      </c>
      <c r="I135" s="3">
        <f>'orig. data'!D111</f>
        <v>0</v>
      </c>
      <c r="J135" s="3">
        <f>'orig. data'!R111</f>
        <v>0</v>
      </c>
      <c r="K135" s="27">
        <f>J$20</f>
        <v>0.7589484326</v>
      </c>
      <c r="L135" s="6">
        <f>'orig. data'!B111</f>
        <v>0</v>
      </c>
      <c r="M135" s="6">
        <f>'orig. data'!C111</f>
        <v>0</v>
      </c>
      <c r="N135" s="52">
        <f>'orig. data'!G111</f>
        <v>0</v>
      </c>
      <c r="P135" s="6">
        <f>'orig. data'!P111</f>
        <v>0</v>
      </c>
      <c r="Q135" s="6">
        <f>'orig. data'!Q111</f>
        <v>0</v>
      </c>
      <c r="R135" s="52">
        <f>'orig. data'!U111</f>
        <v>0</v>
      </c>
      <c r="T135" s="50">
        <f>'orig. data'!AD111</f>
        <v>0</v>
      </c>
    </row>
    <row r="136" spans="1:20" ht="12.75">
      <c r="A136" s="2">
        <v>109</v>
      </c>
      <c r="B136" t="s">
        <v>142</v>
      </c>
      <c r="C136" t="str">
        <f t="shared" si="36"/>
        <v>1</v>
      </c>
      <c r="D136" t="str">
        <f t="shared" si="37"/>
        <v>2</v>
      </c>
      <c r="E136" t="str">
        <f t="shared" si="38"/>
        <v>t</v>
      </c>
      <c r="F136" t="str">
        <f>IF(AND(L136&gt;0,L136&lt;=5),"T1c"," ")&amp;IF(AND(M136&gt;0,M136&lt;=5),"T1p"," ")</f>
        <v>  </v>
      </c>
      <c r="G136" t="str">
        <f>IF(AND(P136&gt;0,P136&lt;=5),"T2c"," ")&amp;IF(AND(Q136&gt;0,Q136&lt;=5),"T2p"," ")</f>
        <v>  </v>
      </c>
      <c r="H136" s="27">
        <f>I$20</f>
        <v>0.705361137</v>
      </c>
      <c r="I136" s="3">
        <f>'orig. data'!D112</f>
        <v>0</v>
      </c>
      <c r="J136" s="3">
        <f>'orig. data'!R112</f>
        <v>0</v>
      </c>
      <c r="K136" s="27">
        <f>J$20</f>
        <v>0.7589484326</v>
      </c>
      <c r="L136" s="6">
        <f>'orig. data'!B112</f>
        <v>0</v>
      </c>
      <c r="M136" s="6">
        <f>'orig. data'!C112</f>
        <v>0</v>
      </c>
      <c r="N136" s="52">
        <f>'orig. data'!G112</f>
        <v>0</v>
      </c>
      <c r="P136" s="6">
        <f>'orig. data'!P112</f>
        <v>0</v>
      </c>
      <c r="Q136" s="6">
        <f>'orig. data'!Q112</f>
        <v>0</v>
      </c>
      <c r="R136" s="52">
        <f>'orig. data'!U112</f>
        <v>0</v>
      </c>
      <c r="T136" s="50">
        <f>'orig. data'!AD112</f>
        <v>0</v>
      </c>
    </row>
    <row r="137" spans="2:20" ht="12.75">
      <c r="B137"/>
      <c r="C137" t="str">
        <f t="shared" si="36"/>
        <v>1</v>
      </c>
      <c r="D137" t="str">
        <f t="shared" si="37"/>
        <v>2</v>
      </c>
      <c r="E137" t="str">
        <f t="shared" si="38"/>
        <v>t</v>
      </c>
      <c r="F137"/>
      <c r="G137"/>
      <c r="H137" s="27"/>
      <c r="I137" s="3"/>
      <c r="J137" s="3"/>
      <c r="K137" s="27"/>
      <c r="L137" s="6"/>
      <c r="M137" s="6"/>
      <c r="N137" s="50"/>
      <c r="P137" s="6"/>
      <c r="Q137" s="6"/>
      <c r="R137" s="50"/>
      <c r="T137" s="50"/>
    </row>
    <row r="138" spans="1:20" ht="12.75">
      <c r="A138" s="2">
        <v>110</v>
      </c>
      <c r="B138" t="s">
        <v>141</v>
      </c>
      <c r="C138" t="str">
        <f t="shared" si="36"/>
        <v>1</v>
      </c>
      <c r="D138" t="str">
        <f t="shared" si="37"/>
        <v>2</v>
      </c>
      <c r="E138" t="str">
        <f t="shared" si="38"/>
        <v>t</v>
      </c>
      <c r="F138" t="str">
        <f>IF(AND(L138&gt;0,L138&lt;=5),"T1c"," ")&amp;IF(AND(M138&gt;0,M138&lt;=5),"T1p"," ")</f>
        <v>  </v>
      </c>
      <c r="G138" t="str">
        <f>IF(AND(P138&gt;0,P138&lt;=5),"T2c"," ")&amp;IF(AND(Q138&gt;0,Q138&lt;=5),"T2p"," ")</f>
        <v>  </v>
      </c>
      <c r="H138" s="27">
        <f>I$20</f>
        <v>0.705361137</v>
      </c>
      <c r="I138" s="3">
        <f>'orig. data'!D109</f>
        <v>0</v>
      </c>
      <c r="J138" s="3">
        <f>'orig. data'!R109</f>
        <v>0</v>
      </c>
      <c r="K138" s="27">
        <f>J$20</f>
        <v>0.7589484326</v>
      </c>
      <c r="L138" s="6">
        <f>'orig. data'!B109</f>
        <v>0</v>
      </c>
      <c r="M138" s="6">
        <f>'orig. data'!C109</f>
        <v>0</v>
      </c>
      <c r="N138" s="52">
        <f>'orig. data'!G109</f>
        <v>0</v>
      </c>
      <c r="P138" s="6">
        <f>'orig. data'!P109</f>
        <v>0</v>
      </c>
      <c r="Q138" s="6">
        <f>'orig. data'!Q109</f>
        <v>0</v>
      </c>
      <c r="R138" s="52">
        <f>'orig. data'!U109</f>
        <v>0</v>
      </c>
      <c r="T138" s="50">
        <f>'orig. data'!AD109</f>
        <v>0</v>
      </c>
    </row>
    <row r="139" spans="1:20" ht="12.75">
      <c r="A139" s="2">
        <v>111</v>
      </c>
      <c r="B139" t="s">
        <v>179</v>
      </c>
      <c r="C139" t="str">
        <f t="shared" si="36"/>
        <v>1</v>
      </c>
      <c r="D139" t="str">
        <f t="shared" si="37"/>
        <v>2</v>
      </c>
      <c r="E139" t="str">
        <f t="shared" si="38"/>
        <v>t</v>
      </c>
      <c r="F139" t="str">
        <f>IF(AND(L139&gt;0,L139&lt;=5),"T1c"," ")&amp;IF(AND(M139&gt;0,M139&lt;=5),"T1p"," ")</f>
        <v>  </v>
      </c>
      <c r="G139" t="str">
        <f>IF(AND(P139&gt;0,P139&lt;=5),"T2c"," ")&amp;IF(AND(Q139&gt;0,Q139&lt;=5),"T2p"," ")</f>
        <v>  </v>
      </c>
      <c r="H139" s="27">
        <f>I$20</f>
        <v>0.705361137</v>
      </c>
      <c r="I139" s="3">
        <f>'orig. data'!D110</f>
        <v>0</v>
      </c>
      <c r="J139" s="3">
        <f>'orig. data'!R110</f>
        <v>0</v>
      </c>
      <c r="K139" s="27">
        <f>J$20</f>
        <v>0.7589484326</v>
      </c>
      <c r="L139" s="6">
        <f>'orig. data'!B110</f>
        <v>0</v>
      </c>
      <c r="M139" s="6">
        <f>'orig. data'!C110</f>
        <v>0</v>
      </c>
      <c r="N139" s="52">
        <f>'orig. data'!G110</f>
        <v>0</v>
      </c>
      <c r="P139" s="6">
        <f>'orig. data'!P110</f>
        <v>0</v>
      </c>
      <c r="Q139" s="6">
        <f>'orig. data'!Q110</f>
        <v>0</v>
      </c>
      <c r="R139" s="52">
        <f>'orig. data'!U110</f>
        <v>0</v>
      </c>
      <c r="T139" s="50">
        <f>'orig. data'!AD110</f>
        <v>0</v>
      </c>
    </row>
    <row r="140" spans="2:8" ht="12.75">
      <c r="B140"/>
      <c r="C140"/>
      <c r="D140">
        <f aca="true" t="shared" si="39" ref="D140:D189">IF(AND(R140&lt;=0.005,R140&gt;0),"2","")</f>
      </c>
      <c r="E140"/>
      <c r="F140" t="str">
        <f>IF(AND(L140&gt;0,L140&lt;=5),"T1c"," ")&amp;IF(AND(M140&gt;0,M140&lt;=5),"T1p"," ")</f>
        <v>  </v>
      </c>
      <c r="G140"/>
      <c r="H140" s="28"/>
    </row>
    <row r="141" spans="2:8" ht="12.75">
      <c r="B141"/>
      <c r="C141"/>
      <c r="D141">
        <f t="shared" si="39"/>
      </c>
      <c r="E141"/>
      <c r="F141"/>
      <c r="G141"/>
      <c r="H141" s="28"/>
    </row>
    <row r="142" spans="2:8" ht="12.75">
      <c r="B142"/>
      <c r="C142"/>
      <c r="D142">
        <f t="shared" si="39"/>
      </c>
      <c r="E142"/>
      <c r="F142"/>
      <c r="G142"/>
      <c r="H142" s="28"/>
    </row>
    <row r="143" spans="2:8" ht="12.75">
      <c r="B143"/>
      <c r="C143"/>
      <c r="D143">
        <f t="shared" si="39"/>
      </c>
      <c r="E143"/>
      <c r="F143"/>
      <c r="G143"/>
      <c r="H143" s="28"/>
    </row>
    <row r="144" spans="2:8" ht="12.75">
      <c r="B144"/>
      <c r="C144"/>
      <c r="D144">
        <f t="shared" si="39"/>
      </c>
      <c r="E144"/>
      <c r="F144"/>
      <c r="G144"/>
      <c r="H144" s="28"/>
    </row>
    <row r="145" spans="2:8" ht="12.75">
      <c r="B145"/>
      <c r="C145"/>
      <c r="D145">
        <f t="shared" si="39"/>
      </c>
      <c r="E145"/>
      <c r="F145"/>
      <c r="G145"/>
      <c r="H145" s="28"/>
    </row>
    <row r="146" spans="2:8" ht="12.75">
      <c r="B146"/>
      <c r="C146"/>
      <c r="D146">
        <f t="shared" si="39"/>
      </c>
      <c r="E146"/>
      <c r="F146"/>
      <c r="G146"/>
      <c r="H146" s="28"/>
    </row>
    <row r="147" spans="4:8" ht="12.75">
      <c r="D147">
        <f t="shared" si="39"/>
      </c>
      <c r="H147" s="28"/>
    </row>
    <row r="148" spans="4:8" ht="12.75">
      <c r="D148">
        <f t="shared" si="39"/>
      </c>
      <c r="H148" s="28"/>
    </row>
    <row r="149" spans="4:8" ht="12.75">
      <c r="D149">
        <f t="shared" si="39"/>
      </c>
      <c r="H149" s="28"/>
    </row>
    <row r="150" spans="4:8" ht="12.75">
      <c r="D150">
        <f t="shared" si="39"/>
      </c>
      <c r="H150" s="28"/>
    </row>
    <row r="151" spans="4:8" ht="12.75">
      <c r="D151">
        <f t="shared" si="39"/>
      </c>
      <c r="H151" s="28"/>
    </row>
    <row r="152" spans="4:8" ht="12.75">
      <c r="D152">
        <f t="shared" si="39"/>
      </c>
      <c r="H152" s="28"/>
    </row>
    <row r="153" ht="12.75">
      <c r="D153">
        <f t="shared" si="39"/>
      </c>
    </row>
    <row r="154" ht="12.75">
      <c r="D154">
        <f t="shared" si="39"/>
      </c>
    </row>
    <row r="155" ht="12.75">
      <c r="D155">
        <f t="shared" si="39"/>
      </c>
    </row>
    <row r="156" ht="12.75">
      <c r="D156">
        <f t="shared" si="39"/>
      </c>
    </row>
    <row r="157" ht="12.75">
      <c r="D157">
        <f t="shared" si="39"/>
      </c>
    </row>
    <row r="158" ht="12.75">
      <c r="D158">
        <f t="shared" si="39"/>
      </c>
    </row>
    <row r="159" ht="12.75">
      <c r="D159">
        <f t="shared" si="39"/>
      </c>
    </row>
    <row r="160" ht="12.75">
      <c r="D160">
        <f t="shared" si="39"/>
      </c>
    </row>
    <row r="161" ht="12.75">
      <c r="D161">
        <f t="shared" si="39"/>
      </c>
    </row>
    <row r="162" ht="12.75">
      <c r="D162">
        <f t="shared" si="39"/>
      </c>
    </row>
    <row r="163" ht="12.75">
      <c r="D163">
        <f t="shared" si="39"/>
      </c>
    </row>
    <row r="164" ht="12.75">
      <c r="D164">
        <f t="shared" si="39"/>
      </c>
    </row>
    <row r="165" ht="12.75">
      <c r="D165">
        <f t="shared" si="39"/>
      </c>
    </row>
    <row r="166" ht="12.75">
      <c r="D166">
        <f t="shared" si="39"/>
      </c>
    </row>
    <row r="167" ht="12.75">
      <c r="D167">
        <f t="shared" si="39"/>
      </c>
    </row>
    <row r="168" ht="12.75">
      <c r="D168">
        <f t="shared" si="39"/>
      </c>
    </row>
    <row r="169" ht="12.75">
      <c r="D169">
        <f t="shared" si="39"/>
      </c>
    </row>
    <row r="170" ht="12.75">
      <c r="D170">
        <f t="shared" si="39"/>
      </c>
    </row>
    <row r="171" ht="12.75">
      <c r="D171">
        <f t="shared" si="39"/>
      </c>
    </row>
    <row r="172" ht="12.75">
      <c r="D172">
        <f t="shared" si="39"/>
      </c>
    </row>
    <row r="173" ht="12.75">
      <c r="D173">
        <f t="shared" si="39"/>
      </c>
    </row>
    <row r="174" ht="12.75">
      <c r="D174">
        <f t="shared" si="39"/>
      </c>
    </row>
    <row r="175" ht="12.75">
      <c r="D175">
        <f t="shared" si="39"/>
      </c>
    </row>
    <row r="176" ht="12.75">
      <c r="D176">
        <f t="shared" si="39"/>
      </c>
    </row>
    <row r="177" ht="12.75">
      <c r="D177">
        <f t="shared" si="39"/>
      </c>
    </row>
    <row r="178" ht="12.75">
      <c r="D178">
        <f t="shared" si="39"/>
      </c>
    </row>
    <row r="179" ht="12.75">
      <c r="D179">
        <f t="shared" si="39"/>
      </c>
    </row>
    <row r="180" ht="12.75">
      <c r="D180">
        <f t="shared" si="39"/>
      </c>
    </row>
    <row r="181" ht="12.75">
      <c r="D181">
        <f t="shared" si="39"/>
      </c>
    </row>
    <row r="182" ht="12.75">
      <c r="D182">
        <f t="shared" si="39"/>
      </c>
    </row>
    <row r="183" ht="12.75">
      <c r="D183">
        <f t="shared" si="39"/>
      </c>
    </row>
    <row r="184" ht="12.75">
      <c r="D184">
        <f t="shared" si="39"/>
      </c>
    </row>
    <row r="185" ht="12.75">
      <c r="D185">
        <f t="shared" si="39"/>
      </c>
    </row>
    <row r="186" ht="12.75">
      <c r="D186">
        <f t="shared" si="39"/>
      </c>
    </row>
    <row r="187" ht="12.75">
      <c r="D187">
        <f t="shared" si="39"/>
      </c>
    </row>
    <row r="188" ht="12.75">
      <c r="D188">
        <f t="shared" si="39"/>
      </c>
    </row>
    <row r="189" ht="12.75">
      <c r="D189">
        <f t="shared" si="39"/>
      </c>
    </row>
    <row r="190" ht="12.75">
      <c r="D190">
        <f aca="true" t="shared" si="40" ref="D190:D253">IF(AND(R190&lt;=0.005,R190&gt;0),"2","")</f>
      </c>
    </row>
    <row r="191" ht="12.75">
      <c r="D191">
        <f t="shared" si="40"/>
      </c>
    </row>
    <row r="192" ht="12.75">
      <c r="D192">
        <f t="shared" si="40"/>
      </c>
    </row>
    <row r="193" ht="12.75">
      <c r="D193">
        <f t="shared" si="40"/>
      </c>
    </row>
    <row r="194" ht="12.75">
      <c r="D194">
        <f t="shared" si="40"/>
      </c>
    </row>
    <row r="195" ht="12.75">
      <c r="D195">
        <f t="shared" si="40"/>
      </c>
    </row>
    <row r="196" ht="12.75">
      <c r="D196">
        <f t="shared" si="40"/>
      </c>
    </row>
    <row r="197" ht="12.75">
      <c r="D197">
        <f t="shared" si="40"/>
      </c>
    </row>
    <row r="198" ht="12.75">
      <c r="D198">
        <f t="shared" si="40"/>
      </c>
    </row>
    <row r="199" ht="12.75">
      <c r="D199">
        <f t="shared" si="40"/>
      </c>
    </row>
    <row r="200" ht="12.75">
      <c r="D200">
        <f t="shared" si="40"/>
      </c>
    </row>
    <row r="201" ht="12.75">
      <c r="D201">
        <f t="shared" si="40"/>
      </c>
    </row>
    <row r="202" ht="12.75">
      <c r="D202">
        <f t="shared" si="40"/>
      </c>
    </row>
    <row r="203" ht="12.75">
      <c r="D203">
        <f t="shared" si="40"/>
      </c>
    </row>
    <row r="204" ht="12.75">
      <c r="D204">
        <f t="shared" si="40"/>
      </c>
    </row>
    <row r="205" ht="12.75">
      <c r="D205">
        <f t="shared" si="40"/>
      </c>
    </row>
    <row r="206" ht="12.75">
      <c r="D206">
        <f t="shared" si="40"/>
      </c>
    </row>
    <row r="207" ht="12.75">
      <c r="D207">
        <f t="shared" si="40"/>
      </c>
    </row>
    <row r="208" ht="12.75">
      <c r="D208">
        <f t="shared" si="40"/>
      </c>
    </row>
    <row r="209" ht="12.75">
      <c r="D209">
        <f t="shared" si="40"/>
      </c>
    </row>
    <row r="210" ht="12.75">
      <c r="D210">
        <f t="shared" si="40"/>
      </c>
    </row>
    <row r="211" ht="12.75">
      <c r="D211">
        <f t="shared" si="40"/>
      </c>
    </row>
    <row r="212" ht="12.75">
      <c r="D212">
        <f t="shared" si="40"/>
      </c>
    </row>
    <row r="213" ht="12.75">
      <c r="D213">
        <f t="shared" si="40"/>
      </c>
    </row>
    <row r="214" ht="12.75">
      <c r="D214">
        <f t="shared" si="40"/>
      </c>
    </row>
    <row r="215" ht="12.75">
      <c r="D215">
        <f t="shared" si="40"/>
      </c>
    </row>
    <row r="216" ht="12.75">
      <c r="D216">
        <f t="shared" si="40"/>
      </c>
    </row>
    <row r="217" ht="12.75">
      <c r="D217">
        <f t="shared" si="40"/>
      </c>
    </row>
    <row r="218" ht="12.75">
      <c r="D218">
        <f t="shared" si="40"/>
      </c>
    </row>
    <row r="219" ht="12.75">
      <c r="D219">
        <f t="shared" si="40"/>
      </c>
    </row>
    <row r="220" ht="12.75">
      <c r="D220">
        <f t="shared" si="40"/>
      </c>
    </row>
    <row r="221" ht="12.75">
      <c r="D221">
        <f t="shared" si="40"/>
      </c>
    </row>
    <row r="222" ht="12.75">
      <c r="D222">
        <f t="shared" si="40"/>
      </c>
    </row>
    <row r="223" ht="12.75">
      <c r="D223">
        <f t="shared" si="40"/>
      </c>
    </row>
    <row r="224" ht="12.75">
      <c r="D224">
        <f t="shared" si="40"/>
      </c>
    </row>
    <row r="225" ht="12.75">
      <c r="D225">
        <f t="shared" si="40"/>
      </c>
    </row>
    <row r="226" ht="12.75">
      <c r="D226">
        <f t="shared" si="40"/>
      </c>
    </row>
    <row r="227" ht="12.75">
      <c r="D227">
        <f t="shared" si="40"/>
      </c>
    </row>
    <row r="228" ht="12.75">
      <c r="D228">
        <f t="shared" si="40"/>
      </c>
    </row>
    <row r="229" ht="12.75">
      <c r="D229">
        <f t="shared" si="40"/>
      </c>
    </row>
    <row r="230" ht="12.75">
      <c r="D230">
        <f t="shared" si="40"/>
      </c>
    </row>
    <row r="231" ht="12.75">
      <c r="D231">
        <f t="shared" si="40"/>
      </c>
    </row>
    <row r="232" ht="12.75">
      <c r="D232">
        <f t="shared" si="40"/>
      </c>
    </row>
    <row r="233" ht="12.75">
      <c r="D233">
        <f t="shared" si="40"/>
      </c>
    </row>
    <row r="234" ht="12.75">
      <c r="D234">
        <f t="shared" si="40"/>
      </c>
    </row>
    <row r="235" ht="12.75">
      <c r="D235">
        <f t="shared" si="40"/>
      </c>
    </row>
    <row r="236" ht="12.75">
      <c r="D236">
        <f t="shared" si="40"/>
      </c>
    </row>
    <row r="237" ht="12.75">
      <c r="D237">
        <f t="shared" si="40"/>
      </c>
    </row>
    <row r="238" ht="12.75">
      <c r="D238">
        <f t="shared" si="40"/>
      </c>
    </row>
    <row r="239" ht="12.75">
      <c r="D239">
        <f t="shared" si="40"/>
      </c>
    </row>
    <row r="240" ht="12.75">
      <c r="D240">
        <f t="shared" si="40"/>
      </c>
    </row>
    <row r="241" ht="12.75">
      <c r="D241">
        <f t="shared" si="40"/>
      </c>
    </row>
    <row r="242" ht="12.75">
      <c r="D242">
        <f t="shared" si="40"/>
      </c>
    </row>
    <row r="243" ht="12.75">
      <c r="D243">
        <f t="shared" si="40"/>
      </c>
    </row>
    <row r="244" ht="12.75">
      <c r="D244">
        <f t="shared" si="40"/>
      </c>
    </row>
    <row r="245" ht="12.75">
      <c r="D245">
        <f t="shared" si="40"/>
      </c>
    </row>
    <row r="246" ht="12.75">
      <c r="D246">
        <f t="shared" si="40"/>
      </c>
    </row>
    <row r="247" ht="12.75">
      <c r="D247">
        <f t="shared" si="40"/>
      </c>
    </row>
    <row r="248" ht="12.75">
      <c r="D248">
        <f t="shared" si="40"/>
      </c>
    </row>
    <row r="249" ht="12.75">
      <c r="D249">
        <f t="shared" si="40"/>
      </c>
    </row>
    <row r="250" ht="12.75">
      <c r="D250">
        <f t="shared" si="40"/>
      </c>
    </row>
    <row r="251" ht="12.75">
      <c r="D251">
        <f t="shared" si="40"/>
      </c>
    </row>
    <row r="252" ht="12.75">
      <c r="D252">
        <f t="shared" si="40"/>
      </c>
    </row>
    <row r="253" ht="12.75">
      <c r="D253">
        <f t="shared" si="40"/>
      </c>
    </row>
    <row r="254" ht="12.75">
      <c r="D254">
        <f aca="true" t="shared" si="41" ref="D254:D317">IF(AND(R254&lt;=0.005,R254&gt;0),"2","")</f>
      </c>
    </row>
    <row r="255" ht="12.75">
      <c r="D255">
        <f t="shared" si="41"/>
      </c>
    </row>
    <row r="256" ht="12.75">
      <c r="D256">
        <f t="shared" si="41"/>
      </c>
    </row>
    <row r="257" ht="12.75">
      <c r="D257">
        <f t="shared" si="41"/>
      </c>
    </row>
    <row r="258" ht="12.75">
      <c r="D258">
        <f t="shared" si="41"/>
      </c>
    </row>
    <row r="259" ht="12.75">
      <c r="D259">
        <f t="shared" si="41"/>
      </c>
    </row>
    <row r="260" ht="12.75">
      <c r="D260">
        <f t="shared" si="41"/>
      </c>
    </row>
    <row r="261" ht="12.75">
      <c r="D261">
        <f t="shared" si="41"/>
      </c>
    </row>
    <row r="262" ht="12.75">
      <c r="D262">
        <f t="shared" si="41"/>
      </c>
    </row>
    <row r="263" ht="12.75">
      <c r="D263">
        <f t="shared" si="41"/>
      </c>
    </row>
    <row r="264" ht="12.75">
      <c r="D264">
        <f t="shared" si="41"/>
      </c>
    </row>
    <row r="265" ht="12.75">
      <c r="D265">
        <f t="shared" si="41"/>
      </c>
    </row>
    <row r="266" ht="12.75">
      <c r="D266">
        <f t="shared" si="41"/>
      </c>
    </row>
    <row r="267" ht="12.75">
      <c r="D267">
        <f t="shared" si="41"/>
      </c>
    </row>
    <row r="268" ht="12.75">
      <c r="D268">
        <f t="shared" si="41"/>
      </c>
    </row>
    <row r="269" ht="12.75">
      <c r="D269">
        <f t="shared" si="41"/>
      </c>
    </row>
    <row r="270" ht="12.75">
      <c r="D270">
        <f t="shared" si="41"/>
      </c>
    </row>
    <row r="271" ht="12.75">
      <c r="D271">
        <f t="shared" si="41"/>
      </c>
    </row>
    <row r="272" ht="12.75">
      <c r="D272">
        <f t="shared" si="41"/>
      </c>
    </row>
    <row r="273" ht="12.75">
      <c r="D273">
        <f t="shared" si="41"/>
      </c>
    </row>
    <row r="274" ht="12.75">
      <c r="D274">
        <f t="shared" si="41"/>
      </c>
    </row>
    <row r="275" ht="12.75">
      <c r="D275">
        <f t="shared" si="41"/>
      </c>
    </row>
    <row r="276" ht="12.75">
      <c r="D276">
        <f t="shared" si="41"/>
      </c>
    </row>
    <row r="277" ht="12.75">
      <c r="D277">
        <f t="shared" si="41"/>
      </c>
    </row>
    <row r="278" ht="12.75">
      <c r="D278">
        <f t="shared" si="41"/>
      </c>
    </row>
    <row r="279" ht="12.75">
      <c r="D279">
        <f t="shared" si="41"/>
      </c>
    </row>
    <row r="280" ht="12.75">
      <c r="D280">
        <f t="shared" si="41"/>
      </c>
    </row>
    <row r="281" ht="12.75">
      <c r="D281">
        <f t="shared" si="41"/>
      </c>
    </row>
    <row r="282" ht="12.75">
      <c r="D282">
        <f t="shared" si="41"/>
      </c>
    </row>
    <row r="283" ht="12.75">
      <c r="D283">
        <f t="shared" si="41"/>
      </c>
    </row>
    <row r="284" ht="12.75">
      <c r="D284">
        <f t="shared" si="41"/>
      </c>
    </row>
    <row r="285" ht="12.75">
      <c r="D285">
        <f t="shared" si="41"/>
      </c>
    </row>
    <row r="286" ht="12.75">
      <c r="D286">
        <f t="shared" si="41"/>
      </c>
    </row>
    <row r="287" ht="12.75">
      <c r="D287">
        <f t="shared" si="41"/>
      </c>
    </row>
    <row r="288" ht="12.75">
      <c r="D288">
        <f t="shared" si="41"/>
      </c>
    </row>
    <row r="289" ht="12.75">
      <c r="D289">
        <f t="shared" si="41"/>
      </c>
    </row>
    <row r="290" ht="12.75">
      <c r="D290">
        <f t="shared" si="41"/>
      </c>
    </row>
    <row r="291" ht="12.75">
      <c r="D291">
        <f t="shared" si="41"/>
      </c>
    </row>
    <row r="292" ht="12.75">
      <c r="D292">
        <f t="shared" si="41"/>
      </c>
    </row>
    <row r="293" ht="12.75">
      <c r="D293">
        <f t="shared" si="41"/>
      </c>
    </row>
    <row r="294" ht="12.75">
      <c r="D294">
        <f t="shared" si="41"/>
      </c>
    </row>
    <row r="295" ht="12.75">
      <c r="D295">
        <f t="shared" si="41"/>
      </c>
    </row>
    <row r="296" ht="12.75">
      <c r="D296">
        <f t="shared" si="41"/>
      </c>
    </row>
    <row r="297" ht="12.75">
      <c r="D297">
        <f t="shared" si="41"/>
      </c>
    </row>
    <row r="298" ht="12.75">
      <c r="D298">
        <f t="shared" si="41"/>
      </c>
    </row>
    <row r="299" ht="12.75">
      <c r="D299">
        <f t="shared" si="41"/>
      </c>
    </row>
    <row r="300" ht="12.75">
      <c r="D300">
        <f t="shared" si="41"/>
      </c>
    </row>
    <row r="301" ht="12.75">
      <c r="D301">
        <f t="shared" si="41"/>
      </c>
    </row>
    <row r="302" ht="12.75">
      <c r="D302">
        <f t="shared" si="41"/>
      </c>
    </row>
    <row r="303" ht="12.75">
      <c r="D303">
        <f t="shared" si="41"/>
      </c>
    </row>
    <row r="304" ht="12.75">
      <c r="D304">
        <f t="shared" si="41"/>
      </c>
    </row>
    <row r="305" ht="12.75">
      <c r="D305">
        <f t="shared" si="41"/>
      </c>
    </row>
    <row r="306" ht="12.75">
      <c r="D306">
        <f t="shared" si="41"/>
      </c>
    </row>
    <row r="307" ht="12.75">
      <c r="D307">
        <f t="shared" si="41"/>
      </c>
    </row>
    <row r="308" ht="12.75">
      <c r="D308">
        <f t="shared" si="41"/>
      </c>
    </row>
    <row r="309" ht="12.75">
      <c r="D309">
        <f t="shared" si="41"/>
      </c>
    </row>
    <row r="310" ht="12.75">
      <c r="D310">
        <f t="shared" si="41"/>
      </c>
    </row>
    <row r="311" ht="12.75">
      <c r="D311">
        <f t="shared" si="41"/>
      </c>
    </row>
    <row r="312" ht="12.75">
      <c r="D312">
        <f t="shared" si="41"/>
      </c>
    </row>
    <row r="313" ht="12.75">
      <c r="D313">
        <f t="shared" si="41"/>
      </c>
    </row>
    <row r="314" ht="12.75">
      <c r="D314">
        <f t="shared" si="41"/>
      </c>
    </row>
    <row r="315" ht="12.75">
      <c r="D315">
        <f t="shared" si="41"/>
      </c>
    </row>
    <row r="316" ht="12.75">
      <c r="D316">
        <f t="shared" si="41"/>
      </c>
    </row>
    <row r="317" ht="12.75">
      <c r="D317">
        <f t="shared" si="41"/>
      </c>
    </row>
    <row r="318" ht="12.75">
      <c r="D318">
        <f aca="true" t="shared" si="42" ref="D318:D354">IF(AND(R318&lt;=0.005,R318&gt;0),"2","")</f>
      </c>
    </row>
    <row r="319" ht="12.75">
      <c r="D319">
        <f t="shared" si="42"/>
      </c>
    </row>
    <row r="320" ht="12.75">
      <c r="D320">
        <f t="shared" si="42"/>
      </c>
    </row>
    <row r="321" ht="12.75">
      <c r="D321">
        <f t="shared" si="42"/>
      </c>
    </row>
    <row r="322" ht="12.75">
      <c r="D322">
        <f t="shared" si="42"/>
      </c>
    </row>
    <row r="323" ht="12.75">
      <c r="D323">
        <f t="shared" si="42"/>
      </c>
    </row>
    <row r="324" ht="12.75">
      <c r="D324">
        <f t="shared" si="42"/>
      </c>
    </row>
    <row r="325" ht="12.75">
      <c r="D325">
        <f t="shared" si="42"/>
      </c>
    </row>
    <row r="326" ht="12.75">
      <c r="D326">
        <f t="shared" si="42"/>
      </c>
    </row>
    <row r="327" ht="12.75">
      <c r="D327">
        <f t="shared" si="42"/>
      </c>
    </row>
    <row r="328" ht="12.75">
      <c r="D328">
        <f t="shared" si="42"/>
      </c>
    </row>
    <row r="329" ht="12.75">
      <c r="D329">
        <f t="shared" si="42"/>
      </c>
    </row>
    <row r="330" ht="12.75">
      <c r="D330">
        <f t="shared" si="42"/>
      </c>
    </row>
    <row r="331" ht="12.75">
      <c r="D331">
        <f t="shared" si="42"/>
      </c>
    </row>
    <row r="332" ht="12.75">
      <c r="D332">
        <f t="shared" si="42"/>
      </c>
    </row>
    <row r="333" ht="12.75">
      <c r="D333">
        <f t="shared" si="42"/>
      </c>
    </row>
    <row r="334" ht="12.75">
      <c r="D334">
        <f t="shared" si="42"/>
      </c>
    </row>
    <row r="335" ht="12.75">
      <c r="D335">
        <f t="shared" si="42"/>
      </c>
    </row>
    <row r="336" ht="12.75">
      <c r="D336">
        <f t="shared" si="42"/>
      </c>
    </row>
    <row r="337" ht="12.75">
      <c r="D337">
        <f t="shared" si="42"/>
      </c>
    </row>
    <row r="338" ht="12.75">
      <c r="D338">
        <f t="shared" si="42"/>
      </c>
    </row>
    <row r="339" ht="12.75">
      <c r="D339">
        <f t="shared" si="42"/>
      </c>
    </row>
    <row r="340" ht="12.75">
      <c r="D340">
        <f t="shared" si="42"/>
      </c>
    </row>
    <row r="341" ht="12.75">
      <c r="D341">
        <f t="shared" si="42"/>
      </c>
    </row>
    <row r="342" ht="12.75">
      <c r="D342">
        <f t="shared" si="42"/>
      </c>
    </row>
    <row r="343" ht="12.75">
      <c r="D343">
        <f t="shared" si="42"/>
      </c>
    </row>
    <row r="344" ht="12.75">
      <c r="D344">
        <f t="shared" si="42"/>
      </c>
    </row>
    <row r="345" ht="12.75">
      <c r="D345">
        <f t="shared" si="42"/>
      </c>
    </row>
    <row r="346" ht="12.75">
      <c r="D346">
        <f t="shared" si="42"/>
      </c>
    </row>
    <row r="347" ht="12.75">
      <c r="D347">
        <f t="shared" si="42"/>
      </c>
    </row>
    <row r="348" ht="12.75">
      <c r="D348">
        <f t="shared" si="42"/>
      </c>
    </row>
    <row r="349" ht="12.75">
      <c r="D349">
        <f t="shared" si="42"/>
      </c>
    </row>
    <row r="350" ht="12.75">
      <c r="D350">
        <f t="shared" si="42"/>
      </c>
    </row>
    <row r="351" ht="12.75">
      <c r="D351">
        <f t="shared" si="42"/>
      </c>
    </row>
    <row r="352" ht="12.75">
      <c r="D352">
        <f t="shared" si="42"/>
      </c>
    </row>
    <row r="353" ht="12.75">
      <c r="D353">
        <f t="shared" si="42"/>
      </c>
    </row>
    <row r="354" ht="12.75">
      <c r="D354">
        <f t="shared" si="42"/>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L11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31" sqref="A31"/>
    </sheetView>
  </sheetViews>
  <sheetFormatPr defaultColWidth="9.140625" defaultRowHeight="12.75"/>
  <cols>
    <col min="1" max="1" width="27.7109375" style="0" customWidth="1"/>
    <col min="30" max="30" width="9.140625" style="55" customWidth="1"/>
  </cols>
  <sheetData>
    <row r="1" ht="12.75">
      <c r="A1" t="s">
        <v>255</v>
      </c>
    </row>
    <row r="2" ht="12.75">
      <c r="A2" t="s">
        <v>317</v>
      </c>
    </row>
    <row r="3" spans="1:38" ht="12.75">
      <c r="A3" t="s">
        <v>0</v>
      </c>
      <c r="B3" t="s">
        <v>71</v>
      </c>
      <c r="C3" t="s">
        <v>72</v>
      </c>
      <c r="D3" t="s">
        <v>256</v>
      </c>
      <c r="E3" t="s">
        <v>116</v>
      </c>
      <c r="F3" t="s">
        <v>117</v>
      </c>
      <c r="G3" t="s">
        <v>73</v>
      </c>
      <c r="H3" t="s">
        <v>74</v>
      </c>
      <c r="I3" t="s">
        <v>95</v>
      </c>
      <c r="J3" t="s">
        <v>118</v>
      </c>
      <c r="K3" t="s">
        <v>119</v>
      </c>
      <c r="L3" t="s">
        <v>120</v>
      </c>
      <c r="M3" t="s">
        <v>121</v>
      </c>
      <c r="N3" t="s">
        <v>122</v>
      </c>
      <c r="O3" t="s">
        <v>123</v>
      </c>
      <c r="P3" t="s">
        <v>75</v>
      </c>
      <c r="Q3" t="s">
        <v>76</v>
      </c>
      <c r="R3" t="s">
        <v>257</v>
      </c>
      <c r="S3" t="s">
        <v>124</v>
      </c>
      <c r="T3" t="s">
        <v>125</v>
      </c>
      <c r="U3" t="s">
        <v>77</v>
      </c>
      <c r="V3" t="s">
        <v>78</v>
      </c>
      <c r="W3" t="s">
        <v>96</v>
      </c>
      <c r="X3" t="s">
        <v>126</v>
      </c>
      <c r="Y3" t="s">
        <v>127</v>
      </c>
      <c r="Z3" t="s">
        <v>128</v>
      </c>
      <c r="AA3" t="s">
        <v>129</v>
      </c>
      <c r="AB3" t="s">
        <v>130</v>
      </c>
      <c r="AC3" t="s">
        <v>131</v>
      </c>
      <c r="AD3" s="55" t="s">
        <v>79</v>
      </c>
      <c r="AE3" t="s">
        <v>132</v>
      </c>
      <c r="AF3" t="s">
        <v>133</v>
      </c>
      <c r="AG3" t="s">
        <v>134</v>
      </c>
      <c r="AH3" t="s">
        <v>80</v>
      </c>
      <c r="AI3" t="s">
        <v>135</v>
      </c>
      <c r="AJ3" t="s">
        <v>136</v>
      </c>
      <c r="AK3" t="s">
        <v>137</v>
      </c>
      <c r="AL3" t="s">
        <v>183</v>
      </c>
    </row>
    <row r="4" spans="1:38" ht="12.75">
      <c r="A4" t="s">
        <v>3</v>
      </c>
      <c r="B4">
        <v>252518</v>
      </c>
      <c r="C4">
        <v>273701</v>
      </c>
      <c r="D4">
        <v>0.9325832833</v>
      </c>
      <c r="E4">
        <v>0.9117635766</v>
      </c>
      <c r="F4">
        <v>0.9538783986</v>
      </c>
      <c r="G4" s="4">
        <v>8.13867E-130</v>
      </c>
      <c r="H4">
        <v>0.9226053248</v>
      </c>
      <c r="I4">
        <v>0.0018359878</v>
      </c>
      <c r="J4">
        <v>0.2792</v>
      </c>
      <c r="K4">
        <v>0.2567</v>
      </c>
      <c r="L4">
        <v>0.3018</v>
      </c>
      <c r="M4">
        <v>1.3221359022</v>
      </c>
      <c r="N4">
        <v>1.2926195231</v>
      </c>
      <c r="O4">
        <v>1.3523262744</v>
      </c>
      <c r="P4">
        <v>277239</v>
      </c>
      <c r="Q4">
        <v>313887</v>
      </c>
      <c r="R4">
        <v>0.8895659261</v>
      </c>
      <c r="S4">
        <v>0.8698452919</v>
      </c>
      <c r="T4">
        <v>0.9097336552</v>
      </c>
      <c r="U4" s="4">
        <v>7.984735E-44</v>
      </c>
      <c r="V4">
        <v>0.8832446071</v>
      </c>
      <c r="W4">
        <v>0.0016774664</v>
      </c>
      <c r="X4">
        <v>0.1588</v>
      </c>
      <c r="Y4">
        <v>0.1364</v>
      </c>
      <c r="Z4">
        <v>0.1812</v>
      </c>
      <c r="AA4">
        <v>1.1721032522</v>
      </c>
      <c r="AB4">
        <v>1.1461190965</v>
      </c>
      <c r="AC4">
        <v>1.1986765057</v>
      </c>
      <c r="AD4">
        <v>0.00049391</v>
      </c>
      <c r="AE4">
        <v>0.0412</v>
      </c>
      <c r="AF4">
        <v>0.018</v>
      </c>
      <c r="AG4">
        <v>0.0643</v>
      </c>
      <c r="AH4" s="4">
        <v>6.30421E-160</v>
      </c>
      <c r="AI4">
        <v>0.219</v>
      </c>
      <c r="AJ4">
        <v>0.2031</v>
      </c>
      <c r="AK4">
        <v>0.235</v>
      </c>
      <c r="AL4" t="s">
        <v>184</v>
      </c>
    </row>
    <row r="5" spans="1:38" ht="12.75">
      <c r="A5" t="s">
        <v>1</v>
      </c>
      <c r="B5">
        <v>326645</v>
      </c>
      <c r="C5">
        <v>436634</v>
      </c>
      <c r="D5">
        <v>0.7626116211</v>
      </c>
      <c r="E5">
        <v>0.7458124188</v>
      </c>
      <c r="F5">
        <v>0.7797892204</v>
      </c>
      <c r="G5" s="4">
        <v>6.571611E-12</v>
      </c>
      <c r="H5">
        <v>0.7480979493</v>
      </c>
      <c r="I5">
        <v>0.0013089422</v>
      </c>
      <c r="J5">
        <v>0.078</v>
      </c>
      <c r="K5">
        <v>0.0558</v>
      </c>
      <c r="L5">
        <v>0.1003</v>
      </c>
      <c r="M5">
        <v>1.0811647836</v>
      </c>
      <c r="N5">
        <v>1.0573483279</v>
      </c>
      <c r="O5">
        <v>1.1055176979</v>
      </c>
      <c r="P5">
        <v>390531</v>
      </c>
      <c r="Q5">
        <v>487549</v>
      </c>
      <c r="R5">
        <v>0.8101895956</v>
      </c>
      <c r="S5">
        <v>0.7924305785</v>
      </c>
      <c r="T5">
        <v>0.8283466067</v>
      </c>
      <c r="U5" s="4">
        <v>7.5732969E-09</v>
      </c>
      <c r="V5">
        <v>0.8010087191</v>
      </c>
      <c r="W5">
        <v>0.0012817682</v>
      </c>
      <c r="X5">
        <v>0.0653</v>
      </c>
      <c r="Y5">
        <v>0.0432</v>
      </c>
      <c r="Z5">
        <v>0.0875</v>
      </c>
      <c r="AA5">
        <v>1.0675160007</v>
      </c>
      <c r="AB5">
        <v>1.0441164965</v>
      </c>
      <c r="AC5">
        <v>1.091439907</v>
      </c>
      <c r="AD5" s="4">
        <v>8.1234426E-09</v>
      </c>
      <c r="AE5">
        <v>-0.0666</v>
      </c>
      <c r="AF5">
        <v>-0.0892</v>
      </c>
      <c r="AG5">
        <v>-0.044</v>
      </c>
      <c r="AH5" s="4">
        <v>4.024585E-19</v>
      </c>
      <c r="AI5">
        <v>0.0717</v>
      </c>
      <c r="AJ5">
        <v>0.056</v>
      </c>
      <c r="AK5">
        <v>0.0874</v>
      </c>
      <c r="AL5" t="s">
        <v>185</v>
      </c>
    </row>
    <row r="6" spans="1:38" ht="12.75">
      <c r="A6" t="s">
        <v>9</v>
      </c>
      <c r="B6">
        <v>33969</v>
      </c>
      <c r="C6">
        <v>424536</v>
      </c>
      <c r="D6">
        <v>0.0856282208</v>
      </c>
      <c r="E6">
        <v>0.083529267</v>
      </c>
      <c r="F6">
        <v>0.087779918</v>
      </c>
      <c r="G6">
        <v>0</v>
      </c>
      <c r="H6">
        <v>0.0800144157</v>
      </c>
      <c r="I6">
        <v>0.0004341371</v>
      </c>
      <c r="J6">
        <v>-2.1087</v>
      </c>
      <c r="K6">
        <v>-2.1335</v>
      </c>
      <c r="L6">
        <v>-2.0839</v>
      </c>
      <c r="M6">
        <v>0.1213962839</v>
      </c>
      <c r="N6">
        <v>0.1184205687</v>
      </c>
      <c r="O6">
        <v>0.124446774</v>
      </c>
      <c r="P6">
        <v>57045</v>
      </c>
      <c r="Q6">
        <v>333455</v>
      </c>
      <c r="R6">
        <v>0.1680403893</v>
      </c>
      <c r="S6">
        <v>0.1641071661</v>
      </c>
      <c r="T6">
        <v>0.1720678816</v>
      </c>
      <c r="U6">
        <v>0</v>
      </c>
      <c r="V6">
        <v>0.1710725585</v>
      </c>
      <c r="W6">
        <v>0.0007162614</v>
      </c>
      <c r="X6">
        <v>-1.5077</v>
      </c>
      <c r="Y6">
        <v>-1.5314</v>
      </c>
      <c r="Z6">
        <v>-1.484</v>
      </c>
      <c r="AA6">
        <v>0.2214121303</v>
      </c>
      <c r="AB6">
        <v>0.2162296661</v>
      </c>
      <c r="AC6">
        <v>0.2267188048</v>
      </c>
      <c r="AD6">
        <v>0</v>
      </c>
      <c r="AE6">
        <v>-0.6803</v>
      </c>
      <c r="AF6">
        <v>-0.7067</v>
      </c>
      <c r="AG6">
        <v>-0.6538</v>
      </c>
      <c r="AH6">
        <v>0</v>
      </c>
      <c r="AI6">
        <v>-1.8082</v>
      </c>
      <c r="AJ6">
        <v>-1.8254</v>
      </c>
      <c r="AK6">
        <v>-1.791</v>
      </c>
      <c r="AL6" t="s">
        <v>186</v>
      </c>
    </row>
    <row r="7" spans="1:38" ht="12.75">
      <c r="A7" t="s">
        <v>10</v>
      </c>
      <c r="B7">
        <v>254027</v>
      </c>
      <c r="C7">
        <v>294892</v>
      </c>
      <c r="D7">
        <v>0.8740234708</v>
      </c>
      <c r="E7">
        <v>0.8547833814</v>
      </c>
      <c r="F7">
        <v>0.8936966303</v>
      </c>
      <c r="G7" s="4">
        <v>1.726025E-79</v>
      </c>
      <c r="H7">
        <v>0.8614238433</v>
      </c>
      <c r="I7">
        <v>0.0017091373</v>
      </c>
      <c r="J7">
        <v>0.2144</v>
      </c>
      <c r="K7">
        <v>0.1921</v>
      </c>
      <c r="L7">
        <v>0.2367</v>
      </c>
      <c r="M7">
        <v>1.2391148661</v>
      </c>
      <c r="N7">
        <v>1.2118379317</v>
      </c>
      <c r="O7">
        <v>1.2670057696</v>
      </c>
      <c r="P7">
        <v>258259</v>
      </c>
      <c r="Q7">
        <v>280494</v>
      </c>
      <c r="R7">
        <v>0.942355999</v>
      </c>
      <c r="S7">
        <v>0.9216028118</v>
      </c>
      <c r="T7">
        <v>0.9635765185</v>
      </c>
      <c r="U7" s="4">
        <v>6.499925E-81</v>
      </c>
      <c r="V7">
        <v>0.9207291422</v>
      </c>
      <c r="W7">
        <v>0.0018117746</v>
      </c>
      <c r="X7">
        <v>0.2164</v>
      </c>
      <c r="Y7">
        <v>0.1942</v>
      </c>
      <c r="Z7">
        <v>0.2387</v>
      </c>
      <c r="AA7">
        <v>1.2416601162</v>
      </c>
      <c r="AB7">
        <v>1.2143154557</v>
      </c>
      <c r="AC7">
        <v>1.2696205396</v>
      </c>
      <c r="AD7" s="4">
        <v>2.362777E-12</v>
      </c>
      <c r="AE7">
        <v>-0.0814</v>
      </c>
      <c r="AF7">
        <v>-0.1041</v>
      </c>
      <c r="AG7">
        <v>-0.0586</v>
      </c>
      <c r="AH7" s="4">
        <v>2.39083E-158</v>
      </c>
      <c r="AI7">
        <v>0.2154</v>
      </c>
      <c r="AJ7">
        <v>0.1997</v>
      </c>
      <c r="AK7">
        <v>0.2312</v>
      </c>
      <c r="AL7" t="s">
        <v>187</v>
      </c>
    </row>
    <row r="8" spans="9:23" ht="12.75">
      <c r="I8" s="4"/>
      <c r="W8" s="4"/>
    </row>
    <row r="9" spans="1:38" ht="12.75">
      <c r="A9" t="s">
        <v>6</v>
      </c>
      <c r="B9">
        <v>80145</v>
      </c>
      <c r="C9">
        <v>122527</v>
      </c>
      <c r="D9">
        <v>0.6724416026</v>
      </c>
      <c r="E9">
        <v>0.6569652347</v>
      </c>
      <c r="F9">
        <v>0.688282553</v>
      </c>
      <c r="G9">
        <v>5.7424E-05</v>
      </c>
      <c r="H9">
        <v>0.6541007288</v>
      </c>
      <c r="I9">
        <v>0.0023105024</v>
      </c>
      <c r="J9">
        <v>-0.0478</v>
      </c>
      <c r="K9">
        <v>-0.0711</v>
      </c>
      <c r="L9">
        <v>-0.0245</v>
      </c>
      <c r="M9">
        <v>0.953329532</v>
      </c>
      <c r="N9">
        <v>0.9313884763</v>
      </c>
      <c r="O9">
        <v>0.9757874611</v>
      </c>
      <c r="P9">
        <v>83668</v>
      </c>
      <c r="Q9">
        <v>148615</v>
      </c>
      <c r="R9">
        <v>0.5908513512</v>
      </c>
      <c r="S9">
        <v>0.5772598898</v>
      </c>
      <c r="T9">
        <v>0.6047628206</v>
      </c>
      <c r="U9" s="4">
        <v>1.065427E-98</v>
      </c>
      <c r="V9">
        <v>0.5629848939</v>
      </c>
      <c r="W9">
        <v>0.0019463326</v>
      </c>
      <c r="X9">
        <v>-0.2504</v>
      </c>
      <c r="Y9">
        <v>-0.2736</v>
      </c>
      <c r="Z9">
        <v>-0.2271</v>
      </c>
      <c r="AA9">
        <v>0.7785131714</v>
      </c>
      <c r="AB9">
        <v>0.760604891</v>
      </c>
      <c r="AC9">
        <v>0.7968430985</v>
      </c>
      <c r="AD9" s="4">
        <v>1.052356E-22</v>
      </c>
      <c r="AE9">
        <v>0.1233</v>
      </c>
      <c r="AF9">
        <v>0.0986</v>
      </c>
      <c r="AG9">
        <v>0.1479</v>
      </c>
      <c r="AH9" s="4">
        <v>2.623637E-70</v>
      </c>
      <c r="AI9">
        <v>-0.1491</v>
      </c>
      <c r="AJ9">
        <v>-0.1656</v>
      </c>
      <c r="AK9">
        <v>-0.1326</v>
      </c>
      <c r="AL9" t="s">
        <v>188</v>
      </c>
    </row>
    <row r="10" spans="1:38" ht="12.75">
      <c r="A10" t="s">
        <v>4</v>
      </c>
      <c r="B10">
        <v>459047</v>
      </c>
      <c r="C10">
        <v>568137</v>
      </c>
      <c r="D10">
        <v>0.8477657744</v>
      </c>
      <c r="E10">
        <v>0.8290774616</v>
      </c>
      <c r="F10">
        <v>0.8668753421</v>
      </c>
      <c r="G10" s="4">
        <v>8.304031E-59</v>
      </c>
      <c r="H10">
        <v>0.807986454</v>
      </c>
      <c r="I10">
        <v>0.001192547</v>
      </c>
      <c r="J10">
        <v>0.1839</v>
      </c>
      <c r="K10">
        <v>0.1616</v>
      </c>
      <c r="L10">
        <v>0.2062</v>
      </c>
      <c r="M10">
        <v>1.2018889756</v>
      </c>
      <c r="N10">
        <v>1.1753943025</v>
      </c>
      <c r="O10">
        <v>1.2289808676</v>
      </c>
      <c r="P10">
        <v>527838</v>
      </c>
      <c r="Q10">
        <v>627118</v>
      </c>
      <c r="R10">
        <v>0.8630776641</v>
      </c>
      <c r="S10">
        <v>0.844172155</v>
      </c>
      <c r="T10">
        <v>0.8824065681</v>
      </c>
      <c r="U10" s="4">
        <v>5.405287E-30</v>
      </c>
      <c r="V10">
        <v>0.8416884861</v>
      </c>
      <c r="W10">
        <v>0.0011585134</v>
      </c>
      <c r="X10">
        <v>0.1286</v>
      </c>
      <c r="Y10">
        <v>0.1064</v>
      </c>
      <c r="Z10">
        <v>0.1507</v>
      </c>
      <c r="AA10">
        <v>1.137201985</v>
      </c>
      <c r="AB10">
        <v>1.1122918485</v>
      </c>
      <c r="AC10">
        <v>1.1626699921</v>
      </c>
      <c r="AD10">
        <v>0.03785017</v>
      </c>
      <c r="AE10">
        <v>-0.024</v>
      </c>
      <c r="AF10">
        <v>-0.0466</v>
      </c>
      <c r="AG10">
        <v>-0.0013</v>
      </c>
      <c r="AH10" s="4">
        <v>1.915185E-84</v>
      </c>
      <c r="AI10">
        <v>0.1562</v>
      </c>
      <c r="AJ10">
        <v>0.1405</v>
      </c>
      <c r="AK10">
        <v>0.172</v>
      </c>
      <c r="AL10" t="s">
        <v>189</v>
      </c>
    </row>
    <row r="11" spans="1:38" ht="12.75">
      <c r="A11" t="s">
        <v>2</v>
      </c>
      <c r="B11">
        <v>227952</v>
      </c>
      <c r="C11">
        <v>234341</v>
      </c>
      <c r="D11">
        <v>0.9899473849</v>
      </c>
      <c r="E11">
        <v>0.9677273261</v>
      </c>
      <c r="F11">
        <v>1.0126776401</v>
      </c>
      <c r="G11" s="4">
        <v>3.06138E-188</v>
      </c>
      <c r="H11">
        <v>0.9727363116</v>
      </c>
      <c r="I11">
        <v>0.0020373865</v>
      </c>
      <c r="J11">
        <v>0.3389</v>
      </c>
      <c r="K11">
        <v>0.3162</v>
      </c>
      <c r="L11">
        <v>0.3616</v>
      </c>
      <c r="M11">
        <v>1.403461763</v>
      </c>
      <c r="N11">
        <v>1.3719600859</v>
      </c>
      <c r="O11">
        <v>1.4356867524</v>
      </c>
      <c r="P11">
        <v>268660</v>
      </c>
      <c r="Q11">
        <v>276844</v>
      </c>
      <c r="R11">
        <v>0.9867753563</v>
      </c>
      <c r="S11">
        <v>0.9648175519</v>
      </c>
      <c r="T11">
        <v>1.0092328875</v>
      </c>
      <c r="U11" s="4">
        <v>1.07163E-115</v>
      </c>
      <c r="V11">
        <v>0.9704382251</v>
      </c>
      <c r="W11">
        <v>0.001872261</v>
      </c>
      <c r="X11">
        <v>0.2625</v>
      </c>
      <c r="Y11">
        <v>0.24</v>
      </c>
      <c r="Z11">
        <v>0.285</v>
      </c>
      <c r="AA11">
        <v>1.30018762</v>
      </c>
      <c r="AB11">
        <v>1.2712557408</v>
      </c>
      <c r="AC11">
        <v>1.3297779456</v>
      </c>
      <c r="AD11">
        <v>0.8099247125</v>
      </c>
      <c r="AE11">
        <v>-0.0029</v>
      </c>
      <c r="AF11">
        <v>-0.0262</v>
      </c>
      <c r="AG11">
        <v>0.0205</v>
      </c>
      <c r="AH11" s="4">
        <v>8.7986E-297</v>
      </c>
      <c r="AI11">
        <v>0.3007</v>
      </c>
      <c r="AJ11">
        <v>0.2847</v>
      </c>
      <c r="AK11">
        <v>0.3167</v>
      </c>
      <c r="AL11" t="s">
        <v>190</v>
      </c>
    </row>
    <row r="12" spans="1:38" ht="12.75">
      <c r="A12" t="s">
        <v>8</v>
      </c>
      <c r="B12">
        <v>2134</v>
      </c>
      <c r="C12">
        <v>4240</v>
      </c>
      <c r="D12">
        <v>0.4960858509</v>
      </c>
      <c r="E12">
        <v>0.4719383777</v>
      </c>
      <c r="F12">
        <v>0.5214688678</v>
      </c>
      <c r="G12" s="4">
        <v>1.823706E-43</v>
      </c>
      <c r="H12">
        <v>0.5033018868</v>
      </c>
      <c r="I12">
        <v>0.0108951033</v>
      </c>
      <c r="J12">
        <v>-0.352</v>
      </c>
      <c r="K12">
        <v>-0.4019</v>
      </c>
      <c r="L12">
        <v>-0.3021</v>
      </c>
      <c r="M12">
        <v>0.7033076035</v>
      </c>
      <c r="N12">
        <v>0.669073405</v>
      </c>
      <c r="O12">
        <v>0.739293449</v>
      </c>
      <c r="P12">
        <v>3181</v>
      </c>
      <c r="Q12">
        <v>4585</v>
      </c>
      <c r="R12">
        <v>0.7048209743</v>
      </c>
      <c r="S12">
        <v>0.6751039418</v>
      </c>
      <c r="T12">
        <v>0.7358461046</v>
      </c>
      <c r="U12">
        <v>0.0007613848</v>
      </c>
      <c r="V12">
        <v>0.6937840785</v>
      </c>
      <c r="W12">
        <v>0.0123010588</v>
      </c>
      <c r="X12">
        <v>-0.074</v>
      </c>
      <c r="Y12">
        <v>-0.1171</v>
      </c>
      <c r="Z12">
        <v>-0.0309</v>
      </c>
      <c r="AA12">
        <v>0.9286809801</v>
      </c>
      <c r="AB12">
        <v>0.8895254444</v>
      </c>
      <c r="AC12">
        <v>0.969560082</v>
      </c>
      <c r="AD12" s="4">
        <v>1.843277E-29</v>
      </c>
      <c r="AE12">
        <v>-0.3573</v>
      </c>
      <c r="AF12">
        <v>-0.4194</v>
      </c>
      <c r="AG12">
        <v>-0.2951</v>
      </c>
      <c r="AH12" s="4">
        <v>1.162718E-36</v>
      </c>
      <c r="AI12">
        <v>-0.213</v>
      </c>
      <c r="AJ12">
        <v>-0.246</v>
      </c>
      <c r="AK12">
        <v>-0.18</v>
      </c>
      <c r="AL12" t="s">
        <v>191</v>
      </c>
    </row>
    <row r="13" spans="1:38" ht="12.75">
      <c r="A13" t="s">
        <v>5</v>
      </c>
      <c r="B13">
        <v>44031</v>
      </c>
      <c r="C13">
        <v>48258</v>
      </c>
      <c r="D13">
        <v>0.9220526808</v>
      </c>
      <c r="E13">
        <v>0.8996439239</v>
      </c>
      <c r="F13">
        <v>0.9450196057</v>
      </c>
      <c r="G13" s="4">
        <v>4.72649E-101</v>
      </c>
      <c r="H13">
        <v>0.9124083054</v>
      </c>
      <c r="I13">
        <v>0.0043482044</v>
      </c>
      <c r="J13">
        <v>0.2679</v>
      </c>
      <c r="K13">
        <v>0.2433</v>
      </c>
      <c r="L13">
        <v>0.2925</v>
      </c>
      <c r="M13">
        <v>1.3072065251</v>
      </c>
      <c r="N13">
        <v>1.275437328</v>
      </c>
      <c r="O13">
        <v>1.3397670443</v>
      </c>
      <c r="P13">
        <v>53725</v>
      </c>
      <c r="Q13">
        <v>64776</v>
      </c>
      <c r="R13">
        <v>0.8353528729</v>
      </c>
      <c r="S13">
        <v>0.8154368338</v>
      </c>
      <c r="T13">
        <v>0.8557553368</v>
      </c>
      <c r="U13" s="4">
        <v>6.644695E-15</v>
      </c>
      <c r="V13">
        <v>0.8293966901</v>
      </c>
      <c r="W13">
        <v>0.0035782781</v>
      </c>
      <c r="X13">
        <v>0.0959</v>
      </c>
      <c r="Y13">
        <v>0.0718</v>
      </c>
      <c r="Z13">
        <v>0.1201</v>
      </c>
      <c r="AA13">
        <v>1.1006714515</v>
      </c>
      <c r="AB13">
        <v>1.0744298278</v>
      </c>
      <c r="AC13">
        <v>1.1275539944</v>
      </c>
      <c r="AD13" s="4">
        <v>8.950178E-12</v>
      </c>
      <c r="AE13">
        <v>0.0927</v>
      </c>
      <c r="AF13">
        <v>0.0661</v>
      </c>
      <c r="AG13">
        <v>0.1193</v>
      </c>
      <c r="AH13" s="4">
        <v>1.059557E-94</v>
      </c>
      <c r="AI13">
        <v>0.1819</v>
      </c>
      <c r="AJ13">
        <v>0.1646</v>
      </c>
      <c r="AK13">
        <v>0.1992</v>
      </c>
      <c r="AL13" t="s">
        <v>192</v>
      </c>
    </row>
    <row r="14" spans="1:38" ht="12.75">
      <c r="A14" t="s">
        <v>7</v>
      </c>
      <c r="B14">
        <v>110743</v>
      </c>
      <c r="C14">
        <v>132158</v>
      </c>
      <c r="D14">
        <v>0.844124473</v>
      </c>
      <c r="E14">
        <v>0.8243086755</v>
      </c>
      <c r="F14">
        <v>0.8644166283</v>
      </c>
      <c r="G14" s="4">
        <v>1.127806E-49</v>
      </c>
      <c r="H14">
        <v>0.8379591096</v>
      </c>
      <c r="I14">
        <v>0.0025180519</v>
      </c>
      <c r="J14">
        <v>0.1796</v>
      </c>
      <c r="K14">
        <v>0.1558</v>
      </c>
      <c r="L14">
        <v>0.2033</v>
      </c>
      <c r="M14">
        <v>1.1967266535</v>
      </c>
      <c r="N14">
        <v>1.1686335301</v>
      </c>
      <c r="O14">
        <v>1.2254951158</v>
      </c>
      <c r="P14">
        <v>137537</v>
      </c>
      <c r="Q14">
        <v>173906</v>
      </c>
      <c r="R14">
        <v>0.8045507515</v>
      </c>
      <c r="S14">
        <v>0.7859470192</v>
      </c>
      <c r="T14">
        <v>0.8235948429</v>
      </c>
      <c r="U14" s="4">
        <v>1.0161817E-06</v>
      </c>
      <c r="V14">
        <v>0.7908697802</v>
      </c>
      <c r="W14">
        <v>0.0021325303</v>
      </c>
      <c r="X14">
        <v>0.0584</v>
      </c>
      <c r="Y14">
        <v>0.035</v>
      </c>
      <c r="Z14">
        <v>0.0817</v>
      </c>
      <c r="AA14">
        <v>1.0600861889</v>
      </c>
      <c r="AB14">
        <v>1.0355736772</v>
      </c>
      <c r="AC14">
        <v>1.0851789232</v>
      </c>
      <c r="AD14">
        <v>0.0010754607</v>
      </c>
      <c r="AE14">
        <v>0.0419</v>
      </c>
      <c r="AF14">
        <v>0.0168</v>
      </c>
      <c r="AG14">
        <v>0.0671</v>
      </c>
      <c r="AH14" s="4">
        <v>3.156959E-44</v>
      </c>
      <c r="AI14">
        <v>0.119</v>
      </c>
      <c r="AJ14">
        <v>0.1023</v>
      </c>
      <c r="AK14">
        <v>0.1357</v>
      </c>
      <c r="AL14" t="s">
        <v>193</v>
      </c>
    </row>
    <row r="15" spans="1:38" ht="12.75">
      <c r="A15" t="s">
        <v>13</v>
      </c>
      <c r="B15">
        <v>833190</v>
      </c>
      <c r="C15">
        <v>1005227</v>
      </c>
      <c r="D15">
        <v>0.841906852</v>
      </c>
      <c r="E15">
        <v>0.8215858936</v>
      </c>
      <c r="F15">
        <v>0.8627304254</v>
      </c>
      <c r="G15" s="4">
        <v>9.785584E-46</v>
      </c>
      <c r="H15">
        <v>0.8288575615</v>
      </c>
      <c r="I15">
        <v>0.0009080461</v>
      </c>
      <c r="J15">
        <v>0.177</v>
      </c>
      <c r="K15">
        <v>0.1525</v>
      </c>
      <c r="L15">
        <v>0.2014</v>
      </c>
      <c r="M15">
        <v>1.1935827023</v>
      </c>
      <c r="N15">
        <v>1.1647734054</v>
      </c>
      <c r="O15">
        <v>1.2231045633</v>
      </c>
      <c r="P15">
        <v>926029</v>
      </c>
      <c r="Q15">
        <v>1081930</v>
      </c>
      <c r="R15">
        <v>0.8728810124</v>
      </c>
      <c r="S15">
        <v>0.8518341555</v>
      </c>
      <c r="T15">
        <v>0.8944478886</v>
      </c>
      <c r="U15" s="4">
        <v>2.856513E-29</v>
      </c>
      <c r="V15">
        <v>0.8559047258</v>
      </c>
      <c r="W15">
        <v>0.0008894328</v>
      </c>
      <c r="X15">
        <v>0.1399</v>
      </c>
      <c r="Y15">
        <v>0.1155</v>
      </c>
      <c r="Z15">
        <v>0.1643</v>
      </c>
      <c r="AA15">
        <v>1.1501190001</v>
      </c>
      <c r="AB15">
        <v>1.1223873968</v>
      </c>
      <c r="AC15">
        <v>1.1785357874</v>
      </c>
      <c r="AD15">
        <v>0.0003225335</v>
      </c>
      <c r="AE15">
        <v>-0.0451</v>
      </c>
      <c r="AF15">
        <v>-0.0697</v>
      </c>
      <c r="AG15">
        <v>-0.0205</v>
      </c>
      <c r="AH15" s="4">
        <v>2.888071E-72</v>
      </c>
      <c r="AI15">
        <v>0.1584</v>
      </c>
      <c r="AJ15">
        <v>0.1411</v>
      </c>
      <c r="AK15">
        <v>0.1757</v>
      </c>
      <c r="AL15" t="s">
        <v>194</v>
      </c>
    </row>
    <row r="16" spans="1:38" ht="12.75">
      <c r="A16" t="s">
        <v>11</v>
      </c>
      <c r="B16">
        <v>767144</v>
      </c>
      <c r="C16">
        <v>925005</v>
      </c>
      <c r="D16">
        <v>0.8450577183</v>
      </c>
      <c r="E16">
        <v>0.8245213229</v>
      </c>
      <c r="F16">
        <v>0.8661056148</v>
      </c>
      <c r="G16" s="4">
        <v>5.526752E-47</v>
      </c>
      <c r="H16">
        <v>0.8293403819</v>
      </c>
      <c r="I16">
        <v>0.0009468787</v>
      </c>
      <c r="J16">
        <v>0.1807</v>
      </c>
      <c r="K16">
        <v>0.1561</v>
      </c>
      <c r="L16">
        <v>0.2053</v>
      </c>
      <c r="M16">
        <v>1.1980497279</v>
      </c>
      <c r="N16">
        <v>1.1689350032</v>
      </c>
      <c r="O16">
        <v>1.2278896147</v>
      </c>
      <c r="P16">
        <v>880166</v>
      </c>
      <c r="Q16">
        <v>1052577</v>
      </c>
      <c r="R16">
        <v>0.8425532778</v>
      </c>
      <c r="S16">
        <v>0.82216907</v>
      </c>
      <c r="T16">
        <v>0.8634428756</v>
      </c>
      <c r="U16" s="4">
        <v>6.103063E-17</v>
      </c>
      <c r="V16">
        <v>0.836201057</v>
      </c>
      <c r="W16">
        <v>0.0008913093</v>
      </c>
      <c r="X16">
        <v>0.1045</v>
      </c>
      <c r="Y16">
        <v>0.08</v>
      </c>
      <c r="Z16">
        <v>0.129</v>
      </c>
      <c r="AA16">
        <v>1.1101587955</v>
      </c>
      <c r="AB16">
        <v>1.0833003069</v>
      </c>
      <c r="AC16">
        <v>1.1376831922</v>
      </c>
      <c r="AD16">
        <v>0.6358252115</v>
      </c>
      <c r="AE16">
        <v>-0.006</v>
      </c>
      <c r="AF16">
        <v>-0.0308</v>
      </c>
      <c r="AG16">
        <v>0.0188</v>
      </c>
      <c r="AH16" s="4">
        <v>2.871584E-58</v>
      </c>
      <c r="AI16">
        <v>0.1426</v>
      </c>
      <c r="AJ16">
        <v>0.1252</v>
      </c>
      <c r="AK16">
        <v>0.16</v>
      </c>
      <c r="AL16" t="s">
        <v>195</v>
      </c>
    </row>
    <row r="17" spans="1:38" ht="12.75">
      <c r="A17" t="s">
        <v>12</v>
      </c>
      <c r="B17">
        <v>156908</v>
      </c>
      <c r="C17">
        <v>184656</v>
      </c>
      <c r="D17">
        <v>0.8659608545</v>
      </c>
      <c r="E17">
        <v>0.843939774</v>
      </c>
      <c r="F17">
        <v>0.8885565353</v>
      </c>
      <c r="G17" s="4">
        <v>6.393746E-55</v>
      </c>
      <c r="H17">
        <v>0.8497313924</v>
      </c>
      <c r="I17">
        <v>0.0021451572</v>
      </c>
      <c r="J17">
        <v>0.2051</v>
      </c>
      <c r="K17">
        <v>0.1794</v>
      </c>
      <c r="L17">
        <v>0.2309</v>
      </c>
      <c r="M17">
        <v>1.2276843862</v>
      </c>
      <c r="N17">
        <v>1.1964648033</v>
      </c>
      <c r="O17">
        <v>1.2597185876</v>
      </c>
      <c r="P17">
        <v>194443</v>
      </c>
      <c r="Q17">
        <v>243267</v>
      </c>
      <c r="R17">
        <v>0.8046732071</v>
      </c>
      <c r="S17">
        <v>0.7844508016</v>
      </c>
      <c r="T17">
        <v>0.8254169272</v>
      </c>
      <c r="U17" s="4">
        <v>6.6377588E-06</v>
      </c>
      <c r="V17">
        <v>0.7992987129</v>
      </c>
      <c r="W17">
        <v>0.0018126458</v>
      </c>
      <c r="X17">
        <v>0.0585</v>
      </c>
      <c r="Y17">
        <v>0.0331</v>
      </c>
      <c r="Z17">
        <v>0.084</v>
      </c>
      <c r="AA17">
        <v>1.0602475379</v>
      </c>
      <c r="AB17">
        <v>1.0336022422</v>
      </c>
      <c r="AC17">
        <v>1.0875797244</v>
      </c>
      <c r="AD17" s="4">
        <v>2.310808E-06</v>
      </c>
      <c r="AE17">
        <v>0.0644</v>
      </c>
      <c r="AF17">
        <v>0.0377</v>
      </c>
      <c r="AG17">
        <v>0.0912</v>
      </c>
      <c r="AH17" s="4">
        <v>6.274344E-46</v>
      </c>
      <c r="AI17">
        <v>0.1318</v>
      </c>
      <c r="AJ17">
        <v>0.1137</v>
      </c>
      <c r="AK17">
        <v>0.15</v>
      </c>
      <c r="AL17" t="s">
        <v>196</v>
      </c>
    </row>
    <row r="18" spans="1:38" ht="12.75">
      <c r="A18" t="s">
        <v>14</v>
      </c>
      <c r="B18">
        <v>1791211</v>
      </c>
      <c r="C18">
        <v>2539424</v>
      </c>
      <c r="D18">
        <v>0.705361137</v>
      </c>
      <c r="E18" t="s">
        <v>69</v>
      </c>
      <c r="F18" t="s">
        <v>69</v>
      </c>
      <c r="G18" t="s">
        <v>69</v>
      </c>
      <c r="H18">
        <v>0.705361137</v>
      </c>
      <c r="I18">
        <v>0.0005270334</v>
      </c>
      <c r="J18" t="s">
        <v>69</v>
      </c>
      <c r="K18" t="s">
        <v>69</v>
      </c>
      <c r="L18" t="s">
        <v>69</v>
      </c>
      <c r="M18" t="s">
        <v>69</v>
      </c>
      <c r="N18" t="s">
        <v>69</v>
      </c>
      <c r="O18" t="s">
        <v>69</v>
      </c>
      <c r="P18">
        <v>2057683</v>
      </c>
      <c r="Q18">
        <v>2711229</v>
      </c>
      <c r="R18">
        <v>0.7589484326</v>
      </c>
      <c r="S18" t="s">
        <v>69</v>
      </c>
      <c r="T18" t="s">
        <v>69</v>
      </c>
      <c r="U18" t="s">
        <v>69</v>
      </c>
      <c r="V18">
        <v>0.7589484326</v>
      </c>
      <c r="W18">
        <v>0.0005290821</v>
      </c>
      <c r="X18" t="s">
        <v>69</v>
      </c>
      <c r="Y18" t="s">
        <v>69</v>
      </c>
      <c r="Z18" t="s">
        <v>69</v>
      </c>
      <c r="AA18" t="s">
        <v>69</v>
      </c>
      <c r="AB18" t="s">
        <v>69</v>
      </c>
      <c r="AC18" t="s">
        <v>69</v>
      </c>
      <c r="AD18" t="s">
        <v>69</v>
      </c>
      <c r="AE18" t="s">
        <v>69</v>
      </c>
      <c r="AF18" t="s">
        <v>69</v>
      </c>
      <c r="AG18" t="s">
        <v>69</v>
      </c>
      <c r="AH18" t="s">
        <v>69</v>
      </c>
      <c r="AI18" t="s">
        <v>69</v>
      </c>
      <c r="AJ18" t="s">
        <v>69</v>
      </c>
      <c r="AK18" t="s">
        <v>69</v>
      </c>
      <c r="AL18" t="s">
        <v>197</v>
      </c>
    </row>
    <row r="19" spans="9:23" ht="12.75">
      <c r="I19" s="4"/>
      <c r="W19" s="4"/>
    </row>
    <row r="20" spans="9:23" ht="12.75">
      <c r="I20" s="4"/>
      <c r="W20" s="4"/>
    </row>
    <row r="21" spans="9:23" ht="12.75">
      <c r="I21" s="4"/>
      <c r="W21" s="4"/>
    </row>
    <row r="22" spans="9:23" ht="12.75">
      <c r="I22" s="4"/>
      <c r="W22" s="4"/>
    </row>
    <row r="23" spans="9:23" ht="12.75">
      <c r="I23" s="4"/>
      <c r="W23" s="4"/>
    </row>
    <row r="24" spans="9:23" ht="12.75">
      <c r="I24" s="4"/>
      <c r="W24" s="4"/>
    </row>
    <row r="25" spans="9:23" ht="12.75">
      <c r="I25" s="4"/>
      <c r="W25" s="4"/>
    </row>
    <row r="26" spans="9:23" ht="12.75">
      <c r="I26" s="4"/>
      <c r="W26" s="4"/>
    </row>
    <row r="27" ht="12.75">
      <c r="W27" s="4"/>
    </row>
    <row r="29" spans="9:23" ht="12.75">
      <c r="I29" s="4"/>
      <c r="W29" s="4"/>
    </row>
    <row r="30" spans="9:23" ht="12.75">
      <c r="I30" s="4"/>
      <c r="W30" s="4"/>
    </row>
    <row r="31" spans="9:23" ht="12.75">
      <c r="I31" s="4"/>
      <c r="W31" s="4"/>
    </row>
    <row r="32" spans="9:23" ht="12.75">
      <c r="I32" s="4"/>
      <c r="W32" s="4"/>
    </row>
    <row r="33" spans="9:23" ht="12.75">
      <c r="I33" s="4"/>
      <c r="W33" s="4"/>
    </row>
    <row r="34" spans="1:38" ht="12.75">
      <c r="A34" t="s">
        <v>31</v>
      </c>
      <c r="B34">
        <v>86446</v>
      </c>
      <c r="C34">
        <v>91452</v>
      </c>
      <c r="D34">
        <v>0.9459701808</v>
      </c>
      <c r="E34">
        <v>0.9264297349</v>
      </c>
      <c r="F34">
        <v>0.9659227778</v>
      </c>
      <c r="G34" s="4">
        <v>3.37585E-167</v>
      </c>
      <c r="H34">
        <v>0.9452609019</v>
      </c>
      <c r="I34">
        <v>0.0032149872</v>
      </c>
      <c r="J34">
        <v>0.2935</v>
      </c>
      <c r="K34">
        <v>0.2726</v>
      </c>
      <c r="L34">
        <v>0.3144</v>
      </c>
      <c r="M34">
        <v>1.3411146875</v>
      </c>
      <c r="N34">
        <v>1.3134119337</v>
      </c>
      <c r="O34">
        <v>1.3694017534</v>
      </c>
      <c r="P34">
        <v>91393</v>
      </c>
      <c r="Q34">
        <v>99364</v>
      </c>
      <c r="R34">
        <v>0.9228311116</v>
      </c>
      <c r="S34">
        <v>0.9039923531</v>
      </c>
      <c r="T34">
        <v>0.9420624606</v>
      </c>
      <c r="U34" s="4">
        <v>4.756624E-77</v>
      </c>
      <c r="V34">
        <v>0.9197797995</v>
      </c>
      <c r="W34">
        <v>0.0030424777</v>
      </c>
      <c r="X34">
        <v>0.1955</v>
      </c>
      <c r="Y34">
        <v>0.1749</v>
      </c>
      <c r="Z34">
        <v>0.2161</v>
      </c>
      <c r="AA34">
        <v>1.2159338789</v>
      </c>
      <c r="AB34">
        <v>1.1911116938</v>
      </c>
      <c r="AC34">
        <v>1.2412733462</v>
      </c>
      <c r="AD34">
        <v>0.0736607424</v>
      </c>
      <c r="AE34">
        <v>0.0204</v>
      </c>
      <c r="AF34">
        <v>-0.002</v>
      </c>
      <c r="AG34">
        <v>0.0428</v>
      </c>
      <c r="AH34" s="4">
        <v>3.35812E-233</v>
      </c>
      <c r="AI34">
        <v>0.2445</v>
      </c>
      <c r="AJ34">
        <v>0.2298</v>
      </c>
      <c r="AK34">
        <v>0.2592</v>
      </c>
      <c r="AL34" t="s">
        <v>198</v>
      </c>
    </row>
    <row r="35" spans="1:38" ht="12.75">
      <c r="A35" t="s">
        <v>30</v>
      </c>
      <c r="B35">
        <v>65180</v>
      </c>
      <c r="C35">
        <v>76825</v>
      </c>
      <c r="D35">
        <v>0.8582777224</v>
      </c>
      <c r="E35">
        <v>0.8404708383</v>
      </c>
      <c r="F35">
        <v>0.8764618773</v>
      </c>
      <c r="G35" s="4">
        <v>3.721761E-75</v>
      </c>
      <c r="H35">
        <v>0.8484217377</v>
      </c>
      <c r="I35">
        <v>0.0033231857</v>
      </c>
      <c r="J35">
        <v>0.1962</v>
      </c>
      <c r="K35">
        <v>0.1753</v>
      </c>
      <c r="L35">
        <v>0.2172</v>
      </c>
      <c r="M35">
        <v>1.216791906</v>
      </c>
      <c r="N35">
        <v>1.1915468462</v>
      </c>
      <c r="O35">
        <v>1.2425718278</v>
      </c>
      <c r="P35">
        <v>83206</v>
      </c>
      <c r="Q35">
        <v>102163</v>
      </c>
      <c r="R35">
        <v>0.8256898004</v>
      </c>
      <c r="S35">
        <v>0.8089131653</v>
      </c>
      <c r="T35">
        <v>0.8428143782</v>
      </c>
      <c r="U35" s="4">
        <v>8.448639E-16</v>
      </c>
      <c r="V35">
        <v>0.8144435853</v>
      </c>
      <c r="W35">
        <v>0.0028234733</v>
      </c>
      <c r="X35">
        <v>0.0843</v>
      </c>
      <c r="Y35">
        <v>0.0638</v>
      </c>
      <c r="Z35">
        <v>0.1048</v>
      </c>
      <c r="AA35">
        <v>1.0879392656</v>
      </c>
      <c r="AB35">
        <v>1.0658341603</v>
      </c>
      <c r="AC35">
        <v>1.1105028247</v>
      </c>
      <c r="AD35">
        <v>0.0026161433</v>
      </c>
      <c r="AE35">
        <v>0.0343</v>
      </c>
      <c r="AF35">
        <v>0.012</v>
      </c>
      <c r="AG35">
        <v>0.0567</v>
      </c>
      <c r="AH35" s="4">
        <v>3.988017E-78</v>
      </c>
      <c r="AI35">
        <v>0.1403</v>
      </c>
      <c r="AJ35">
        <v>0.1256</v>
      </c>
      <c r="AK35">
        <v>0.1549</v>
      </c>
      <c r="AL35" t="s">
        <v>199</v>
      </c>
    </row>
    <row r="36" spans="1:38" ht="12.75">
      <c r="A36" t="s">
        <v>33</v>
      </c>
      <c r="B36">
        <v>76065</v>
      </c>
      <c r="C36">
        <v>78459</v>
      </c>
      <c r="D36">
        <v>0.976839826</v>
      </c>
      <c r="E36">
        <v>0.956610113</v>
      </c>
      <c r="F36">
        <v>0.9974973426</v>
      </c>
      <c r="G36" s="4">
        <v>2.91917E-204</v>
      </c>
      <c r="H36">
        <v>0.9694872481</v>
      </c>
      <c r="I36">
        <v>0.003515197</v>
      </c>
      <c r="J36">
        <v>0.3256</v>
      </c>
      <c r="K36">
        <v>0.3047</v>
      </c>
      <c r="L36">
        <v>0.3465</v>
      </c>
      <c r="M36">
        <v>1.3848789999</v>
      </c>
      <c r="N36">
        <v>1.3561990629</v>
      </c>
      <c r="O36">
        <v>1.4141654398</v>
      </c>
      <c r="P36">
        <v>75695</v>
      </c>
      <c r="Q36">
        <v>79682</v>
      </c>
      <c r="R36">
        <v>0.953596099</v>
      </c>
      <c r="S36">
        <v>0.9339814081</v>
      </c>
      <c r="T36">
        <v>0.9736227212</v>
      </c>
      <c r="U36" s="4">
        <v>8.1552E-103</v>
      </c>
      <c r="V36">
        <v>0.9499636053</v>
      </c>
      <c r="W36">
        <v>0.0034528155</v>
      </c>
      <c r="X36">
        <v>0.2283</v>
      </c>
      <c r="Y36">
        <v>0.2075</v>
      </c>
      <c r="Z36">
        <v>0.2491</v>
      </c>
      <c r="AA36">
        <v>1.2564702133</v>
      </c>
      <c r="AB36">
        <v>1.2306256499</v>
      </c>
      <c r="AC36">
        <v>1.2828575426</v>
      </c>
      <c r="AD36">
        <v>0.0866573857</v>
      </c>
      <c r="AE36">
        <v>0.0197</v>
      </c>
      <c r="AF36">
        <v>-0.0028</v>
      </c>
      <c r="AG36">
        <v>0.0423</v>
      </c>
      <c r="AH36" s="4">
        <v>1.00096E-295</v>
      </c>
      <c r="AI36">
        <v>0.277</v>
      </c>
      <c r="AJ36">
        <v>0.2622</v>
      </c>
      <c r="AK36">
        <v>0.2917</v>
      </c>
      <c r="AL36" t="s">
        <v>200</v>
      </c>
    </row>
    <row r="37" spans="1:38" ht="12.75">
      <c r="A37" t="s">
        <v>32</v>
      </c>
      <c r="B37">
        <v>24827</v>
      </c>
      <c r="C37">
        <v>26965</v>
      </c>
      <c r="D37">
        <v>0.9331170238</v>
      </c>
      <c r="E37">
        <v>0.9114711785</v>
      </c>
      <c r="F37">
        <v>0.9552769201</v>
      </c>
      <c r="G37" s="4">
        <v>9.25926E-121</v>
      </c>
      <c r="H37">
        <v>0.9207120341</v>
      </c>
      <c r="I37">
        <v>0.0058433473</v>
      </c>
      <c r="J37">
        <v>0.2798</v>
      </c>
      <c r="K37">
        <v>0.2564</v>
      </c>
      <c r="L37">
        <v>0.3033</v>
      </c>
      <c r="M37">
        <v>1.3228925934</v>
      </c>
      <c r="N37">
        <v>1.2922049864</v>
      </c>
      <c r="O37">
        <v>1.3543089773</v>
      </c>
      <c r="P37">
        <v>26945</v>
      </c>
      <c r="Q37">
        <v>32678</v>
      </c>
      <c r="R37">
        <v>0.8434672392</v>
      </c>
      <c r="S37">
        <v>0.8241902017</v>
      </c>
      <c r="T37">
        <v>0.8631951485</v>
      </c>
      <c r="U37" s="4">
        <v>3.519386E-19</v>
      </c>
      <c r="V37">
        <v>0.8245608666</v>
      </c>
      <c r="W37">
        <v>0.0050232365</v>
      </c>
      <c r="X37">
        <v>0.1056</v>
      </c>
      <c r="Y37">
        <v>0.0825</v>
      </c>
      <c r="Z37">
        <v>0.1287</v>
      </c>
      <c r="AA37">
        <v>1.1113630425</v>
      </c>
      <c r="AB37">
        <v>1.0859633755</v>
      </c>
      <c r="AC37">
        <v>1.1373567839</v>
      </c>
      <c r="AD37" s="4">
        <v>1.945983E-12</v>
      </c>
      <c r="AE37">
        <v>0.0966</v>
      </c>
      <c r="AF37">
        <v>0.0697</v>
      </c>
      <c r="AG37">
        <v>0.1236</v>
      </c>
      <c r="AH37" s="4">
        <v>4.76268E-116</v>
      </c>
      <c r="AI37">
        <v>0.1927</v>
      </c>
      <c r="AJ37">
        <v>0.1762</v>
      </c>
      <c r="AK37">
        <v>0.2092</v>
      </c>
      <c r="AL37" t="s">
        <v>201</v>
      </c>
    </row>
    <row r="38" spans="1:38" ht="12.75">
      <c r="A38" t="s">
        <v>22</v>
      </c>
      <c r="B38">
        <v>18783</v>
      </c>
      <c r="C38">
        <v>22470</v>
      </c>
      <c r="D38">
        <v>0.8466610246</v>
      </c>
      <c r="E38">
        <v>0.8263210708</v>
      </c>
      <c r="F38">
        <v>0.8675016479</v>
      </c>
      <c r="G38" s="4">
        <v>5.022008E-49</v>
      </c>
      <c r="H38">
        <v>0.8359145527</v>
      </c>
      <c r="I38">
        <v>0.0060992917</v>
      </c>
      <c r="J38">
        <v>0.1826</v>
      </c>
      <c r="K38">
        <v>0.1583</v>
      </c>
      <c r="L38">
        <v>0.2069</v>
      </c>
      <c r="M38">
        <v>1.2003227569</v>
      </c>
      <c r="N38">
        <v>1.17148653</v>
      </c>
      <c r="O38">
        <v>1.2298687897</v>
      </c>
      <c r="P38">
        <v>23502</v>
      </c>
      <c r="Q38">
        <v>27151</v>
      </c>
      <c r="R38">
        <v>0.872456729</v>
      </c>
      <c r="S38">
        <v>0.8522822995</v>
      </c>
      <c r="T38">
        <v>0.8931087088</v>
      </c>
      <c r="U38" s="4">
        <v>1.677679E-31</v>
      </c>
      <c r="V38">
        <v>0.8656034769</v>
      </c>
      <c r="W38">
        <v>0.0056463342</v>
      </c>
      <c r="X38">
        <v>0.1394</v>
      </c>
      <c r="Y38">
        <v>0.116</v>
      </c>
      <c r="Z38">
        <v>0.1628</v>
      </c>
      <c r="AA38">
        <v>1.149559959</v>
      </c>
      <c r="AB38">
        <v>1.1229778768</v>
      </c>
      <c r="AC38">
        <v>1.1767712673</v>
      </c>
      <c r="AD38">
        <v>0.0157009247</v>
      </c>
      <c r="AE38">
        <v>-0.0344</v>
      </c>
      <c r="AF38">
        <v>-0.0623</v>
      </c>
      <c r="AG38">
        <v>-0.0065</v>
      </c>
      <c r="AH38" s="4">
        <v>7.333112E-78</v>
      </c>
      <c r="AI38">
        <v>0.161</v>
      </c>
      <c r="AJ38">
        <v>0.1441</v>
      </c>
      <c r="AK38">
        <v>0.1779</v>
      </c>
      <c r="AL38" t="s">
        <v>202</v>
      </c>
    </row>
    <row r="39" spans="1:38" ht="12.75">
      <c r="A39" t="s">
        <v>15</v>
      </c>
      <c r="B39">
        <v>47572</v>
      </c>
      <c r="C39">
        <v>49288</v>
      </c>
      <c r="D39">
        <v>0.9748289164</v>
      </c>
      <c r="E39">
        <v>0.9537356676</v>
      </c>
      <c r="F39">
        <v>0.9963886729</v>
      </c>
      <c r="G39" s="4">
        <v>9.01223E-185</v>
      </c>
      <c r="H39">
        <v>0.9651842233</v>
      </c>
      <c r="I39">
        <v>0.0044252164</v>
      </c>
      <c r="J39">
        <v>0.3236</v>
      </c>
      <c r="K39">
        <v>0.3017</v>
      </c>
      <c r="L39">
        <v>0.3454</v>
      </c>
      <c r="M39">
        <v>1.3820281062</v>
      </c>
      <c r="N39">
        <v>1.3521239229</v>
      </c>
      <c r="O39">
        <v>1.4125936639</v>
      </c>
      <c r="P39">
        <v>55678</v>
      </c>
      <c r="Q39">
        <v>56936</v>
      </c>
      <c r="R39">
        <v>0.9858853862</v>
      </c>
      <c r="S39">
        <v>0.9650553321</v>
      </c>
      <c r="T39">
        <v>1.0071650427</v>
      </c>
      <c r="U39" s="4">
        <v>2.15393E-127</v>
      </c>
      <c r="V39">
        <v>0.9779050162</v>
      </c>
      <c r="W39">
        <v>0.0041443351</v>
      </c>
      <c r="X39">
        <v>0.2616</v>
      </c>
      <c r="Y39">
        <v>0.2403</v>
      </c>
      <c r="Z39">
        <v>0.283</v>
      </c>
      <c r="AA39">
        <v>1.2990149843</v>
      </c>
      <c r="AB39">
        <v>1.271569043</v>
      </c>
      <c r="AC39">
        <v>1.3270533273</v>
      </c>
      <c r="AD39">
        <v>0.2004879607</v>
      </c>
      <c r="AE39">
        <v>-0.0156</v>
      </c>
      <c r="AF39">
        <v>-0.0396</v>
      </c>
      <c r="AG39">
        <v>0.0083</v>
      </c>
      <c r="AH39" s="4">
        <v>4.92028E-307</v>
      </c>
      <c r="AI39">
        <v>0.2926</v>
      </c>
      <c r="AJ39">
        <v>0.2773</v>
      </c>
      <c r="AK39">
        <v>0.3079</v>
      </c>
      <c r="AL39" t="s">
        <v>203</v>
      </c>
    </row>
    <row r="40" spans="1:38" ht="12.75">
      <c r="A40" t="s">
        <v>23</v>
      </c>
      <c r="B40">
        <v>76193</v>
      </c>
      <c r="C40">
        <v>78707</v>
      </c>
      <c r="D40">
        <v>0.9758884461</v>
      </c>
      <c r="E40">
        <v>0.9557565495</v>
      </c>
      <c r="F40">
        <v>0.9964443975</v>
      </c>
      <c r="G40" s="4">
        <v>1.24287E-204</v>
      </c>
      <c r="H40">
        <v>0.9680587495</v>
      </c>
      <c r="I40">
        <v>0.0035070679</v>
      </c>
      <c r="J40">
        <v>0.3246</v>
      </c>
      <c r="K40">
        <v>0.3038</v>
      </c>
      <c r="L40">
        <v>0.3455</v>
      </c>
      <c r="M40">
        <v>1.3835302157</v>
      </c>
      <c r="N40">
        <v>1.3549889544</v>
      </c>
      <c r="O40">
        <v>1.4126726654</v>
      </c>
      <c r="P40">
        <v>86680</v>
      </c>
      <c r="Q40">
        <v>89954</v>
      </c>
      <c r="R40">
        <v>0.9709684717</v>
      </c>
      <c r="S40">
        <v>0.9511868573</v>
      </c>
      <c r="T40">
        <v>0.9911614797</v>
      </c>
      <c r="U40" s="4">
        <v>1.08292E-121</v>
      </c>
      <c r="V40">
        <v>0.9636036196</v>
      </c>
      <c r="W40">
        <v>0.003272947</v>
      </c>
      <c r="X40">
        <v>0.2464</v>
      </c>
      <c r="Y40">
        <v>0.2258</v>
      </c>
      <c r="Z40">
        <v>0.2669</v>
      </c>
      <c r="AA40">
        <v>1.27936027</v>
      </c>
      <c r="AB40">
        <v>1.2532957662</v>
      </c>
      <c r="AC40">
        <v>1.3059668313</v>
      </c>
      <c r="AD40">
        <v>0.9513944864</v>
      </c>
      <c r="AE40">
        <v>0.0007</v>
      </c>
      <c r="AF40">
        <v>-0.0216</v>
      </c>
      <c r="AG40">
        <v>0.023</v>
      </c>
      <c r="AH40">
        <v>0</v>
      </c>
      <c r="AI40">
        <v>0.2855</v>
      </c>
      <c r="AJ40">
        <v>0.2708</v>
      </c>
      <c r="AK40">
        <v>0.3002</v>
      </c>
      <c r="AL40" t="s">
        <v>204</v>
      </c>
    </row>
    <row r="41" spans="1:38" ht="12.75">
      <c r="A41" t="s">
        <v>20</v>
      </c>
      <c r="B41">
        <v>12547</v>
      </c>
      <c r="C41">
        <v>16801</v>
      </c>
      <c r="D41">
        <v>0.7590748906</v>
      </c>
      <c r="E41">
        <v>0.7391641269</v>
      </c>
      <c r="F41">
        <v>0.7795219879</v>
      </c>
      <c r="G41" s="4">
        <v>6.2464153E-08</v>
      </c>
      <c r="H41">
        <v>0.7468007857</v>
      </c>
      <c r="I41">
        <v>0.006667067</v>
      </c>
      <c r="J41">
        <v>0.0734</v>
      </c>
      <c r="K41">
        <v>0.0468</v>
      </c>
      <c r="L41">
        <v>0.1</v>
      </c>
      <c r="M41">
        <v>1.0761507132</v>
      </c>
      <c r="N41">
        <v>1.0479229548</v>
      </c>
      <c r="O41">
        <v>1.1051388388</v>
      </c>
      <c r="P41">
        <v>14046</v>
      </c>
      <c r="Q41">
        <v>18109</v>
      </c>
      <c r="R41">
        <v>0.7930796122</v>
      </c>
      <c r="S41">
        <v>0.7727199318</v>
      </c>
      <c r="T41">
        <v>0.813975731</v>
      </c>
      <c r="U41">
        <v>0.0009157547</v>
      </c>
      <c r="V41">
        <v>0.7756364239</v>
      </c>
      <c r="W41">
        <v>0.0065445812</v>
      </c>
      <c r="X41">
        <v>0.044</v>
      </c>
      <c r="Y41">
        <v>0.018</v>
      </c>
      <c r="Z41">
        <v>0.07</v>
      </c>
      <c r="AA41">
        <v>1.0449716715</v>
      </c>
      <c r="AB41">
        <v>1.0181455005</v>
      </c>
      <c r="AC41">
        <v>1.0725046605</v>
      </c>
      <c r="AD41">
        <v>0.0031366435</v>
      </c>
      <c r="AE41">
        <v>-0.0482</v>
      </c>
      <c r="AF41">
        <v>-0.0802</v>
      </c>
      <c r="AG41">
        <v>-0.0162</v>
      </c>
      <c r="AH41" s="4">
        <v>6.381228E-10</v>
      </c>
      <c r="AI41">
        <v>0.0587</v>
      </c>
      <c r="AJ41">
        <v>0.0401</v>
      </c>
      <c r="AK41">
        <v>0.0773</v>
      </c>
      <c r="AL41" t="s">
        <v>205</v>
      </c>
    </row>
    <row r="42" spans="1:38" ht="12.75">
      <c r="A42" t="s">
        <v>21</v>
      </c>
      <c r="B42">
        <v>36012</v>
      </c>
      <c r="C42">
        <v>47332</v>
      </c>
      <c r="D42">
        <v>0.772958175</v>
      </c>
      <c r="E42">
        <v>0.7560493295</v>
      </c>
      <c r="F42">
        <v>0.7902451825</v>
      </c>
      <c r="G42" s="4">
        <v>5.087273E-16</v>
      </c>
      <c r="H42">
        <v>0.7608383335</v>
      </c>
      <c r="I42">
        <v>0.0040093019</v>
      </c>
      <c r="J42">
        <v>0.0915</v>
      </c>
      <c r="K42">
        <v>0.0694</v>
      </c>
      <c r="L42">
        <v>0.1136</v>
      </c>
      <c r="M42">
        <v>1.0958332327</v>
      </c>
      <c r="N42">
        <v>1.0718613343</v>
      </c>
      <c r="O42">
        <v>1.1203412564</v>
      </c>
      <c r="P42">
        <v>51283</v>
      </c>
      <c r="Q42">
        <v>69148</v>
      </c>
      <c r="R42">
        <v>0.7526358434</v>
      </c>
      <c r="S42">
        <v>0.7367851326</v>
      </c>
      <c r="T42">
        <v>0.768827556</v>
      </c>
      <c r="U42">
        <v>0.441838895</v>
      </c>
      <c r="V42">
        <v>0.7416411176</v>
      </c>
      <c r="W42">
        <v>0.0032749682</v>
      </c>
      <c r="X42">
        <v>-0.0084</v>
      </c>
      <c r="Y42">
        <v>-0.0296</v>
      </c>
      <c r="Z42">
        <v>0.0129</v>
      </c>
      <c r="AA42">
        <v>0.9916824531</v>
      </c>
      <c r="AB42">
        <v>0.9707973571</v>
      </c>
      <c r="AC42">
        <v>1.0130168572</v>
      </c>
      <c r="AD42">
        <v>0.07018772</v>
      </c>
      <c r="AE42">
        <v>0.0223</v>
      </c>
      <c r="AF42">
        <v>-0.0018</v>
      </c>
      <c r="AG42">
        <v>0.0464</v>
      </c>
      <c r="AH42" s="4">
        <v>1.1364127E-07</v>
      </c>
      <c r="AI42">
        <v>0.0416</v>
      </c>
      <c r="AJ42">
        <v>0.0262</v>
      </c>
      <c r="AK42">
        <v>0.0569</v>
      </c>
      <c r="AL42" t="s">
        <v>206</v>
      </c>
    </row>
    <row r="43" spans="1:38" ht="12.75">
      <c r="A43" t="s">
        <v>18</v>
      </c>
      <c r="B43">
        <v>33713</v>
      </c>
      <c r="C43">
        <v>45704</v>
      </c>
      <c r="D43">
        <v>0.7570236495</v>
      </c>
      <c r="E43">
        <v>0.7403535715</v>
      </c>
      <c r="F43">
        <v>0.7740690772</v>
      </c>
      <c r="G43" s="4">
        <v>4.91379E-10</v>
      </c>
      <c r="H43">
        <v>0.7376378435</v>
      </c>
      <c r="I43">
        <v>0.0040173946</v>
      </c>
      <c r="J43">
        <v>0.0707</v>
      </c>
      <c r="K43">
        <v>0.0484</v>
      </c>
      <c r="L43">
        <v>0.093</v>
      </c>
      <c r="M43">
        <v>1.0732426409</v>
      </c>
      <c r="N43">
        <v>1.0496092464</v>
      </c>
      <c r="O43">
        <v>1.0974081738</v>
      </c>
      <c r="P43">
        <v>40351</v>
      </c>
      <c r="Q43">
        <v>46456</v>
      </c>
      <c r="R43">
        <v>0.8803622381</v>
      </c>
      <c r="S43">
        <v>0.8613628531</v>
      </c>
      <c r="T43">
        <v>0.8997806994</v>
      </c>
      <c r="U43" s="4">
        <v>1.521448E-40</v>
      </c>
      <c r="V43">
        <v>0.8685853281</v>
      </c>
      <c r="W43">
        <v>0.0043239965</v>
      </c>
      <c r="X43">
        <v>0.1484</v>
      </c>
      <c r="Y43">
        <v>0.1266</v>
      </c>
      <c r="Z43">
        <v>0.1702</v>
      </c>
      <c r="AA43">
        <v>1.1599763572</v>
      </c>
      <c r="AB43">
        <v>1.1349425285</v>
      </c>
      <c r="AC43">
        <v>1.1855623659</v>
      </c>
      <c r="AD43" s="4">
        <v>7.901856E-35</v>
      </c>
      <c r="AE43">
        <v>-0.1553</v>
      </c>
      <c r="AF43">
        <v>-0.18</v>
      </c>
      <c r="AG43">
        <v>-0.1306</v>
      </c>
      <c r="AH43" s="4">
        <v>4.557035E-43</v>
      </c>
      <c r="AI43">
        <v>0.1095</v>
      </c>
      <c r="AJ43">
        <v>0.0939</v>
      </c>
      <c r="AK43">
        <v>0.1251</v>
      </c>
      <c r="AL43" t="s">
        <v>207</v>
      </c>
    </row>
    <row r="44" spans="1:38" ht="12.75">
      <c r="A44" t="s">
        <v>19</v>
      </c>
      <c r="B44">
        <v>8265</v>
      </c>
      <c r="C44">
        <v>9909</v>
      </c>
      <c r="D44">
        <v>0.8386144646</v>
      </c>
      <c r="E44">
        <v>0.8142061371</v>
      </c>
      <c r="F44">
        <v>0.8637545066</v>
      </c>
      <c r="G44" s="4">
        <v>1.621755E-30</v>
      </c>
      <c r="H44">
        <v>0.834090221</v>
      </c>
      <c r="I44">
        <v>0.0091746943</v>
      </c>
      <c r="J44">
        <v>0.173</v>
      </c>
      <c r="K44">
        <v>0.1435</v>
      </c>
      <c r="L44">
        <v>0.2026</v>
      </c>
      <c r="M44">
        <v>1.1889150402</v>
      </c>
      <c r="N44">
        <v>1.154311025</v>
      </c>
      <c r="O44">
        <v>1.2245564169</v>
      </c>
      <c r="P44">
        <v>10765</v>
      </c>
      <c r="Q44">
        <v>12886</v>
      </c>
      <c r="R44">
        <v>0.8442191732</v>
      </c>
      <c r="S44">
        <v>0.8212738618</v>
      </c>
      <c r="T44">
        <v>0.8678055464</v>
      </c>
      <c r="U44" s="4">
        <v>3.631054E-14</v>
      </c>
      <c r="V44">
        <v>0.8354027627</v>
      </c>
      <c r="W44">
        <v>0.0080517242</v>
      </c>
      <c r="X44">
        <v>0.1065</v>
      </c>
      <c r="Y44">
        <v>0.0789</v>
      </c>
      <c r="Z44">
        <v>0.134</v>
      </c>
      <c r="AA44">
        <v>1.1123538003</v>
      </c>
      <c r="AB44">
        <v>1.0821207694</v>
      </c>
      <c r="AC44">
        <v>1.1434315023</v>
      </c>
      <c r="AD44">
        <v>0.5444906286</v>
      </c>
      <c r="AE44">
        <v>-0.011</v>
      </c>
      <c r="AF44">
        <v>-0.0467</v>
      </c>
      <c r="AG44">
        <v>0.0246</v>
      </c>
      <c r="AH44" s="4">
        <v>7.938369E-42</v>
      </c>
      <c r="AI44">
        <v>0.1398</v>
      </c>
      <c r="AJ44">
        <v>0.1195</v>
      </c>
      <c r="AK44">
        <v>0.16</v>
      </c>
      <c r="AL44" t="s">
        <v>208</v>
      </c>
    </row>
    <row r="45" spans="1:38" ht="12.75">
      <c r="A45" t="s">
        <v>16</v>
      </c>
      <c r="B45">
        <v>79140</v>
      </c>
      <c r="C45">
        <v>145939</v>
      </c>
      <c r="D45">
        <v>0.5992028211</v>
      </c>
      <c r="E45">
        <v>0.5869771531</v>
      </c>
      <c r="F45">
        <v>0.6116831275</v>
      </c>
      <c r="G45" s="4">
        <v>3.054338E-54</v>
      </c>
      <c r="H45">
        <v>0.5422813641</v>
      </c>
      <c r="I45">
        <v>0.0019276432</v>
      </c>
      <c r="J45">
        <v>-0.1631</v>
      </c>
      <c r="K45">
        <v>-0.1837</v>
      </c>
      <c r="L45">
        <v>-0.1425</v>
      </c>
      <c r="M45">
        <v>0.8494979233</v>
      </c>
      <c r="N45">
        <v>0.8321654289</v>
      </c>
      <c r="O45">
        <v>0.8671914222</v>
      </c>
      <c r="P45">
        <v>91116</v>
      </c>
      <c r="Q45">
        <v>143672</v>
      </c>
      <c r="R45">
        <v>0.6508871255</v>
      </c>
      <c r="S45">
        <v>0.6377694593</v>
      </c>
      <c r="T45">
        <v>0.6642745963</v>
      </c>
      <c r="U45" s="4">
        <v>1.787763E-49</v>
      </c>
      <c r="V45">
        <v>0.6341945543</v>
      </c>
      <c r="W45">
        <v>0.0021009958</v>
      </c>
      <c r="X45">
        <v>-0.1536</v>
      </c>
      <c r="Y45">
        <v>-0.174</v>
      </c>
      <c r="Z45">
        <v>-0.1332</v>
      </c>
      <c r="AA45">
        <v>0.8576170627</v>
      </c>
      <c r="AB45">
        <v>0.8403330607</v>
      </c>
      <c r="AC45">
        <v>0.8752565626</v>
      </c>
      <c r="AD45" s="4">
        <v>6.247196E-15</v>
      </c>
      <c r="AE45">
        <v>-0.0871</v>
      </c>
      <c r="AF45">
        <v>-0.109</v>
      </c>
      <c r="AG45">
        <v>-0.0652</v>
      </c>
      <c r="AH45" s="4">
        <v>1.41649E-101</v>
      </c>
      <c r="AI45">
        <v>-0.1584</v>
      </c>
      <c r="AJ45">
        <v>-0.1729</v>
      </c>
      <c r="AK45">
        <v>-0.1438</v>
      </c>
      <c r="AL45" t="s">
        <v>209</v>
      </c>
    </row>
    <row r="46" spans="1:38" ht="12.75">
      <c r="A46" t="s">
        <v>17</v>
      </c>
      <c r="B46">
        <v>14420</v>
      </c>
      <c r="C46">
        <v>20484</v>
      </c>
      <c r="D46">
        <v>0.7245705052</v>
      </c>
      <c r="E46">
        <v>0.7061508245</v>
      </c>
      <c r="F46">
        <v>0.7434706563</v>
      </c>
      <c r="G46">
        <v>0.0408420146</v>
      </c>
      <c r="H46">
        <v>0.7039640695</v>
      </c>
      <c r="I46">
        <v>0.0058622976</v>
      </c>
      <c r="J46">
        <v>0.0269</v>
      </c>
      <c r="K46">
        <v>0.0011</v>
      </c>
      <c r="L46">
        <v>0.0526</v>
      </c>
      <c r="M46">
        <v>1.0272333804</v>
      </c>
      <c r="N46">
        <v>1.0011195507</v>
      </c>
      <c r="O46">
        <v>1.0540283797</v>
      </c>
      <c r="P46">
        <v>17110</v>
      </c>
      <c r="Q46">
        <v>23237</v>
      </c>
      <c r="R46">
        <v>0.744041326</v>
      </c>
      <c r="S46">
        <v>0.7258513241</v>
      </c>
      <c r="T46">
        <v>0.7626871735</v>
      </c>
      <c r="U46">
        <v>0.1162211444</v>
      </c>
      <c r="V46">
        <v>0.7363256875</v>
      </c>
      <c r="W46">
        <v>0.0056291775</v>
      </c>
      <c r="X46">
        <v>-0.0198</v>
      </c>
      <c r="Y46">
        <v>-0.0446</v>
      </c>
      <c r="Z46">
        <v>0.0049</v>
      </c>
      <c r="AA46">
        <v>0.9803582088</v>
      </c>
      <c r="AB46">
        <v>0.9563908336</v>
      </c>
      <c r="AC46">
        <v>1.004926212</v>
      </c>
      <c r="AD46">
        <v>0.0453987512</v>
      </c>
      <c r="AE46">
        <v>-0.0309</v>
      </c>
      <c r="AF46">
        <v>-0.0611</v>
      </c>
      <c r="AG46">
        <v>-0.0006</v>
      </c>
      <c r="AH46">
        <v>0.6998848534</v>
      </c>
      <c r="AI46">
        <v>0.0035</v>
      </c>
      <c r="AJ46">
        <v>-0.0144</v>
      </c>
      <c r="AK46">
        <v>0.0214</v>
      </c>
      <c r="AL46" t="s">
        <v>210</v>
      </c>
    </row>
    <row r="47" spans="1:38" ht="12.75">
      <c r="A47" t="s">
        <v>56</v>
      </c>
      <c r="B47">
        <v>3181</v>
      </c>
      <c r="C47">
        <v>37041</v>
      </c>
      <c r="D47">
        <v>0.0881111258</v>
      </c>
      <c r="E47">
        <v>0.0845828882</v>
      </c>
      <c r="F47">
        <v>0.091786538</v>
      </c>
      <c r="G47">
        <v>0</v>
      </c>
      <c r="H47">
        <v>0.0858778111</v>
      </c>
      <c r="I47">
        <v>0.0015226467</v>
      </c>
      <c r="J47">
        <v>-2.0801</v>
      </c>
      <c r="K47">
        <v>-2.121</v>
      </c>
      <c r="L47">
        <v>-2.0392</v>
      </c>
      <c r="M47">
        <v>0.1249163317</v>
      </c>
      <c r="N47">
        <v>0.1199143017</v>
      </c>
      <c r="O47">
        <v>0.1301270132</v>
      </c>
      <c r="P47">
        <v>5241</v>
      </c>
      <c r="Q47">
        <v>28165</v>
      </c>
      <c r="R47">
        <v>0.1828887327</v>
      </c>
      <c r="S47">
        <v>0.1767007348</v>
      </c>
      <c r="T47">
        <v>0.1892934321</v>
      </c>
      <c r="U47">
        <v>0</v>
      </c>
      <c r="V47">
        <v>0.1860820167</v>
      </c>
      <c r="W47">
        <v>0.0025703799</v>
      </c>
      <c r="X47">
        <v>-1.4231</v>
      </c>
      <c r="Y47">
        <v>-1.4575</v>
      </c>
      <c r="Z47">
        <v>-1.3886</v>
      </c>
      <c r="AA47">
        <v>0.2409764944</v>
      </c>
      <c r="AB47">
        <v>0.2328231106</v>
      </c>
      <c r="AC47">
        <v>0.2494154069</v>
      </c>
      <c r="AD47" s="4">
        <v>7.25465E-183</v>
      </c>
      <c r="AE47">
        <v>-0.7346</v>
      </c>
      <c r="AF47">
        <v>-0.7846</v>
      </c>
      <c r="AG47">
        <v>-0.6847</v>
      </c>
      <c r="AH47">
        <v>0</v>
      </c>
      <c r="AI47">
        <v>-1.7516</v>
      </c>
      <c r="AJ47">
        <v>-1.7783</v>
      </c>
      <c r="AK47">
        <v>-1.7249</v>
      </c>
      <c r="AL47" t="s">
        <v>211</v>
      </c>
    </row>
    <row r="48" spans="1:38" ht="12.75">
      <c r="A48" t="s">
        <v>60</v>
      </c>
      <c r="B48">
        <v>2445</v>
      </c>
      <c r="C48">
        <v>31389</v>
      </c>
      <c r="D48">
        <v>0.0777836475</v>
      </c>
      <c r="E48">
        <v>0.0742851745</v>
      </c>
      <c r="F48">
        <v>0.0814468817</v>
      </c>
      <c r="G48">
        <v>0</v>
      </c>
      <c r="H48">
        <v>0.0778935296</v>
      </c>
      <c r="I48">
        <v>0.0015752952</v>
      </c>
      <c r="J48">
        <v>-2.2048</v>
      </c>
      <c r="K48">
        <v>-2.2508</v>
      </c>
      <c r="L48">
        <v>-2.1588</v>
      </c>
      <c r="M48">
        <v>0.1102749264</v>
      </c>
      <c r="N48">
        <v>0.105315094</v>
      </c>
      <c r="O48">
        <v>0.115468343</v>
      </c>
      <c r="P48">
        <v>4442</v>
      </c>
      <c r="Q48">
        <v>26579</v>
      </c>
      <c r="R48">
        <v>0.1651507465</v>
      </c>
      <c r="S48">
        <v>0.1593033122</v>
      </c>
      <c r="T48">
        <v>0.1712128185</v>
      </c>
      <c r="U48">
        <v>0</v>
      </c>
      <c r="V48">
        <v>0.1671244215</v>
      </c>
      <c r="W48">
        <v>0.002507556</v>
      </c>
      <c r="X48">
        <v>-1.5251</v>
      </c>
      <c r="Y48">
        <v>-1.5611</v>
      </c>
      <c r="Z48">
        <v>-1.489</v>
      </c>
      <c r="AA48">
        <v>0.2176047007</v>
      </c>
      <c r="AB48">
        <v>0.2099000477</v>
      </c>
      <c r="AC48">
        <v>0.225592163</v>
      </c>
      <c r="AD48" s="4">
        <v>8.09193E-159</v>
      </c>
      <c r="AE48">
        <v>-0.7573</v>
      </c>
      <c r="AF48">
        <v>-0.8126</v>
      </c>
      <c r="AG48">
        <v>-0.702</v>
      </c>
      <c r="AH48">
        <v>0</v>
      </c>
      <c r="AI48">
        <v>-1.8649</v>
      </c>
      <c r="AJ48">
        <v>-1.8942</v>
      </c>
      <c r="AK48">
        <v>-1.8357</v>
      </c>
      <c r="AL48" t="s">
        <v>212</v>
      </c>
    </row>
    <row r="49" spans="1:38" ht="12.75">
      <c r="A49" t="s">
        <v>58</v>
      </c>
      <c r="B49">
        <v>9565</v>
      </c>
      <c r="C49">
        <v>111654</v>
      </c>
      <c r="D49">
        <v>0.089644791</v>
      </c>
      <c r="E49">
        <v>0.0871485749</v>
      </c>
      <c r="F49">
        <v>0.0922125068</v>
      </c>
      <c r="G49">
        <v>0</v>
      </c>
      <c r="H49">
        <v>0.0856664338</v>
      </c>
      <c r="I49">
        <v>0.0008759276</v>
      </c>
      <c r="J49">
        <v>-2.0629</v>
      </c>
      <c r="K49">
        <v>-2.0911</v>
      </c>
      <c r="L49">
        <v>-2.0346</v>
      </c>
      <c r="M49">
        <v>0.1270906296</v>
      </c>
      <c r="N49">
        <v>0.1235517103</v>
      </c>
      <c r="O49">
        <v>0.1307309149</v>
      </c>
      <c r="P49">
        <v>14795</v>
      </c>
      <c r="Q49">
        <v>83525</v>
      </c>
      <c r="R49">
        <v>0.1781538288</v>
      </c>
      <c r="S49">
        <v>0.1736775592</v>
      </c>
      <c r="T49">
        <v>0.1827454672</v>
      </c>
      <c r="U49">
        <v>0</v>
      </c>
      <c r="V49">
        <v>0.177132595</v>
      </c>
      <c r="W49">
        <v>0.001456267</v>
      </c>
      <c r="X49">
        <v>-1.4493</v>
      </c>
      <c r="Y49">
        <v>-1.4747</v>
      </c>
      <c r="Z49">
        <v>-1.4238</v>
      </c>
      <c r="AA49">
        <v>0.2347377254</v>
      </c>
      <c r="AB49">
        <v>0.2288397363</v>
      </c>
      <c r="AC49">
        <v>0.240787726</v>
      </c>
      <c r="AD49">
        <v>0</v>
      </c>
      <c r="AE49">
        <v>-0.6912</v>
      </c>
      <c r="AF49">
        <v>-0.7241</v>
      </c>
      <c r="AG49">
        <v>-0.6582</v>
      </c>
      <c r="AH49">
        <v>0</v>
      </c>
      <c r="AI49">
        <v>-1.7561</v>
      </c>
      <c r="AJ49">
        <v>-1.7751</v>
      </c>
      <c r="AK49">
        <v>-1.737</v>
      </c>
      <c r="AL49" t="s">
        <v>213</v>
      </c>
    </row>
    <row r="50" spans="1:38" ht="12.75">
      <c r="A50" t="s">
        <v>61</v>
      </c>
      <c r="B50">
        <v>4232</v>
      </c>
      <c r="C50">
        <v>60601</v>
      </c>
      <c r="D50">
        <v>0.0729994297</v>
      </c>
      <c r="E50">
        <v>0.0703782409</v>
      </c>
      <c r="F50">
        <v>0.075718243</v>
      </c>
      <c r="G50">
        <v>0</v>
      </c>
      <c r="H50">
        <v>0.0698338311</v>
      </c>
      <c r="I50">
        <v>0.0010734777</v>
      </c>
      <c r="J50">
        <v>-2.2683</v>
      </c>
      <c r="K50">
        <v>-2.3048</v>
      </c>
      <c r="L50">
        <v>-2.2317</v>
      </c>
      <c r="M50">
        <v>0.1034922764</v>
      </c>
      <c r="N50">
        <v>0.0997761816</v>
      </c>
      <c r="O50">
        <v>0.1073467746</v>
      </c>
      <c r="P50">
        <v>8290</v>
      </c>
      <c r="Q50">
        <v>45499</v>
      </c>
      <c r="R50">
        <v>0.1822218952</v>
      </c>
      <c r="S50">
        <v>0.1769277624</v>
      </c>
      <c r="T50">
        <v>0.187674442</v>
      </c>
      <c r="U50">
        <v>0</v>
      </c>
      <c r="V50">
        <v>0.1822018066</v>
      </c>
      <c r="W50">
        <v>0.0020011305</v>
      </c>
      <c r="X50">
        <v>-1.4267</v>
      </c>
      <c r="Y50">
        <v>-1.4562</v>
      </c>
      <c r="Z50">
        <v>-1.3972</v>
      </c>
      <c r="AA50">
        <v>0.2400978608</v>
      </c>
      <c r="AB50">
        <v>0.2331222449</v>
      </c>
      <c r="AC50">
        <v>0.2472822051</v>
      </c>
      <c r="AD50">
        <v>0</v>
      </c>
      <c r="AE50">
        <v>-0.9191</v>
      </c>
      <c r="AF50">
        <v>-0.9621</v>
      </c>
      <c r="AG50">
        <v>-0.8762</v>
      </c>
      <c r="AH50">
        <v>0</v>
      </c>
      <c r="AI50">
        <v>-1.8475</v>
      </c>
      <c r="AJ50">
        <v>-1.871</v>
      </c>
      <c r="AK50">
        <v>-1.824</v>
      </c>
      <c r="AL50" t="s">
        <v>214</v>
      </c>
    </row>
    <row r="51" spans="1:38" ht="12.75">
      <c r="A51" t="s">
        <v>62</v>
      </c>
      <c r="B51">
        <v>3419</v>
      </c>
      <c r="C51">
        <v>40161</v>
      </c>
      <c r="D51">
        <v>0.0873088337</v>
      </c>
      <c r="E51">
        <v>0.0839030784</v>
      </c>
      <c r="F51">
        <v>0.0908528339</v>
      </c>
      <c r="G51">
        <v>0</v>
      </c>
      <c r="H51">
        <v>0.0851323423</v>
      </c>
      <c r="I51">
        <v>0.0014559452</v>
      </c>
      <c r="J51">
        <v>-2.0893</v>
      </c>
      <c r="K51">
        <v>-2.129</v>
      </c>
      <c r="L51">
        <v>-2.0495</v>
      </c>
      <c r="M51">
        <v>0.1237789114</v>
      </c>
      <c r="N51">
        <v>0.1189505261</v>
      </c>
      <c r="O51">
        <v>0.1288032883</v>
      </c>
      <c r="P51">
        <v>6680</v>
      </c>
      <c r="Q51">
        <v>37807</v>
      </c>
      <c r="R51">
        <v>0.172645833</v>
      </c>
      <c r="S51">
        <v>0.1672355688</v>
      </c>
      <c r="T51">
        <v>0.1782311255</v>
      </c>
      <c r="U51">
        <v>0</v>
      </c>
      <c r="V51">
        <v>0.1766868569</v>
      </c>
      <c r="W51">
        <v>0.0021618025</v>
      </c>
      <c r="X51">
        <v>-1.4807</v>
      </c>
      <c r="Y51">
        <v>-1.5125</v>
      </c>
      <c r="Z51">
        <v>-1.4489</v>
      </c>
      <c r="AA51">
        <v>0.2274803209</v>
      </c>
      <c r="AB51">
        <v>0.2203516887</v>
      </c>
      <c r="AC51">
        <v>0.2348395725</v>
      </c>
      <c r="AD51" s="4">
        <v>5.73704E-178</v>
      </c>
      <c r="AE51">
        <v>-0.6862</v>
      </c>
      <c r="AF51">
        <v>-0.7334</v>
      </c>
      <c r="AG51">
        <v>-0.6389</v>
      </c>
      <c r="AH51">
        <v>0</v>
      </c>
      <c r="AI51">
        <v>-1.785</v>
      </c>
      <c r="AJ51">
        <v>-1.8105</v>
      </c>
      <c r="AK51">
        <v>-1.7595</v>
      </c>
      <c r="AL51" t="s">
        <v>215</v>
      </c>
    </row>
    <row r="52" spans="1:38" ht="12.75">
      <c r="A52" t="s">
        <v>57</v>
      </c>
      <c r="B52">
        <v>3721</v>
      </c>
      <c r="C52">
        <v>45382</v>
      </c>
      <c r="D52">
        <v>0.0849849905</v>
      </c>
      <c r="E52">
        <v>0.0817602981</v>
      </c>
      <c r="F52">
        <v>0.0883368674</v>
      </c>
      <c r="G52">
        <v>0</v>
      </c>
      <c r="H52">
        <v>0.0819928606</v>
      </c>
      <c r="I52">
        <v>0.0013441453</v>
      </c>
      <c r="J52">
        <v>-2.1162</v>
      </c>
      <c r="K52">
        <v>-2.1549</v>
      </c>
      <c r="L52">
        <v>-2.0776</v>
      </c>
      <c r="M52">
        <v>0.1204843676</v>
      </c>
      <c r="N52">
        <v>0.1159126777</v>
      </c>
      <c r="O52">
        <v>0.1252363686</v>
      </c>
      <c r="P52">
        <v>7609</v>
      </c>
      <c r="Q52">
        <v>44596</v>
      </c>
      <c r="R52">
        <v>0.1662774625</v>
      </c>
      <c r="S52">
        <v>0.161254526</v>
      </c>
      <c r="T52">
        <v>0.171456859</v>
      </c>
      <c r="U52">
        <v>0</v>
      </c>
      <c r="V52">
        <v>0.1706206835</v>
      </c>
      <c r="W52">
        <v>0.0019559957</v>
      </c>
      <c r="X52">
        <v>-1.5183</v>
      </c>
      <c r="Y52">
        <v>-1.5489</v>
      </c>
      <c r="Z52">
        <v>-1.4876</v>
      </c>
      <c r="AA52">
        <v>0.2190892758</v>
      </c>
      <c r="AB52">
        <v>0.2124709915</v>
      </c>
      <c r="AC52">
        <v>0.2259137138</v>
      </c>
      <c r="AD52" s="4">
        <v>1.157E-185</v>
      </c>
      <c r="AE52">
        <v>-0.6755</v>
      </c>
      <c r="AF52">
        <v>-0.7211</v>
      </c>
      <c r="AG52">
        <v>-0.63</v>
      </c>
      <c r="AH52">
        <v>0</v>
      </c>
      <c r="AI52">
        <v>-1.8173</v>
      </c>
      <c r="AJ52">
        <v>-1.842</v>
      </c>
      <c r="AK52">
        <v>-1.7926</v>
      </c>
      <c r="AL52" t="s">
        <v>216</v>
      </c>
    </row>
    <row r="53" spans="1:38" ht="12.75">
      <c r="A53" t="s">
        <v>59</v>
      </c>
      <c r="B53">
        <v>7406</v>
      </c>
      <c r="C53">
        <v>98308</v>
      </c>
      <c r="D53">
        <v>0.079520803</v>
      </c>
      <c r="E53">
        <v>0.0771537109</v>
      </c>
      <c r="F53">
        <v>0.081960518</v>
      </c>
      <c r="G53">
        <v>0</v>
      </c>
      <c r="H53">
        <v>0.0753346625</v>
      </c>
      <c r="I53">
        <v>0.0008753928</v>
      </c>
      <c r="J53">
        <v>-2.1827</v>
      </c>
      <c r="K53">
        <v>-2.2129</v>
      </c>
      <c r="L53">
        <v>-2.1525</v>
      </c>
      <c r="M53">
        <v>0.1127377152</v>
      </c>
      <c r="N53">
        <v>0.1093818568</v>
      </c>
      <c r="O53">
        <v>0.1161965322</v>
      </c>
      <c r="P53">
        <v>9988</v>
      </c>
      <c r="Q53">
        <v>67284</v>
      </c>
      <c r="R53">
        <v>0.1491504012</v>
      </c>
      <c r="S53">
        <v>0.1450446006</v>
      </c>
      <c r="T53">
        <v>0.1533724254</v>
      </c>
      <c r="U53">
        <v>0</v>
      </c>
      <c r="V53">
        <v>0.1484453956</v>
      </c>
      <c r="W53">
        <v>0.0014853454</v>
      </c>
      <c r="X53">
        <v>-1.627</v>
      </c>
      <c r="Y53">
        <v>-1.6549</v>
      </c>
      <c r="Z53">
        <v>-1.5991</v>
      </c>
      <c r="AA53">
        <v>0.1965224445</v>
      </c>
      <c r="AB53">
        <v>0.1911125899</v>
      </c>
      <c r="AC53">
        <v>0.2020854366</v>
      </c>
      <c r="AD53" s="4">
        <v>1.68111E-253</v>
      </c>
      <c r="AE53">
        <v>-0.6333</v>
      </c>
      <c r="AF53">
        <v>-0.6698</v>
      </c>
      <c r="AG53">
        <v>-0.5968</v>
      </c>
      <c r="AH53">
        <v>0</v>
      </c>
      <c r="AI53">
        <v>-1.9048</v>
      </c>
      <c r="AJ53">
        <v>-1.9254</v>
      </c>
      <c r="AK53">
        <v>-1.8843</v>
      </c>
      <c r="AL53" t="s">
        <v>217</v>
      </c>
    </row>
    <row r="54" spans="1:38" ht="12.75">
      <c r="A54" t="s">
        <v>66</v>
      </c>
      <c r="B54">
        <v>47741</v>
      </c>
      <c r="C54">
        <v>52139</v>
      </c>
      <c r="D54">
        <v>0.9308190109</v>
      </c>
      <c r="E54">
        <v>0.9110882646</v>
      </c>
      <c r="F54">
        <v>0.9509770509</v>
      </c>
      <c r="G54" s="4">
        <v>5.08667E-142</v>
      </c>
      <c r="H54">
        <v>0.9156485548</v>
      </c>
      <c r="I54">
        <v>0.0041906661</v>
      </c>
      <c r="J54">
        <v>0.2774</v>
      </c>
      <c r="K54">
        <v>0.2559</v>
      </c>
      <c r="L54">
        <v>0.2988</v>
      </c>
      <c r="M54">
        <v>1.3196346695</v>
      </c>
      <c r="N54">
        <v>1.2916621243</v>
      </c>
      <c r="O54">
        <v>1.3482129948</v>
      </c>
      <c r="P54">
        <v>53593</v>
      </c>
      <c r="Q54">
        <v>57752</v>
      </c>
      <c r="R54">
        <v>0.9434987688</v>
      </c>
      <c r="S54">
        <v>0.9236451477</v>
      </c>
      <c r="T54">
        <v>0.9637791407</v>
      </c>
      <c r="U54" s="4">
        <v>1.666348E-89</v>
      </c>
      <c r="V54">
        <v>0.927985178</v>
      </c>
      <c r="W54">
        <v>0.0040085472</v>
      </c>
      <c r="X54">
        <v>0.2177</v>
      </c>
      <c r="Y54">
        <v>0.1964</v>
      </c>
      <c r="Z54">
        <v>0.2389</v>
      </c>
      <c r="AA54">
        <v>1.2431658441</v>
      </c>
      <c r="AB54">
        <v>1.2170064632</v>
      </c>
      <c r="AC54">
        <v>1.2698875171</v>
      </c>
      <c r="AD54">
        <v>0.1353649231</v>
      </c>
      <c r="AE54">
        <v>-0.0179</v>
      </c>
      <c r="AF54">
        <v>-0.0414</v>
      </c>
      <c r="AG54">
        <v>0.0056</v>
      </c>
      <c r="AH54" s="4">
        <v>3.22787E-226</v>
      </c>
      <c r="AI54">
        <v>0.2475</v>
      </c>
      <c r="AJ54">
        <v>0.2324</v>
      </c>
      <c r="AK54">
        <v>0.2626</v>
      </c>
      <c r="AL54" t="s">
        <v>218</v>
      </c>
    </row>
    <row r="55" spans="1:38" ht="12.75">
      <c r="A55" t="s">
        <v>67</v>
      </c>
      <c r="B55">
        <v>34821</v>
      </c>
      <c r="C55">
        <v>38668</v>
      </c>
      <c r="D55">
        <v>0.9171748169</v>
      </c>
      <c r="E55">
        <v>0.8970396881</v>
      </c>
      <c r="F55">
        <v>0.9377619027</v>
      </c>
      <c r="G55" s="4">
        <v>6.43151E-119</v>
      </c>
      <c r="H55">
        <v>0.9005120513</v>
      </c>
      <c r="I55">
        <v>0.0048257955</v>
      </c>
      <c r="J55">
        <v>0.2626</v>
      </c>
      <c r="K55">
        <v>0.2404</v>
      </c>
      <c r="L55">
        <v>0.2848</v>
      </c>
      <c r="M55">
        <v>1.3002911115</v>
      </c>
      <c r="N55">
        <v>1.2717452678</v>
      </c>
      <c r="O55">
        <v>1.3294777008</v>
      </c>
      <c r="P55">
        <v>36729</v>
      </c>
      <c r="Q55">
        <v>40782</v>
      </c>
      <c r="R55">
        <v>0.9159756602</v>
      </c>
      <c r="S55">
        <v>0.8959454125</v>
      </c>
      <c r="T55">
        <v>0.9364537151</v>
      </c>
      <c r="U55" s="4">
        <v>2.159199E-62</v>
      </c>
      <c r="V55">
        <v>0.9006179197</v>
      </c>
      <c r="W55">
        <v>0.004699331</v>
      </c>
      <c r="X55">
        <v>0.1881</v>
      </c>
      <c r="Y55">
        <v>0.1659</v>
      </c>
      <c r="Z55">
        <v>0.2102</v>
      </c>
      <c r="AA55">
        <v>1.2069010499</v>
      </c>
      <c r="AB55">
        <v>1.1805089437</v>
      </c>
      <c r="AC55">
        <v>1.2338831926</v>
      </c>
      <c r="AD55">
        <v>0.8103579324</v>
      </c>
      <c r="AE55">
        <v>-0.0031</v>
      </c>
      <c r="AF55">
        <v>-0.028</v>
      </c>
      <c r="AG55">
        <v>0.0219</v>
      </c>
      <c r="AH55" s="4">
        <v>1.57418E-174</v>
      </c>
      <c r="AI55">
        <v>0.2253</v>
      </c>
      <c r="AJ55">
        <v>0.2096</v>
      </c>
      <c r="AK55">
        <v>0.241</v>
      </c>
      <c r="AL55" t="s">
        <v>219</v>
      </c>
    </row>
    <row r="56" spans="1:38" ht="12.75">
      <c r="A56" t="s">
        <v>64</v>
      </c>
      <c r="B56">
        <v>37291</v>
      </c>
      <c r="C56">
        <v>39747</v>
      </c>
      <c r="D56">
        <v>0.9510360223</v>
      </c>
      <c r="E56">
        <v>0.9302895086</v>
      </c>
      <c r="F56">
        <v>0.9722452068</v>
      </c>
      <c r="G56" s="4">
        <v>2.19549E-155</v>
      </c>
      <c r="H56">
        <v>0.938209173</v>
      </c>
      <c r="I56">
        <v>0.0048584491</v>
      </c>
      <c r="J56">
        <v>0.2988</v>
      </c>
      <c r="K56">
        <v>0.2768</v>
      </c>
      <c r="L56">
        <v>0.3209</v>
      </c>
      <c r="M56">
        <v>1.3482965992</v>
      </c>
      <c r="N56">
        <v>1.3188839869</v>
      </c>
      <c r="O56">
        <v>1.3783651463</v>
      </c>
      <c r="P56">
        <v>37653</v>
      </c>
      <c r="Q56">
        <v>40358</v>
      </c>
      <c r="R56">
        <v>0.9461015959</v>
      </c>
      <c r="S56">
        <v>0.9254543672</v>
      </c>
      <c r="T56">
        <v>0.967209472</v>
      </c>
      <c r="U56" s="4">
        <v>2.347252E-85</v>
      </c>
      <c r="V56">
        <v>0.9329748749</v>
      </c>
      <c r="W56">
        <v>0.0048080631</v>
      </c>
      <c r="X56">
        <v>0.2204</v>
      </c>
      <c r="Y56">
        <v>0.1984</v>
      </c>
      <c r="Z56">
        <v>0.2425</v>
      </c>
      <c r="AA56">
        <v>1.2465953618</v>
      </c>
      <c r="AB56">
        <v>1.2193903135</v>
      </c>
      <c r="AC56">
        <v>1.2744073648</v>
      </c>
      <c r="AD56">
        <v>0.9468932613</v>
      </c>
      <c r="AE56">
        <v>0.0008</v>
      </c>
      <c r="AF56">
        <v>-0.0239</v>
      </c>
      <c r="AG56">
        <v>0.0256</v>
      </c>
      <c r="AH56" s="4">
        <v>6.6843E-233</v>
      </c>
      <c r="AI56">
        <v>0.2596</v>
      </c>
      <c r="AJ56">
        <v>0.244</v>
      </c>
      <c r="AK56">
        <v>0.2752</v>
      </c>
      <c r="AL56" t="s">
        <v>220</v>
      </c>
    </row>
    <row r="57" spans="1:38" ht="12.75">
      <c r="A57" t="s">
        <v>68</v>
      </c>
      <c r="B57">
        <v>59267</v>
      </c>
      <c r="C57">
        <v>83053</v>
      </c>
      <c r="D57">
        <v>0.7312919604</v>
      </c>
      <c r="E57">
        <v>0.7161525534</v>
      </c>
      <c r="F57">
        <v>0.7467514133</v>
      </c>
      <c r="G57">
        <v>0.0007183117</v>
      </c>
      <c r="H57">
        <v>0.7136045658</v>
      </c>
      <c r="I57">
        <v>0.0029312384</v>
      </c>
      <c r="J57">
        <v>0.0361</v>
      </c>
      <c r="K57">
        <v>0.0152</v>
      </c>
      <c r="L57">
        <v>0.057</v>
      </c>
      <c r="M57">
        <v>1.0367624782</v>
      </c>
      <c r="N57">
        <v>1.0152991366</v>
      </c>
      <c r="O57">
        <v>1.0586795531</v>
      </c>
      <c r="P57">
        <v>53055</v>
      </c>
      <c r="Q57">
        <v>57564</v>
      </c>
      <c r="R57">
        <v>0.9373635603</v>
      </c>
      <c r="S57">
        <v>0.9177221679</v>
      </c>
      <c r="T57">
        <v>0.9574253243</v>
      </c>
      <c r="U57" s="4">
        <v>4.869443E-85</v>
      </c>
      <c r="V57">
        <v>0.9216697936</v>
      </c>
      <c r="W57">
        <v>0.0040014021</v>
      </c>
      <c r="X57">
        <v>0.2111</v>
      </c>
      <c r="Y57">
        <v>0.19</v>
      </c>
      <c r="Z57">
        <v>0.2323</v>
      </c>
      <c r="AA57">
        <v>1.2350820162</v>
      </c>
      <c r="AB57">
        <v>1.2092022705</v>
      </c>
      <c r="AC57">
        <v>1.2615156487</v>
      </c>
      <c r="AD57" s="4">
        <v>2.52388E-103</v>
      </c>
      <c r="AE57">
        <v>-0.2526</v>
      </c>
      <c r="AF57">
        <v>-0.2756</v>
      </c>
      <c r="AG57">
        <v>-0.2297</v>
      </c>
      <c r="AH57" s="4">
        <v>1.766795E-59</v>
      </c>
      <c r="AI57">
        <v>0.1236</v>
      </c>
      <c r="AJ57">
        <v>0.1087</v>
      </c>
      <c r="AK57">
        <v>0.1385</v>
      </c>
      <c r="AL57" t="s">
        <v>221</v>
      </c>
    </row>
    <row r="58" spans="1:38" ht="12.75">
      <c r="A58" t="s">
        <v>63</v>
      </c>
      <c r="B58">
        <v>40558</v>
      </c>
      <c r="C58">
        <v>44913</v>
      </c>
      <c r="D58">
        <v>0.913062695</v>
      </c>
      <c r="E58">
        <v>0.8933830614</v>
      </c>
      <c r="F58">
        <v>0.9331758358</v>
      </c>
      <c r="G58" s="4">
        <v>3.13719E-119</v>
      </c>
      <c r="H58">
        <v>0.9030347561</v>
      </c>
      <c r="I58">
        <v>0.0044840062</v>
      </c>
      <c r="J58">
        <v>0.2581</v>
      </c>
      <c r="K58">
        <v>0.2363</v>
      </c>
      <c r="L58">
        <v>0.2799</v>
      </c>
      <c r="M58">
        <v>1.2944613009</v>
      </c>
      <c r="N58">
        <v>1.2665612188</v>
      </c>
      <c r="O58">
        <v>1.322975972</v>
      </c>
      <c r="P58">
        <v>38956</v>
      </c>
      <c r="Q58">
        <v>43078</v>
      </c>
      <c r="R58">
        <v>0.9186171025</v>
      </c>
      <c r="S58">
        <v>0.8986266941</v>
      </c>
      <c r="T58">
        <v>0.9390522077</v>
      </c>
      <c r="U58" s="4">
        <v>7.042336E-65</v>
      </c>
      <c r="V58">
        <v>0.9043131065</v>
      </c>
      <c r="W58">
        <v>0.0045817527</v>
      </c>
      <c r="X58">
        <v>0.1909</v>
      </c>
      <c r="Y58">
        <v>0.1689</v>
      </c>
      <c r="Z58">
        <v>0.2129</v>
      </c>
      <c r="AA58">
        <v>1.2103814476</v>
      </c>
      <c r="AB58">
        <v>1.1840418341</v>
      </c>
      <c r="AC58">
        <v>1.2373069992</v>
      </c>
      <c r="AD58">
        <v>0.4036186719</v>
      </c>
      <c r="AE58">
        <v>-0.0104</v>
      </c>
      <c r="AF58">
        <v>-0.0349</v>
      </c>
      <c r="AG58">
        <v>0.014</v>
      </c>
      <c r="AH58" s="4">
        <v>2.52877E-177</v>
      </c>
      <c r="AI58">
        <v>0.2245</v>
      </c>
      <c r="AJ58">
        <v>0.209</v>
      </c>
      <c r="AK58">
        <v>0.24</v>
      </c>
      <c r="AL58" t="s">
        <v>222</v>
      </c>
    </row>
    <row r="59" spans="1:38" ht="12.75">
      <c r="A59" t="s">
        <v>65</v>
      </c>
      <c r="B59">
        <v>34349</v>
      </c>
      <c r="C59">
        <v>36372</v>
      </c>
      <c r="D59">
        <v>0.9620181646</v>
      </c>
      <c r="E59">
        <v>0.9409569997</v>
      </c>
      <c r="F59">
        <v>0.9835507353</v>
      </c>
      <c r="G59" s="4">
        <v>3.32778E-166</v>
      </c>
      <c r="H59">
        <v>0.9443802925</v>
      </c>
      <c r="I59">
        <v>0.0050955359</v>
      </c>
      <c r="J59">
        <v>0.3103</v>
      </c>
      <c r="K59">
        <v>0.2882</v>
      </c>
      <c r="L59">
        <v>0.3325</v>
      </c>
      <c r="M59">
        <v>1.3638661305</v>
      </c>
      <c r="N59">
        <v>1.334007433</v>
      </c>
      <c r="O59">
        <v>1.3943931465</v>
      </c>
      <c r="P59">
        <v>38273</v>
      </c>
      <c r="Q59">
        <v>40960</v>
      </c>
      <c r="R59">
        <v>0.946376015</v>
      </c>
      <c r="S59">
        <v>0.9258627032</v>
      </c>
      <c r="T59">
        <v>0.9673438176</v>
      </c>
      <c r="U59" s="4">
        <v>9.83591E-87</v>
      </c>
      <c r="V59">
        <v>0.9343994141</v>
      </c>
      <c r="W59">
        <v>0.0047762418</v>
      </c>
      <c r="X59">
        <v>0.2207</v>
      </c>
      <c r="Y59">
        <v>0.1988</v>
      </c>
      <c r="Z59">
        <v>0.2426</v>
      </c>
      <c r="AA59">
        <v>1.2469569398</v>
      </c>
      <c r="AB59">
        <v>1.2199283421</v>
      </c>
      <c r="AC59">
        <v>1.2745843802</v>
      </c>
      <c r="AD59">
        <v>0.3397596025</v>
      </c>
      <c r="AE59">
        <v>0.012</v>
      </c>
      <c r="AF59">
        <v>-0.0127</v>
      </c>
      <c r="AG59">
        <v>0.0367</v>
      </c>
      <c r="AH59" s="4">
        <v>2.22351E-244</v>
      </c>
      <c r="AI59">
        <v>0.2655</v>
      </c>
      <c r="AJ59">
        <v>0.2499</v>
      </c>
      <c r="AK59">
        <v>0.2811</v>
      </c>
      <c r="AL59" t="s">
        <v>223</v>
      </c>
    </row>
    <row r="60" spans="1:38" ht="12.75">
      <c r="A60" t="s">
        <v>44</v>
      </c>
      <c r="B60">
        <v>9102</v>
      </c>
      <c r="C60">
        <v>14774</v>
      </c>
      <c r="D60">
        <v>0.6327563848</v>
      </c>
      <c r="E60">
        <v>0.6147178275</v>
      </c>
      <c r="F60">
        <v>0.6513242737</v>
      </c>
      <c r="G60" s="4">
        <v>1.823452E-13</v>
      </c>
      <c r="H60">
        <v>0.6160823068</v>
      </c>
      <c r="I60">
        <v>0.0064575878</v>
      </c>
      <c r="J60">
        <v>-0.1086</v>
      </c>
      <c r="K60">
        <v>-0.1375</v>
      </c>
      <c r="L60">
        <v>-0.0797</v>
      </c>
      <c r="M60">
        <v>0.8970672632</v>
      </c>
      <c r="N60">
        <v>0.8714937572</v>
      </c>
      <c r="O60">
        <v>0.9233912098</v>
      </c>
      <c r="P60">
        <v>8900</v>
      </c>
      <c r="Q60">
        <v>17143</v>
      </c>
      <c r="R60">
        <v>0.5314826231</v>
      </c>
      <c r="S60">
        <v>0.5160701778</v>
      </c>
      <c r="T60">
        <v>0.5473553613</v>
      </c>
      <c r="U60" s="4">
        <v>1.8513E-124</v>
      </c>
      <c r="V60">
        <v>0.5191623403</v>
      </c>
      <c r="W60">
        <v>0.0055031098</v>
      </c>
      <c r="X60">
        <v>-0.3563</v>
      </c>
      <c r="Y60">
        <v>-0.3857</v>
      </c>
      <c r="Z60">
        <v>-0.3268</v>
      </c>
      <c r="AA60">
        <v>0.7002881885</v>
      </c>
      <c r="AB60">
        <v>0.6799805568</v>
      </c>
      <c r="AC60">
        <v>0.721202308</v>
      </c>
      <c r="AD60" s="4">
        <v>8.942131E-20</v>
      </c>
      <c r="AE60">
        <v>0.1701</v>
      </c>
      <c r="AF60">
        <v>0.1334</v>
      </c>
      <c r="AG60">
        <v>0.2067</v>
      </c>
      <c r="AH60" s="4">
        <v>7.14482E-108</v>
      </c>
      <c r="AI60">
        <v>-0.2324</v>
      </c>
      <c r="AJ60">
        <v>-0.2531</v>
      </c>
      <c r="AK60">
        <v>-0.2118</v>
      </c>
      <c r="AL60" t="s">
        <v>224</v>
      </c>
    </row>
    <row r="61" spans="1:38" ht="12.75">
      <c r="A61" t="s">
        <v>41</v>
      </c>
      <c r="B61">
        <v>26449</v>
      </c>
      <c r="C61">
        <v>49160</v>
      </c>
      <c r="D61">
        <v>0.5646971998</v>
      </c>
      <c r="E61">
        <v>0.5517329176</v>
      </c>
      <c r="F61">
        <v>0.5779661087</v>
      </c>
      <c r="G61" s="4">
        <v>1.337833E-78</v>
      </c>
      <c r="H61">
        <v>0.5380187144</v>
      </c>
      <c r="I61">
        <v>0.0033082076</v>
      </c>
      <c r="J61">
        <v>-0.2224</v>
      </c>
      <c r="K61">
        <v>-0.2456</v>
      </c>
      <c r="L61">
        <v>-0.1992</v>
      </c>
      <c r="M61">
        <v>0.8005788385</v>
      </c>
      <c r="N61">
        <v>0.7821992007</v>
      </c>
      <c r="O61">
        <v>0.8193903497</v>
      </c>
      <c r="P61">
        <v>27249</v>
      </c>
      <c r="Q61">
        <v>59289</v>
      </c>
      <c r="R61">
        <v>0.487875653</v>
      </c>
      <c r="S61">
        <v>0.4766960902</v>
      </c>
      <c r="T61">
        <v>0.499317401</v>
      </c>
      <c r="U61" s="4">
        <v>1.74899E-305</v>
      </c>
      <c r="V61">
        <v>0.4595962151</v>
      </c>
      <c r="W61">
        <v>0.0027842047</v>
      </c>
      <c r="X61">
        <v>-0.4419</v>
      </c>
      <c r="Y61">
        <v>-0.4651</v>
      </c>
      <c r="Z61">
        <v>-0.4187</v>
      </c>
      <c r="AA61">
        <v>0.6428310964</v>
      </c>
      <c r="AB61">
        <v>0.6281007638</v>
      </c>
      <c r="AC61">
        <v>0.6579068874</v>
      </c>
      <c r="AD61" s="4">
        <v>2.781612E-25</v>
      </c>
      <c r="AE61">
        <v>0.1419</v>
      </c>
      <c r="AF61">
        <v>0.1151</v>
      </c>
      <c r="AG61">
        <v>0.1686</v>
      </c>
      <c r="AH61">
        <v>0</v>
      </c>
      <c r="AI61">
        <v>-0.3321</v>
      </c>
      <c r="AJ61">
        <v>-0.3486</v>
      </c>
      <c r="AK61">
        <v>-0.3157</v>
      </c>
      <c r="AL61" t="s">
        <v>225</v>
      </c>
    </row>
    <row r="62" spans="1:38" ht="12.75">
      <c r="A62" t="s">
        <v>42</v>
      </c>
      <c r="B62">
        <v>18675</v>
      </c>
      <c r="C62">
        <v>25663</v>
      </c>
      <c r="D62">
        <v>0.7363588885</v>
      </c>
      <c r="E62">
        <v>0.7186791107</v>
      </c>
      <c r="F62">
        <v>0.7544735955</v>
      </c>
      <c r="G62">
        <v>0.000523392</v>
      </c>
      <c r="H62">
        <v>0.7277013599</v>
      </c>
      <c r="I62">
        <v>0.0053250401</v>
      </c>
      <c r="J62">
        <v>0.043</v>
      </c>
      <c r="K62">
        <v>0.0187</v>
      </c>
      <c r="L62">
        <v>0.0673</v>
      </c>
      <c r="M62">
        <v>1.0439459304</v>
      </c>
      <c r="N62">
        <v>1.0188810709</v>
      </c>
      <c r="O62">
        <v>1.0696273949</v>
      </c>
      <c r="P62">
        <v>18801</v>
      </c>
      <c r="Q62">
        <v>30740</v>
      </c>
      <c r="R62">
        <v>0.6240527341</v>
      </c>
      <c r="S62">
        <v>0.6090115217</v>
      </c>
      <c r="T62">
        <v>0.6394654306</v>
      </c>
      <c r="U62" s="4">
        <v>1.081153E-55</v>
      </c>
      <c r="V62">
        <v>0.6116135329</v>
      </c>
      <c r="W62">
        <v>0.0044605315</v>
      </c>
      <c r="X62">
        <v>-0.1957</v>
      </c>
      <c r="Y62">
        <v>-0.2201</v>
      </c>
      <c r="Z62">
        <v>-0.1713</v>
      </c>
      <c r="AA62">
        <v>0.8222597311</v>
      </c>
      <c r="AB62">
        <v>0.8024412404</v>
      </c>
      <c r="AC62">
        <v>0.8425676939</v>
      </c>
      <c r="AD62" s="4">
        <v>4.071097E-28</v>
      </c>
      <c r="AE62">
        <v>0.1611</v>
      </c>
      <c r="AF62">
        <v>0.1324</v>
      </c>
      <c r="AG62">
        <v>0.1898</v>
      </c>
      <c r="AH62" s="4">
        <v>3.921067E-18</v>
      </c>
      <c r="AI62">
        <v>-0.0763</v>
      </c>
      <c r="AJ62">
        <v>-0.0936</v>
      </c>
      <c r="AK62">
        <v>-0.0591</v>
      </c>
      <c r="AL62" t="s">
        <v>226</v>
      </c>
    </row>
    <row r="63" spans="1:38" ht="12.75">
      <c r="A63" t="s">
        <v>43</v>
      </c>
      <c r="B63">
        <v>25919</v>
      </c>
      <c r="C63">
        <v>32930</v>
      </c>
      <c r="D63">
        <v>0.7937477027</v>
      </c>
      <c r="E63">
        <v>0.7755874984</v>
      </c>
      <c r="F63">
        <v>0.8123331239</v>
      </c>
      <c r="G63" s="4">
        <v>1.566795E-23</v>
      </c>
      <c r="H63">
        <v>0.7870938354</v>
      </c>
      <c r="I63">
        <v>0.0048889702</v>
      </c>
      <c r="J63">
        <v>0.1181</v>
      </c>
      <c r="K63">
        <v>0.0949</v>
      </c>
      <c r="L63">
        <v>0.1412</v>
      </c>
      <c r="M63">
        <v>1.1253068265</v>
      </c>
      <c r="N63">
        <v>1.09956086</v>
      </c>
      <c r="O63">
        <v>1.151655629</v>
      </c>
      <c r="P63">
        <v>28718</v>
      </c>
      <c r="Q63">
        <v>41443</v>
      </c>
      <c r="R63">
        <v>0.7104696963</v>
      </c>
      <c r="S63">
        <v>0.6944038132</v>
      </c>
      <c r="T63">
        <v>0.7269072833</v>
      </c>
      <c r="U63" s="4">
        <v>1.5475451E-08</v>
      </c>
      <c r="V63">
        <v>0.6929517651</v>
      </c>
      <c r="W63">
        <v>0.0040890828</v>
      </c>
      <c r="X63">
        <v>-0.066</v>
      </c>
      <c r="Y63">
        <v>-0.0889</v>
      </c>
      <c r="Z63">
        <v>-0.0431</v>
      </c>
      <c r="AA63">
        <v>0.9361238073</v>
      </c>
      <c r="AB63">
        <v>0.9149551977</v>
      </c>
      <c r="AC63">
        <v>0.9577821787</v>
      </c>
      <c r="AD63" s="4">
        <v>2.784494E-15</v>
      </c>
      <c r="AE63">
        <v>0.1065</v>
      </c>
      <c r="AF63">
        <v>0.0801</v>
      </c>
      <c r="AG63">
        <v>0.1329</v>
      </c>
      <c r="AH63">
        <v>0.0017426631</v>
      </c>
      <c r="AI63">
        <v>0.026</v>
      </c>
      <c r="AJ63">
        <v>0.0097</v>
      </c>
      <c r="AK63">
        <v>0.0423</v>
      </c>
      <c r="AL63" t="s">
        <v>227</v>
      </c>
    </row>
    <row r="64" spans="1:38" ht="12.75">
      <c r="A64" t="s">
        <v>37</v>
      </c>
      <c r="B64">
        <v>123084</v>
      </c>
      <c r="C64">
        <v>128191</v>
      </c>
      <c r="D64">
        <v>0.9745329494</v>
      </c>
      <c r="E64">
        <v>0.955004484</v>
      </c>
      <c r="F64">
        <v>0.9944607438</v>
      </c>
      <c r="G64" s="4">
        <v>4.8773E-215</v>
      </c>
      <c r="H64">
        <v>0.9601610097</v>
      </c>
      <c r="I64">
        <v>0.0027368013</v>
      </c>
      <c r="J64">
        <v>0.3232</v>
      </c>
      <c r="K64">
        <v>0.303</v>
      </c>
      <c r="L64">
        <v>0.3435</v>
      </c>
      <c r="M64">
        <v>1.3816085099</v>
      </c>
      <c r="N64">
        <v>1.353922741</v>
      </c>
      <c r="O64">
        <v>1.4098604128</v>
      </c>
      <c r="P64">
        <v>144148</v>
      </c>
      <c r="Q64">
        <v>153764</v>
      </c>
      <c r="R64">
        <v>0.948120367</v>
      </c>
      <c r="S64">
        <v>0.9293737838</v>
      </c>
      <c r="T64">
        <v>0.9672450911</v>
      </c>
      <c r="U64" s="4">
        <v>9.3564E-106</v>
      </c>
      <c r="V64">
        <v>0.937462605</v>
      </c>
      <c r="W64">
        <v>0.0024691623</v>
      </c>
      <c r="X64">
        <v>0.2225</v>
      </c>
      <c r="Y64">
        <v>0.2026</v>
      </c>
      <c r="Z64">
        <v>0.2425</v>
      </c>
      <c r="AA64">
        <v>1.2492553199</v>
      </c>
      <c r="AB64">
        <v>1.2245545862</v>
      </c>
      <c r="AC64">
        <v>1.274454297</v>
      </c>
      <c r="AD64">
        <v>0.0323699359</v>
      </c>
      <c r="AE64">
        <v>0.0231</v>
      </c>
      <c r="AF64">
        <v>0.0019</v>
      </c>
      <c r="AG64">
        <v>0.0443</v>
      </c>
      <c r="AH64" s="4" t="s">
        <v>161</v>
      </c>
      <c r="AI64">
        <v>0.2729</v>
      </c>
      <c r="AJ64">
        <v>0.2587</v>
      </c>
      <c r="AK64">
        <v>0.2871</v>
      </c>
      <c r="AL64" t="s">
        <v>228</v>
      </c>
    </row>
    <row r="65" spans="1:38" ht="12.75">
      <c r="A65" t="s">
        <v>36</v>
      </c>
      <c r="B65">
        <v>212598</v>
      </c>
      <c r="C65">
        <v>309172</v>
      </c>
      <c r="D65">
        <v>0.7432251265</v>
      </c>
      <c r="E65">
        <v>0.7286406757</v>
      </c>
      <c r="F65">
        <v>0.7581014992</v>
      </c>
      <c r="G65" s="4">
        <v>2.3257141E-07</v>
      </c>
      <c r="H65">
        <v>0.6876366553</v>
      </c>
      <c r="I65">
        <v>0.0014913495</v>
      </c>
      <c r="J65">
        <v>0.0523</v>
      </c>
      <c r="K65">
        <v>0.0325</v>
      </c>
      <c r="L65">
        <v>0.0721</v>
      </c>
      <c r="M65">
        <v>1.0536802887</v>
      </c>
      <c r="N65">
        <v>1.0330037161</v>
      </c>
      <c r="O65">
        <v>1.074770723</v>
      </c>
      <c r="P65">
        <v>223496</v>
      </c>
      <c r="Q65">
        <v>300644</v>
      </c>
      <c r="R65">
        <v>0.7747437372</v>
      </c>
      <c r="S65">
        <v>0.7596277123</v>
      </c>
      <c r="T65">
        <v>0.7901605598</v>
      </c>
      <c r="U65">
        <v>0.0404666578</v>
      </c>
      <c r="V65">
        <v>0.7433908543</v>
      </c>
      <c r="W65">
        <v>0.0015724699</v>
      </c>
      <c r="X65">
        <v>0.0206</v>
      </c>
      <c r="Y65">
        <v>0.0009</v>
      </c>
      <c r="Z65">
        <v>0.0403</v>
      </c>
      <c r="AA65">
        <v>1.020812092</v>
      </c>
      <c r="AB65">
        <v>1.0008950275</v>
      </c>
      <c r="AC65">
        <v>1.0411254913</v>
      </c>
      <c r="AD65">
        <v>1.16256E-05</v>
      </c>
      <c r="AE65">
        <v>-0.0459</v>
      </c>
      <c r="AF65">
        <v>-0.0664</v>
      </c>
      <c r="AG65">
        <v>-0.0254</v>
      </c>
      <c r="AH65" s="4">
        <v>3.2981503E-07</v>
      </c>
      <c r="AI65">
        <v>0.0364</v>
      </c>
      <c r="AJ65">
        <v>0.0225</v>
      </c>
      <c r="AK65">
        <v>0.0504</v>
      </c>
      <c r="AL65" t="s">
        <v>229</v>
      </c>
    </row>
    <row r="66" spans="1:38" ht="12.75">
      <c r="A66" t="s">
        <v>34</v>
      </c>
      <c r="B66">
        <v>77131</v>
      </c>
      <c r="C66">
        <v>83375</v>
      </c>
      <c r="D66">
        <v>0.940103876</v>
      </c>
      <c r="E66">
        <v>0.9208025608</v>
      </c>
      <c r="F66">
        <v>0.9598097738</v>
      </c>
      <c r="G66" s="4">
        <v>3.12372E-162</v>
      </c>
      <c r="H66">
        <v>0.9251094453</v>
      </c>
      <c r="I66">
        <v>0.0033310307</v>
      </c>
      <c r="J66">
        <v>0.2873</v>
      </c>
      <c r="K66">
        <v>0.2665</v>
      </c>
      <c r="L66">
        <v>0.308</v>
      </c>
      <c r="M66">
        <v>1.3327979479</v>
      </c>
      <c r="N66">
        <v>1.305434213</v>
      </c>
      <c r="O66">
        <v>1.3607352652</v>
      </c>
      <c r="P66">
        <v>105049</v>
      </c>
      <c r="Q66">
        <v>115668</v>
      </c>
      <c r="R66">
        <v>0.9183602416</v>
      </c>
      <c r="S66">
        <v>0.8998446197</v>
      </c>
      <c r="T66">
        <v>0.9372568495</v>
      </c>
      <c r="U66" s="4">
        <v>3.508126E-75</v>
      </c>
      <c r="V66">
        <v>0.9081941419</v>
      </c>
      <c r="W66">
        <v>0.0028020942</v>
      </c>
      <c r="X66">
        <v>0.1907</v>
      </c>
      <c r="Y66">
        <v>0.1703</v>
      </c>
      <c r="Z66">
        <v>0.211</v>
      </c>
      <c r="AA66">
        <v>1.2100430044</v>
      </c>
      <c r="AB66">
        <v>1.1856465881</v>
      </c>
      <c r="AC66">
        <v>1.2349414126</v>
      </c>
      <c r="AD66">
        <v>0.0900672508</v>
      </c>
      <c r="AE66">
        <v>0.019</v>
      </c>
      <c r="AF66">
        <v>-0.003</v>
      </c>
      <c r="AG66">
        <v>0.0411</v>
      </c>
      <c r="AH66" s="4">
        <v>3.54766E-227</v>
      </c>
      <c r="AI66">
        <v>0.239</v>
      </c>
      <c r="AJ66">
        <v>0.2244</v>
      </c>
      <c r="AK66">
        <v>0.2535</v>
      </c>
      <c r="AL66" t="s">
        <v>230</v>
      </c>
    </row>
    <row r="67" spans="1:38" ht="12.75">
      <c r="A67" t="s">
        <v>35</v>
      </c>
      <c r="B67">
        <v>46234</v>
      </c>
      <c r="C67">
        <v>47399</v>
      </c>
      <c r="D67">
        <v>0.9870973215</v>
      </c>
      <c r="E67">
        <v>0.9659364851</v>
      </c>
      <c r="F67">
        <v>1.0087217298</v>
      </c>
      <c r="G67" s="4">
        <v>6.51873E-203</v>
      </c>
      <c r="H67">
        <v>0.9754214224</v>
      </c>
      <c r="I67">
        <v>0.0045364022</v>
      </c>
      <c r="J67">
        <v>0.3361</v>
      </c>
      <c r="K67">
        <v>0.3144</v>
      </c>
      <c r="L67">
        <v>0.3577</v>
      </c>
      <c r="M67">
        <v>1.3994211897</v>
      </c>
      <c r="N67">
        <v>1.3694211864</v>
      </c>
      <c r="O67">
        <v>1.430078405</v>
      </c>
      <c r="P67">
        <v>55145</v>
      </c>
      <c r="Q67">
        <v>57042</v>
      </c>
      <c r="R67">
        <v>0.9782674497</v>
      </c>
      <c r="S67">
        <v>0.9576877937</v>
      </c>
      <c r="T67">
        <v>0.9992893397</v>
      </c>
      <c r="U67" s="4">
        <v>4.17228E-121</v>
      </c>
      <c r="V67">
        <v>0.9667438028</v>
      </c>
      <c r="W67">
        <v>0.0041167863</v>
      </c>
      <c r="X67">
        <v>0.2538</v>
      </c>
      <c r="Y67">
        <v>0.2326</v>
      </c>
      <c r="Z67">
        <v>0.2751</v>
      </c>
      <c r="AA67">
        <v>1.2889774952</v>
      </c>
      <c r="AB67">
        <v>1.2618614818</v>
      </c>
      <c r="AC67">
        <v>1.316676202</v>
      </c>
      <c r="AD67">
        <v>0.7018579775</v>
      </c>
      <c r="AE67">
        <v>0.0046</v>
      </c>
      <c r="AF67">
        <v>-0.0191</v>
      </c>
      <c r="AG67">
        <v>0.0283</v>
      </c>
      <c r="AH67">
        <v>0</v>
      </c>
      <c r="AI67">
        <v>0.295</v>
      </c>
      <c r="AJ67">
        <v>0.2798</v>
      </c>
      <c r="AK67">
        <v>0.3102</v>
      </c>
      <c r="AL67" t="s">
        <v>231</v>
      </c>
    </row>
    <row r="68" spans="1:38" ht="12.75">
      <c r="A68" t="s">
        <v>27</v>
      </c>
      <c r="B68">
        <v>91975</v>
      </c>
      <c r="C68">
        <v>93595</v>
      </c>
      <c r="D68">
        <v>0.9932432108</v>
      </c>
      <c r="E68">
        <v>0.9728121051</v>
      </c>
      <c r="F68">
        <v>1.0141034128</v>
      </c>
      <c r="G68" s="4">
        <v>1.55652E-228</v>
      </c>
      <c r="H68">
        <v>0.9826913831</v>
      </c>
      <c r="I68">
        <v>0.0032402778</v>
      </c>
      <c r="J68">
        <v>0.3423</v>
      </c>
      <c r="K68">
        <v>0.3215</v>
      </c>
      <c r="L68">
        <v>0.3631</v>
      </c>
      <c r="M68">
        <v>1.4081342999</v>
      </c>
      <c r="N68">
        <v>1.3791688456</v>
      </c>
      <c r="O68">
        <v>1.4377080897</v>
      </c>
      <c r="P68">
        <v>101584</v>
      </c>
      <c r="Q68">
        <v>103574</v>
      </c>
      <c r="R68">
        <v>0.9907657267</v>
      </c>
      <c r="S68">
        <v>0.9706406959</v>
      </c>
      <c r="T68">
        <v>1.0113080251</v>
      </c>
      <c r="U68" s="4">
        <v>5.94093E-143</v>
      </c>
      <c r="V68">
        <v>0.9807866839</v>
      </c>
      <c r="W68">
        <v>0.0030772438</v>
      </c>
      <c r="X68">
        <v>0.2665</v>
      </c>
      <c r="Y68">
        <v>0.246</v>
      </c>
      <c r="Z68">
        <v>0.2871</v>
      </c>
      <c r="AA68">
        <v>1.3054453823</v>
      </c>
      <c r="AB68">
        <v>1.2789283886</v>
      </c>
      <c r="AC68">
        <v>1.3325121729</v>
      </c>
      <c r="AD68">
        <v>0.8692495723</v>
      </c>
      <c r="AE68">
        <v>-0.0019</v>
      </c>
      <c r="AF68">
        <v>-0.024</v>
      </c>
      <c r="AG68">
        <v>0.0203</v>
      </c>
      <c r="AH68">
        <v>0</v>
      </c>
      <c r="AI68">
        <v>0.3044</v>
      </c>
      <c r="AJ68">
        <v>0.2898</v>
      </c>
      <c r="AK68">
        <v>0.319</v>
      </c>
      <c r="AL68" t="s">
        <v>232</v>
      </c>
    </row>
    <row r="69" spans="1:38" ht="12.75">
      <c r="A69" t="s">
        <v>26</v>
      </c>
      <c r="B69">
        <v>13246</v>
      </c>
      <c r="C69">
        <v>13560</v>
      </c>
      <c r="D69">
        <v>0.9868636788</v>
      </c>
      <c r="E69">
        <v>0.9612069672</v>
      </c>
      <c r="F69">
        <v>1.0132052241</v>
      </c>
      <c r="G69" s="4">
        <v>8.56649E-138</v>
      </c>
      <c r="H69">
        <v>0.9768436578</v>
      </c>
      <c r="I69">
        <v>0.0084875566</v>
      </c>
      <c r="J69">
        <v>0.3358</v>
      </c>
      <c r="K69">
        <v>0.3095</v>
      </c>
      <c r="L69">
        <v>0.3622</v>
      </c>
      <c r="M69">
        <v>1.3990899513</v>
      </c>
      <c r="N69">
        <v>1.3627160851</v>
      </c>
      <c r="O69">
        <v>1.4364347155</v>
      </c>
      <c r="P69">
        <v>17553</v>
      </c>
      <c r="Q69">
        <v>17943</v>
      </c>
      <c r="R69">
        <v>0.9879625013</v>
      </c>
      <c r="S69">
        <v>0.9635989311</v>
      </c>
      <c r="T69">
        <v>1.0129420784</v>
      </c>
      <c r="U69" s="4">
        <v>3.482322E-95</v>
      </c>
      <c r="V69">
        <v>0.9782645043</v>
      </c>
      <c r="W69">
        <v>0.0073838118</v>
      </c>
      <c r="X69">
        <v>0.2637</v>
      </c>
      <c r="Y69">
        <v>0.2387</v>
      </c>
      <c r="Z69">
        <v>0.2887</v>
      </c>
      <c r="AA69">
        <v>1.3017518172</v>
      </c>
      <c r="AB69">
        <v>1.2696500707</v>
      </c>
      <c r="AC69">
        <v>1.3346652222</v>
      </c>
      <c r="AD69">
        <v>0.7286324539</v>
      </c>
      <c r="AE69">
        <v>-0.0055</v>
      </c>
      <c r="AF69">
        <v>-0.0364</v>
      </c>
      <c r="AG69">
        <v>0.0254</v>
      </c>
      <c r="AH69" s="4">
        <v>2.12425E-229</v>
      </c>
      <c r="AI69">
        <v>0.2998</v>
      </c>
      <c r="AJ69">
        <v>0.2816</v>
      </c>
      <c r="AK69">
        <v>0.3179</v>
      </c>
      <c r="AL69" t="s">
        <v>233</v>
      </c>
    </row>
    <row r="70" spans="1:38" ht="12.75">
      <c r="A70" t="s">
        <v>29</v>
      </c>
      <c r="B70">
        <v>28840</v>
      </c>
      <c r="C70">
        <v>29527</v>
      </c>
      <c r="D70">
        <v>0.9861535925</v>
      </c>
      <c r="E70">
        <v>0.9636975094</v>
      </c>
      <c r="F70">
        <v>1.0091329474</v>
      </c>
      <c r="G70" s="4">
        <v>8.07261E-179</v>
      </c>
      <c r="H70">
        <v>0.9767331595</v>
      </c>
      <c r="I70">
        <v>0.0057514627</v>
      </c>
      <c r="J70">
        <v>0.3351</v>
      </c>
      <c r="K70">
        <v>0.3121</v>
      </c>
      <c r="L70">
        <v>0.3581</v>
      </c>
      <c r="M70">
        <v>1.3980832524</v>
      </c>
      <c r="N70">
        <v>1.3662469604</v>
      </c>
      <c r="O70">
        <v>1.4306613938</v>
      </c>
      <c r="P70">
        <v>32787</v>
      </c>
      <c r="Q70">
        <v>33799</v>
      </c>
      <c r="R70">
        <v>0.9791045262</v>
      </c>
      <c r="S70">
        <v>0.9569029204</v>
      </c>
      <c r="T70">
        <v>1.001821243</v>
      </c>
      <c r="U70" s="4">
        <v>4.98228E-105</v>
      </c>
      <c r="V70">
        <v>0.9700582857</v>
      </c>
      <c r="W70">
        <v>0.0053573126</v>
      </c>
      <c r="X70">
        <v>0.2547</v>
      </c>
      <c r="Y70">
        <v>0.2318</v>
      </c>
      <c r="Z70">
        <v>0.2776</v>
      </c>
      <c r="AA70">
        <v>1.2900804378</v>
      </c>
      <c r="AB70">
        <v>1.2608273228</v>
      </c>
      <c r="AC70">
        <v>1.3200122696</v>
      </c>
      <c r="AD70">
        <v>0.8343894801</v>
      </c>
      <c r="AE70">
        <v>0.0028</v>
      </c>
      <c r="AF70">
        <v>-0.0236</v>
      </c>
      <c r="AG70">
        <v>0.0292</v>
      </c>
      <c r="AH70" s="4">
        <v>3.29647E-276</v>
      </c>
      <c r="AI70">
        <v>0.2949</v>
      </c>
      <c r="AJ70">
        <v>0.2786</v>
      </c>
      <c r="AK70">
        <v>0.3112</v>
      </c>
      <c r="AL70" t="s">
        <v>234</v>
      </c>
    </row>
    <row r="71" spans="1:38" ht="12.75">
      <c r="A71" t="s">
        <v>25</v>
      </c>
      <c r="B71">
        <v>38558</v>
      </c>
      <c r="C71">
        <v>39955</v>
      </c>
      <c r="D71">
        <v>0.9774577575</v>
      </c>
      <c r="E71">
        <v>0.9560882688</v>
      </c>
      <c r="F71">
        <v>0.9993048747</v>
      </c>
      <c r="G71" s="4">
        <v>5.44882E-184</v>
      </c>
      <c r="H71">
        <v>0.9650356651</v>
      </c>
      <c r="I71">
        <v>0.0049145767</v>
      </c>
      <c r="J71">
        <v>0.3262</v>
      </c>
      <c r="K71">
        <v>0.3041</v>
      </c>
      <c r="L71">
        <v>0.3483</v>
      </c>
      <c r="M71">
        <v>1.3857550497</v>
      </c>
      <c r="N71">
        <v>1.3554592373</v>
      </c>
      <c r="O71">
        <v>1.4167280025</v>
      </c>
      <c r="P71">
        <v>43296</v>
      </c>
      <c r="Q71">
        <v>44883</v>
      </c>
      <c r="R71">
        <v>0.9760176549</v>
      </c>
      <c r="S71">
        <v>0.9549797124</v>
      </c>
      <c r="T71">
        <v>0.9975190575</v>
      </c>
      <c r="U71" s="4">
        <v>2.43187E-113</v>
      </c>
      <c r="V71">
        <v>0.964641401</v>
      </c>
      <c r="W71">
        <v>0.0046359849</v>
      </c>
      <c r="X71">
        <v>0.2515</v>
      </c>
      <c r="Y71">
        <v>0.2298</v>
      </c>
      <c r="Z71">
        <v>0.2733</v>
      </c>
      <c r="AA71">
        <v>1.2860131373</v>
      </c>
      <c r="AB71">
        <v>1.2582932797</v>
      </c>
      <c r="AC71">
        <v>1.3143436558</v>
      </c>
      <c r="AD71">
        <v>0.8177182755</v>
      </c>
      <c r="AE71">
        <v>-0.0029</v>
      </c>
      <c r="AF71">
        <v>-0.0274</v>
      </c>
      <c r="AG71">
        <v>0.0217</v>
      </c>
      <c r="AH71" s="4">
        <v>1.36981E-290</v>
      </c>
      <c r="AI71">
        <v>0.2889</v>
      </c>
      <c r="AJ71">
        <v>0.2734</v>
      </c>
      <c r="AK71">
        <v>0.3044</v>
      </c>
      <c r="AL71" t="s">
        <v>235</v>
      </c>
    </row>
    <row r="72" spans="1:38" ht="12.75">
      <c r="A72" t="s">
        <v>24</v>
      </c>
      <c r="B72">
        <v>40555</v>
      </c>
      <c r="C72">
        <v>41590</v>
      </c>
      <c r="D72">
        <v>0.9845755561</v>
      </c>
      <c r="E72">
        <v>0.9630732723</v>
      </c>
      <c r="F72">
        <v>1.0065579156</v>
      </c>
      <c r="G72" s="4">
        <v>1.40193E-192</v>
      </c>
      <c r="H72">
        <v>0.9751142101</v>
      </c>
      <c r="I72">
        <v>0.0048420947</v>
      </c>
      <c r="J72">
        <v>0.3335</v>
      </c>
      <c r="K72">
        <v>0.3114</v>
      </c>
      <c r="L72">
        <v>0.3556</v>
      </c>
      <c r="M72">
        <v>1.3958460488</v>
      </c>
      <c r="N72">
        <v>1.365361971</v>
      </c>
      <c r="O72">
        <v>1.4270107365</v>
      </c>
      <c r="P72">
        <v>55821</v>
      </c>
      <c r="Q72">
        <v>57232</v>
      </c>
      <c r="R72">
        <v>0.9842271863</v>
      </c>
      <c r="S72">
        <v>0.9634992759</v>
      </c>
      <c r="T72">
        <v>1.0054010195</v>
      </c>
      <c r="U72" s="4">
        <v>1.35011E-126</v>
      </c>
      <c r="V72">
        <v>0.9753459603</v>
      </c>
      <c r="W72">
        <v>0.004128192</v>
      </c>
      <c r="X72">
        <v>0.2599</v>
      </c>
      <c r="Y72">
        <v>0.2386</v>
      </c>
      <c r="Z72">
        <v>0.2812</v>
      </c>
      <c r="AA72">
        <v>1.2968301192</v>
      </c>
      <c r="AB72">
        <v>1.2695187637</v>
      </c>
      <c r="AC72">
        <v>1.324729028</v>
      </c>
      <c r="AD72">
        <v>0.7442326288</v>
      </c>
      <c r="AE72">
        <v>-0.004</v>
      </c>
      <c r="AF72">
        <v>-0.0281</v>
      </c>
      <c r="AG72">
        <v>0.0201</v>
      </c>
      <c r="AH72">
        <v>0</v>
      </c>
      <c r="AI72">
        <v>0.2967</v>
      </c>
      <c r="AJ72">
        <v>0.2814</v>
      </c>
      <c r="AK72">
        <v>0.3121</v>
      </c>
      <c r="AL72" t="s">
        <v>236</v>
      </c>
    </row>
    <row r="73" spans="1:38" ht="12.75">
      <c r="A73" t="s">
        <v>28</v>
      </c>
      <c r="B73">
        <v>14778</v>
      </c>
      <c r="C73">
        <v>16114</v>
      </c>
      <c r="D73">
        <v>0.9348448143</v>
      </c>
      <c r="E73">
        <v>0.9097479579</v>
      </c>
      <c r="F73">
        <v>0.9606340076</v>
      </c>
      <c r="G73" s="4">
        <v>1.68117E-91</v>
      </c>
      <c r="H73">
        <v>0.9170907286</v>
      </c>
      <c r="I73">
        <v>0.0075440485</v>
      </c>
      <c r="J73">
        <v>0.2817</v>
      </c>
      <c r="K73">
        <v>0.2545</v>
      </c>
      <c r="L73">
        <v>0.3089</v>
      </c>
      <c r="M73">
        <v>1.3253421052</v>
      </c>
      <c r="N73">
        <v>1.2897619534</v>
      </c>
      <c r="O73">
        <v>1.3619037926</v>
      </c>
      <c r="P73">
        <v>17619</v>
      </c>
      <c r="Q73">
        <v>19413</v>
      </c>
      <c r="R73">
        <v>0.9245732756</v>
      </c>
      <c r="S73">
        <v>0.901049987</v>
      </c>
      <c r="T73">
        <v>0.9487106756</v>
      </c>
      <c r="U73" s="4">
        <v>6.087668E-51</v>
      </c>
      <c r="V73">
        <v>0.907587699</v>
      </c>
      <c r="W73">
        <v>0.00683751</v>
      </c>
      <c r="X73">
        <v>0.1974</v>
      </c>
      <c r="Y73">
        <v>0.1716</v>
      </c>
      <c r="Z73">
        <v>0.2232</v>
      </c>
      <c r="AA73">
        <v>1.2182293761</v>
      </c>
      <c r="AB73">
        <v>1.1872347952</v>
      </c>
      <c r="AC73">
        <v>1.2500331179</v>
      </c>
      <c r="AD73">
        <v>0.6846803595</v>
      </c>
      <c r="AE73">
        <v>0.0067</v>
      </c>
      <c r="AF73">
        <v>-0.0256</v>
      </c>
      <c r="AG73">
        <v>0.039</v>
      </c>
      <c r="AH73" s="4">
        <v>4.58743E-138</v>
      </c>
      <c r="AI73">
        <v>0.2395</v>
      </c>
      <c r="AJ73">
        <v>0.2208</v>
      </c>
      <c r="AK73">
        <v>0.2583</v>
      </c>
      <c r="AL73" t="s">
        <v>237</v>
      </c>
    </row>
    <row r="74" spans="1:38" ht="12.75">
      <c r="A74" t="s">
        <v>38</v>
      </c>
      <c r="B74">
        <v>16392</v>
      </c>
      <c r="C74">
        <v>17463</v>
      </c>
      <c r="D74">
        <v>0.9439121931</v>
      </c>
      <c r="E74">
        <v>0.9203336895</v>
      </c>
      <c r="F74">
        <v>0.9680947666</v>
      </c>
      <c r="G74" s="4">
        <v>8.29293E-113</v>
      </c>
      <c r="H74">
        <v>0.9386703316</v>
      </c>
      <c r="I74">
        <v>0.0073315722</v>
      </c>
      <c r="J74">
        <v>0.2913</v>
      </c>
      <c r="K74">
        <v>0.266</v>
      </c>
      <c r="L74">
        <v>0.3166</v>
      </c>
      <c r="M74">
        <v>1.3381970506</v>
      </c>
      <c r="N74">
        <v>1.3047694878</v>
      </c>
      <c r="O74">
        <v>1.3724810113</v>
      </c>
      <c r="P74">
        <v>16467</v>
      </c>
      <c r="Q74">
        <v>19686</v>
      </c>
      <c r="R74">
        <v>0.8469531791</v>
      </c>
      <c r="S74">
        <v>0.8257901466</v>
      </c>
      <c r="T74">
        <v>0.8686585696</v>
      </c>
      <c r="U74" s="4">
        <v>1.934686E-17</v>
      </c>
      <c r="V74">
        <v>0.8364827796</v>
      </c>
      <c r="W74">
        <v>0.0065185314</v>
      </c>
      <c r="X74">
        <v>0.1097</v>
      </c>
      <c r="Y74">
        <v>0.0844</v>
      </c>
      <c r="Z74">
        <v>0.135</v>
      </c>
      <c r="AA74">
        <v>1.1159561608</v>
      </c>
      <c r="AB74">
        <v>1.0880714831</v>
      </c>
      <c r="AC74">
        <v>1.1445554564</v>
      </c>
      <c r="AD74" s="4">
        <v>1.743731E-11</v>
      </c>
      <c r="AE74">
        <v>0.104</v>
      </c>
      <c r="AF74">
        <v>0.0737</v>
      </c>
      <c r="AG74">
        <v>0.1343</v>
      </c>
      <c r="AH74" s="4">
        <v>1.06681E-106</v>
      </c>
      <c r="AI74">
        <v>0.2005</v>
      </c>
      <c r="AJ74">
        <v>0.1826</v>
      </c>
      <c r="AK74">
        <v>0.2184</v>
      </c>
      <c r="AL74" t="s">
        <v>238</v>
      </c>
    </row>
    <row r="75" spans="1:38" ht="12.75">
      <c r="A75" t="s">
        <v>39</v>
      </c>
      <c r="B75">
        <v>17644</v>
      </c>
      <c r="C75">
        <v>19526</v>
      </c>
      <c r="D75">
        <v>0.9113462825</v>
      </c>
      <c r="E75">
        <v>0.8888047083</v>
      </c>
      <c r="F75">
        <v>0.9344595487</v>
      </c>
      <c r="G75" s="4">
        <v>2.005576E-89</v>
      </c>
      <c r="H75">
        <v>0.9036156919</v>
      </c>
      <c r="I75">
        <v>0.0068027614</v>
      </c>
      <c r="J75">
        <v>0.2562</v>
      </c>
      <c r="K75">
        <v>0.2312</v>
      </c>
      <c r="L75">
        <v>0.2813</v>
      </c>
      <c r="M75">
        <v>1.2920279197</v>
      </c>
      <c r="N75">
        <v>1.2600704258</v>
      </c>
      <c r="O75">
        <v>1.324795909</v>
      </c>
      <c r="P75">
        <v>23439</v>
      </c>
      <c r="Q75">
        <v>29098</v>
      </c>
      <c r="R75">
        <v>0.8130161778</v>
      </c>
      <c r="S75">
        <v>0.793789741</v>
      </c>
      <c r="T75">
        <v>0.8327082994</v>
      </c>
      <c r="U75" s="4">
        <v>1.7420487E-08</v>
      </c>
      <c r="V75">
        <v>0.8055192797</v>
      </c>
      <c r="W75">
        <v>0.0052614615</v>
      </c>
      <c r="X75">
        <v>0.0688</v>
      </c>
      <c r="Y75">
        <v>0.0449</v>
      </c>
      <c r="Z75">
        <v>0.0927</v>
      </c>
      <c r="AA75">
        <v>1.071240341</v>
      </c>
      <c r="AB75">
        <v>1.0459073461</v>
      </c>
      <c r="AC75">
        <v>1.0971869281</v>
      </c>
      <c r="AD75" s="4">
        <v>1.060116E-13</v>
      </c>
      <c r="AE75">
        <v>0.1098</v>
      </c>
      <c r="AF75">
        <v>0.0809</v>
      </c>
      <c r="AG75">
        <v>0.1388</v>
      </c>
      <c r="AH75" s="4">
        <v>2.567858E-75</v>
      </c>
      <c r="AI75">
        <v>0.1625</v>
      </c>
      <c r="AJ75">
        <v>0.1452</v>
      </c>
      <c r="AK75">
        <v>0.1799</v>
      </c>
      <c r="AL75" t="s">
        <v>239</v>
      </c>
    </row>
    <row r="76" spans="1:38" ht="12.75">
      <c r="A76" t="s">
        <v>40</v>
      </c>
      <c r="B76">
        <v>9995</v>
      </c>
      <c r="C76">
        <v>11269</v>
      </c>
      <c r="D76">
        <v>0.9005536052</v>
      </c>
      <c r="E76">
        <v>0.8748885872</v>
      </c>
      <c r="F76">
        <v>0.9269715112</v>
      </c>
      <c r="G76" s="4">
        <v>1.342662E-61</v>
      </c>
      <c r="H76">
        <v>0.8869464904</v>
      </c>
      <c r="I76">
        <v>0.0088716831</v>
      </c>
      <c r="J76">
        <v>0.2443</v>
      </c>
      <c r="K76">
        <v>0.2154</v>
      </c>
      <c r="L76">
        <v>0.2732</v>
      </c>
      <c r="M76">
        <v>1.2767269955</v>
      </c>
      <c r="N76">
        <v>1.2403413532</v>
      </c>
      <c r="O76">
        <v>1.3141800173</v>
      </c>
      <c r="P76">
        <v>13819</v>
      </c>
      <c r="Q76">
        <v>15992</v>
      </c>
      <c r="R76">
        <v>0.8700864269</v>
      </c>
      <c r="S76">
        <v>0.8475127991</v>
      </c>
      <c r="T76">
        <v>0.8932613066</v>
      </c>
      <c r="U76" s="4">
        <v>2.210029E-24</v>
      </c>
      <c r="V76">
        <v>0.8641195598</v>
      </c>
      <c r="W76">
        <v>0.0073508156</v>
      </c>
      <c r="X76">
        <v>0.1367</v>
      </c>
      <c r="Y76">
        <v>0.1104</v>
      </c>
      <c r="Z76">
        <v>0.1629</v>
      </c>
      <c r="AA76">
        <v>1.146436819</v>
      </c>
      <c r="AB76">
        <v>1.1166935232</v>
      </c>
      <c r="AC76">
        <v>1.1769723319</v>
      </c>
      <c r="AD76">
        <v>0.0843100469</v>
      </c>
      <c r="AE76">
        <v>0.0301</v>
      </c>
      <c r="AF76">
        <v>-0.0041</v>
      </c>
      <c r="AG76">
        <v>0.0642</v>
      </c>
      <c r="AH76" s="4">
        <v>3.53389E-81</v>
      </c>
      <c r="AI76">
        <v>0.1905</v>
      </c>
      <c r="AJ76">
        <v>0.1709</v>
      </c>
      <c r="AK76">
        <v>0.21</v>
      </c>
      <c r="AL76" t="s">
        <v>240</v>
      </c>
    </row>
    <row r="77" spans="1:38" ht="12.75">
      <c r="A77" t="s">
        <v>45</v>
      </c>
      <c r="B77">
        <v>25716</v>
      </c>
      <c r="C77">
        <v>32903</v>
      </c>
      <c r="D77">
        <v>0.786774329</v>
      </c>
      <c r="E77">
        <v>0.7680059147</v>
      </c>
      <c r="F77">
        <v>0.806001403</v>
      </c>
      <c r="G77" s="4">
        <v>7.500855E-19</v>
      </c>
      <c r="H77">
        <v>0.7815700696</v>
      </c>
      <c r="I77">
        <v>0.0048737833</v>
      </c>
      <c r="J77">
        <v>0.1092</v>
      </c>
      <c r="K77">
        <v>0.0851</v>
      </c>
      <c r="L77">
        <v>0.1334</v>
      </c>
      <c r="M77">
        <v>1.1154205806</v>
      </c>
      <c r="N77">
        <v>1.0888123465</v>
      </c>
      <c r="O77">
        <v>1.1426790628</v>
      </c>
      <c r="P77">
        <v>28187</v>
      </c>
      <c r="Q77">
        <v>43718</v>
      </c>
      <c r="R77">
        <v>0.6552425719</v>
      </c>
      <c r="S77">
        <v>0.6399289157</v>
      </c>
      <c r="T77">
        <v>0.6709226877</v>
      </c>
      <c r="U77" s="4">
        <v>4.105438E-34</v>
      </c>
      <c r="V77">
        <v>0.6447458713</v>
      </c>
      <c r="W77">
        <v>0.0038402911</v>
      </c>
      <c r="X77">
        <v>-0.1469</v>
      </c>
      <c r="Y77">
        <v>-0.1706</v>
      </c>
      <c r="Z77">
        <v>-0.1233</v>
      </c>
      <c r="AA77">
        <v>0.8633558537</v>
      </c>
      <c r="AB77">
        <v>0.8431783877</v>
      </c>
      <c r="AC77">
        <v>0.8840161714</v>
      </c>
      <c r="AD77" s="4">
        <v>4.775231E-36</v>
      </c>
      <c r="AE77">
        <v>0.1786</v>
      </c>
      <c r="AF77">
        <v>0.1507</v>
      </c>
      <c r="AG77">
        <v>0.2065</v>
      </c>
      <c r="AH77">
        <v>0.0291080418</v>
      </c>
      <c r="AI77">
        <v>-0.0188</v>
      </c>
      <c r="AJ77">
        <v>-0.0358</v>
      </c>
      <c r="AK77">
        <v>-0.0019</v>
      </c>
      <c r="AL77" t="s">
        <v>241</v>
      </c>
    </row>
    <row r="78" spans="1:38" ht="12.75">
      <c r="A78" t="s">
        <v>47</v>
      </c>
      <c r="B78">
        <v>7876</v>
      </c>
      <c r="C78">
        <v>8240</v>
      </c>
      <c r="D78">
        <v>0.9574587288</v>
      </c>
      <c r="E78">
        <v>0.9279638037</v>
      </c>
      <c r="F78">
        <v>0.9878911372</v>
      </c>
      <c r="G78" s="4">
        <v>1.156281E-81</v>
      </c>
      <c r="H78">
        <v>0.9558252427</v>
      </c>
      <c r="I78">
        <v>0.0107702465</v>
      </c>
      <c r="J78">
        <v>0.3056</v>
      </c>
      <c r="K78">
        <v>0.2743</v>
      </c>
      <c r="L78">
        <v>0.3369</v>
      </c>
      <c r="M78">
        <v>1.3574021569</v>
      </c>
      <c r="N78">
        <v>1.3155868037</v>
      </c>
      <c r="O78">
        <v>1.4005465928</v>
      </c>
      <c r="P78">
        <v>5355</v>
      </c>
      <c r="Q78">
        <v>6098</v>
      </c>
      <c r="R78">
        <v>0.8712594988</v>
      </c>
      <c r="S78">
        <v>0.8412692844</v>
      </c>
      <c r="T78">
        <v>0.9023188273</v>
      </c>
      <c r="U78" s="4">
        <v>1.145141E-14</v>
      </c>
      <c r="V78">
        <v>0.8781567727</v>
      </c>
      <c r="W78">
        <v>0.0120003059</v>
      </c>
      <c r="X78">
        <v>0.138</v>
      </c>
      <c r="Y78">
        <v>0.103</v>
      </c>
      <c r="Z78">
        <v>0.173</v>
      </c>
      <c r="AA78">
        <v>1.1479824733</v>
      </c>
      <c r="AB78">
        <v>1.1084669897</v>
      </c>
      <c r="AC78">
        <v>1.1889066352</v>
      </c>
      <c r="AD78">
        <v>3.9791E-05</v>
      </c>
      <c r="AE78">
        <v>0.09</v>
      </c>
      <c r="AF78">
        <v>0.0471</v>
      </c>
      <c r="AG78">
        <v>0.1329</v>
      </c>
      <c r="AH78" s="4">
        <v>2.569899E-76</v>
      </c>
      <c r="AI78">
        <v>0.2218</v>
      </c>
      <c r="AJ78">
        <v>0.1983</v>
      </c>
      <c r="AK78">
        <v>0.2453</v>
      </c>
      <c r="AL78" t="s">
        <v>242</v>
      </c>
    </row>
    <row r="79" spans="1:38" ht="12.75">
      <c r="A79" t="s">
        <v>46</v>
      </c>
      <c r="B79">
        <v>6522</v>
      </c>
      <c r="C79">
        <v>8320</v>
      </c>
      <c r="D79">
        <v>0.7906134548</v>
      </c>
      <c r="E79">
        <v>0.7652972309</v>
      </c>
      <c r="F79">
        <v>0.8167671456</v>
      </c>
      <c r="G79" s="4">
        <v>6.355336E-12</v>
      </c>
      <c r="H79">
        <v>0.7838942308</v>
      </c>
      <c r="I79">
        <v>0.0097065986</v>
      </c>
      <c r="J79">
        <v>0.1141</v>
      </c>
      <c r="K79">
        <v>0.0816</v>
      </c>
      <c r="L79">
        <v>0.1466</v>
      </c>
      <c r="M79">
        <v>1.120863361</v>
      </c>
      <c r="N79">
        <v>1.084972209</v>
      </c>
      <c r="O79">
        <v>1.1579418014</v>
      </c>
      <c r="P79">
        <v>5808</v>
      </c>
      <c r="Q79">
        <v>7498</v>
      </c>
      <c r="R79">
        <v>0.7693768922</v>
      </c>
      <c r="S79">
        <v>0.7438343582</v>
      </c>
      <c r="T79">
        <v>0.7957965314</v>
      </c>
      <c r="U79">
        <v>0.4282242087</v>
      </c>
      <c r="V79">
        <v>0.7746065617</v>
      </c>
      <c r="W79">
        <v>0.0101640752</v>
      </c>
      <c r="X79">
        <v>0.0136</v>
      </c>
      <c r="Y79">
        <v>-0.0201</v>
      </c>
      <c r="Z79">
        <v>0.0474</v>
      </c>
      <c r="AA79">
        <v>1.0137406695</v>
      </c>
      <c r="AB79">
        <v>0.9800855055</v>
      </c>
      <c r="AC79">
        <v>1.0485515184</v>
      </c>
      <c r="AD79">
        <v>0.2956110528</v>
      </c>
      <c r="AE79">
        <v>0.0229</v>
      </c>
      <c r="AF79">
        <v>-0.02</v>
      </c>
      <c r="AG79">
        <v>0.0657</v>
      </c>
      <c r="AH79" s="4">
        <v>9.6174763E-08</v>
      </c>
      <c r="AI79">
        <v>0.0639</v>
      </c>
      <c r="AJ79">
        <v>0.0404</v>
      </c>
      <c r="AK79">
        <v>0.0873</v>
      </c>
      <c r="AL79" t="s">
        <v>243</v>
      </c>
    </row>
    <row r="80" spans="1:38" ht="12.75">
      <c r="A80" t="s">
        <v>52</v>
      </c>
      <c r="B80">
        <v>1361</v>
      </c>
      <c r="C80">
        <v>1750</v>
      </c>
      <c r="D80">
        <v>0.7790437341</v>
      </c>
      <c r="E80">
        <v>0.7350599901</v>
      </c>
      <c r="F80">
        <v>0.825659331</v>
      </c>
      <c r="G80">
        <v>0.0008055506</v>
      </c>
      <c r="H80">
        <v>0.7777142857</v>
      </c>
      <c r="I80">
        <v>0.0210809906</v>
      </c>
      <c r="J80">
        <v>0.0994</v>
      </c>
      <c r="K80">
        <v>0.0412</v>
      </c>
      <c r="L80">
        <v>0.1575</v>
      </c>
      <c r="M80">
        <v>1.104460812</v>
      </c>
      <c r="N80">
        <v>1.0421044647</v>
      </c>
      <c r="O80">
        <v>1.1705483726</v>
      </c>
      <c r="P80">
        <v>1408</v>
      </c>
      <c r="Q80">
        <v>2149</v>
      </c>
      <c r="R80">
        <v>0.6521135536</v>
      </c>
      <c r="S80">
        <v>0.6158545633</v>
      </c>
      <c r="T80">
        <v>0.6905073246</v>
      </c>
      <c r="U80" s="4">
        <v>2.0163996E-07</v>
      </c>
      <c r="V80">
        <v>0.6551884597</v>
      </c>
      <c r="W80">
        <v>0.0174608311</v>
      </c>
      <c r="X80">
        <v>-0.1517</v>
      </c>
      <c r="Y80">
        <v>-0.2089</v>
      </c>
      <c r="Z80">
        <v>-0.0945</v>
      </c>
      <c r="AA80">
        <v>0.8592330198</v>
      </c>
      <c r="AB80">
        <v>0.8114577181</v>
      </c>
      <c r="AC80">
        <v>0.9098211352</v>
      </c>
      <c r="AD80">
        <v>1.80169E-05</v>
      </c>
      <c r="AE80">
        <v>0.1735</v>
      </c>
      <c r="AF80">
        <v>0.0942</v>
      </c>
      <c r="AG80">
        <v>0.2528</v>
      </c>
      <c r="AH80">
        <v>0.2083915668</v>
      </c>
      <c r="AI80">
        <v>-0.0262</v>
      </c>
      <c r="AJ80">
        <v>-0.067</v>
      </c>
      <c r="AK80">
        <v>0.0146</v>
      </c>
      <c r="AL80" t="s">
        <v>244</v>
      </c>
    </row>
    <row r="81" spans="1:38" ht="12.75">
      <c r="A81" t="s">
        <v>51</v>
      </c>
      <c r="B81">
        <v>27864</v>
      </c>
      <c r="C81">
        <v>29544</v>
      </c>
      <c r="D81">
        <v>0.9482057879</v>
      </c>
      <c r="E81">
        <v>0.9255653269</v>
      </c>
      <c r="F81">
        <v>0.9714000623</v>
      </c>
      <c r="G81" s="4">
        <v>3.15211E-127</v>
      </c>
      <c r="H81">
        <v>0.9431356621</v>
      </c>
      <c r="I81">
        <v>0.0056500519</v>
      </c>
      <c r="J81">
        <v>0.2959</v>
      </c>
      <c r="K81">
        <v>0.2717</v>
      </c>
      <c r="L81">
        <v>0.32</v>
      </c>
      <c r="M81">
        <v>1.3442841378</v>
      </c>
      <c r="N81">
        <v>1.3121864507</v>
      </c>
      <c r="O81">
        <v>1.3771669736</v>
      </c>
      <c r="P81">
        <v>41959</v>
      </c>
      <c r="Q81">
        <v>44663</v>
      </c>
      <c r="R81">
        <v>0.945361548</v>
      </c>
      <c r="S81">
        <v>0.9242898306</v>
      </c>
      <c r="T81">
        <v>0.9669136528</v>
      </c>
      <c r="U81" s="4">
        <v>2.687582E-81</v>
      </c>
      <c r="V81">
        <v>0.9394577167</v>
      </c>
      <c r="W81">
        <v>0.0045863234</v>
      </c>
      <c r="X81">
        <v>0.2196</v>
      </c>
      <c r="Y81">
        <v>0.1971</v>
      </c>
      <c r="Z81">
        <v>0.2422</v>
      </c>
      <c r="AA81">
        <v>1.2456202653</v>
      </c>
      <c r="AB81">
        <v>1.2178559055</v>
      </c>
      <c r="AC81">
        <v>1.2740175897</v>
      </c>
      <c r="AD81">
        <v>0.9215977952</v>
      </c>
      <c r="AE81">
        <v>-0.0014</v>
      </c>
      <c r="AF81">
        <v>-0.0284</v>
      </c>
      <c r="AG81">
        <v>0.0257</v>
      </c>
      <c r="AH81" s="4">
        <v>1.67644E-204</v>
      </c>
      <c r="AI81">
        <v>0.2577</v>
      </c>
      <c r="AJ81">
        <v>0.2412</v>
      </c>
      <c r="AK81">
        <v>0.2743</v>
      </c>
      <c r="AL81" t="s">
        <v>245</v>
      </c>
    </row>
    <row r="82" spans="1:38" ht="12.75">
      <c r="A82" t="s">
        <v>50</v>
      </c>
      <c r="B82">
        <v>10475</v>
      </c>
      <c r="C82">
        <v>12239</v>
      </c>
      <c r="D82">
        <v>0.8768942654</v>
      </c>
      <c r="E82">
        <v>0.8512642931</v>
      </c>
      <c r="F82">
        <v>0.9032959082</v>
      </c>
      <c r="G82" s="4">
        <v>6.667941E-47</v>
      </c>
      <c r="H82">
        <v>0.8558705777</v>
      </c>
      <c r="I82">
        <v>0.0083624028</v>
      </c>
      <c r="J82">
        <v>0.2177</v>
      </c>
      <c r="K82">
        <v>0.188</v>
      </c>
      <c r="L82">
        <v>0.2473</v>
      </c>
      <c r="M82">
        <v>1.2431848303</v>
      </c>
      <c r="N82">
        <v>1.2068488728</v>
      </c>
      <c r="O82">
        <v>1.2806147955</v>
      </c>
      <c r="P82">
        <v>12422</v>
      </c>
      <c r="Q82">
        <v>14641</v>
      </c>
      <c r="R82">
        <v>0.8577399669</v>
      </c>
      <c r="S82">
        <v>0.834642522</v>
      </c>
      <c r="T82">
        <v>0.8814765979</v>
      </c>
      <c r="U82" s="4">
        <v>1.549974E-18</v>
      </c>
      <c r="V82">
        <v>0.8484393143</v>
      </c>
      <c r="W82">
        <v>0.00761246</v>
      </c>
      <c r="X82">
        <v>0.1224</v>
      </c>
      <c r="Y82">
        <v>0.0951</v>
      </c>
      <c r="Z82">
        <v>0.1497</v>
      </c>
      <c r="AA82">
        <v>1.130168968</v>
      </c>
      <c r="AB82">
        <v>1.0997354842</v>
      </c>
      <c r="AC82">
        <v>1.1614446516</v>
      </c>
      <c r="AD82">
        <v>0.328210352</v>
      </c>
      <c r="AE82">
        <v>0.0177</v>
      </c>
      <c r="AF82">
        <v>-0.0178</v>
      </c>
      <c r="AG82">
        <v>0.0533</v>
      </c>
      <c r="AH82" s="4">
        <v>3.066406E-61</v>
      </c>
      <c r="AI82">
        <v>0.17</v>
      </c>
      <c r="AJ82">
        <v>0.1498</v>
      </c>
      <c r="AK82">
        <v>0.1902</v>
      </c>
      <c r="AL82" t="s">
        <v>246</v>
      </c>
    </row>
    <row r="83" spans="1:38" ht="12.75">
      <c r="A83" t="s">
        <v>49</v>
      </c>
      <c r="B83">
        <v>9161</v>
      </c>
      <c r="C83">
        <v>11691</v>
      </c>
      <c r="D83">
        <v>0.7743720816</v>
      </c>
      <c r="E83">
        <v>0.7516507131</v>
      </c>
      <c r="F83">
        <v>0.7977802858</v>
      </c>
      <c r="G83" s="4">
        <v>8.089269E-10</v>
      </c>
      <c r="H83">
        <v>0.7835942178</v>
      </c>
      <c r="I83">
        <v>0.0081869056</v>
      </c>
      <c r="J83">
        <v>0.0933</v>
      </c>
      <c r="K83">
        <v>0.0636</v>
      </c>
      <c r="L83">
        <v>0.1231</v>
      </c>
      <c r="M83">
        <v>1.0978377472</v>
      </c>
      <c r="N83">
        <v>1.0656253565</v>
      </c>
      <c r="O83">
        <v>1.1310238741</v>
      </c>
      <c r="P83">
        <v>17175</v>
      </c>
      <c r="Q83">
        <v>21445</v>
      </c>
      <c r="R83">
        <v>0.8016757011</v>
      </c>
      <c r="S83">
        <v>0.7814749279</v>
      </c>
      <c r="T83">
        <v>0.8223986552</v>
      </c>
      <c r="U83">
        <v>2.59654E-05</v>
      </c>
      <c r="V83">
        <v>0.8008859874</v>
      </c>
      <c r="W83">
        <v>0.0061111413</v>
      </c>
      <c r="X83">
        <v>0.0548</v>
      </c>
      <c r="Y83">
        <v>0.0292</v>
      </c>
      <c r="Z83">
        <v>0.0803</v>
      </c>
      <c r="AA83">
        <v>1.0562979863</v>
      </c>
      <c r="AB83">
        <v>1.0296811935</v>
      </c>
      <c r="AC83">
        <v>1.0836028112</v>
      </c>
      <c r="AD83">
        <v>0.0257496677</v>
      </c>
      <c r="AE83">
        <v>-0.039</v>
      </c>
      <c r="AF83">
        <v>-0.0733</v>
      </c>
      <c r="AG83">
        <v>-0.0047</v>
      </c>
      <c r="AH83" s="4">
        <v>1.452075E-13</v>
      </c>
      <c r="AI83">
        <v>0.0741</v>
      </c>
      <c r="AJ83">
        <v>0.0544</v>
      </c>
      <c r="AK83">
        <v>0.0937</v>
      </c>
      <c r="AL83" t="s">
        <v>247</v>
      </c>
    </row>
    <row r="84" spans="1:38" ht="12.75">
      <c r="A84" t="s">
        <v>53</v>
      </c>
      <c r="B84">
        <v>2927</v>
      </c>
      <c r="C84">
        <v>4055</v>
      </c>
      <c r="D84">
        <v>0.7400313368</v>
      </c>
      <c r="E84">
        <v>0.7082710832</v>
      </c>
      <c r="F84">
        <v>0.773215782</v>
      </c>
      <c r="G84">
        <v>0.0320396742</v>
      </c>
      <c r="H84">
        <v>0.7218249075</v>
      </c>
      <c r="I84">
        <v>0.0133419867</v>
      </c>
      <c r="J84">
        <v>0.048</v>
      </c>
      <c r="K84">
        <v>0.0041</v>
      </c>
      <c r="L84">
        <v>0.0918</v>
      </c>
      <c r="M84">
        <v>1.04915241</v>
      </c>
      <c r="N84">
        <v>1.00412547</v>
      </c>
      <c r="O84">
        <v>1.0961984457</v>
      </c>
      <c r="P84">
        <v>3373</v>
      </c>
      <c r="Q84">
        <v>4859</v>
      </c>
      <c r="R84">
        <v>0.701114513</v>
      </c>
      <c r="S84">
        <v>0.6733058685</v>
      </c>
      <c r="T84">
        <v>0.7300717004</v>
      </c>
      <c r="U84">
        <v>0.0001237643</v>
      </c>
      <c r="V84">
        <v>0.6941757563</v>
      </c>
      <c r="W84">
        <v>0.0119525693</v>
      </c>
      <c r="X84">
        <v>-0.0793</v>
      </c>
      <c r="Y84">
        <v>-0.1197</v>
      </c>
      <c r="Z84">
        <v>-0.0388</v>
      </c>
      <c r="AA84">
        <v>0.9237973002</v>
      </c>
      <c r="AB84">
        <v>0.8871562805</v>
      </c>
      <c r="AC84">
        <v>0.9619516545</v>
      </c>
      <c r="AD84">
        <v>0.0852284767</v>
      </c>
      <c r="AE84">
        <v>0.0497</v>
      </c>
      <c r="AF84">
        <v>-0.0069</v>
      </c>
      <c r="AG84">
        <v>0.1062</v>
      </c>
      <c r="AH84">
        <v>0.3047041845</v>
      </c>
      <c r="AI84">
        <v>-0.0156</v>
      </c>
      <c r="AJ84">
        <v>-0.0455</v>
      </c>
      <c r="AK84">
        <v>0.0142</v>
      </c>
      <c r="AL84" t="s">
        <v>248</v>
      </c>
    </row>
    <row r="85" spans="1:38" ht="12.75">
      <c r="A85" t="s">
        <v>54</v>
      </c>
      <c r="B85">
        <v>10141</v>
      </c>
      <c r="C85">
        <v>12254</v>
      </c>
      <c r="D85">
        <v>0.8292142167</v>
      </c>
      <c r="E85">
        <v>0.8053980177</v>
      </c>
      <c r="F85">
        <v>0.8537346777</v>
      </c>
      <c r="G85" s="4">
        <v>1.437605E-27</v>
      </c>
      <c r="H85">
        <v>0.8275665089</v>
      </c>
      <c r="I85">
        <v>0.0082179315</v>
      </c>
      <c r="J85">
        <v>0.1618</v>
      </c>
      <c r="K85">
        <v>0.1326</v>
      </c>
      <c r="L85">
        <v>0.1909</v>
      </c>
      <c r="M85">
        <v>1.1755881819</v>
      </c>
      <c r="N85">
        <v>1.1418236354</v>
      </c>
      <c r="O85">
        <v>1.2103511704</v>
      </c>
      <c r="P85">
        <v>11292</v>
      </c>
      <c r="Q85">
        <v>14033</v>
      </c>
      <c r="R85">
        <v>0.8207465992</v>
      </c>
      <c r="S85">
        <v>0.7982231524</v>
      </c>
      <c r="T85">
        <v>0.8439055896</v>
      </c>
      <c r="U85" s="4">
        <v>3.5124429E-08</v>
      </c>
      <c r="V85">
        <v>0.8046746954</v>
      </c>
      <c r="W85">
        <v>0.0075724238</v>
      </c>
      <c r="X85">
        <v>0.0783</v>
      </c>
      <c r="Y85">
        <v>0.0505</v>
      </c>
      <c r="Z85">
        <v>0.1061</v>
      </c>
      <c r="AA85">
        <v>1.0814260415</v>
      </c>
      <c r="AB85">
        <v>1.0517488647</v>
      </c>
      <c r="AC85">
        <v>1.1119406186</v>
      </c>
      <c r="AD85">
        <v>0.7445412755</v>
      </c>
      <c r="AE85">
        <v>0.0059</v>
      </c>
      <c r="AF85">
        <v>-0.0296</v>
      </c>
      <c r="AG85">
        <v>0.0414</v>
      </c>
      <c r="AH85" s="4">
        <v>2.014728E-31</v>
      </c>
      <c r="AI85">
        <v>0.12</v>
      </c>
      <c r="AJ85">
        <v>0.0999</v>
      </c>
      <c r="AK85">
        <v>0.1402</v>
      </c>
      <c r="AL85" t="s">
        <v>249</v>
      </c>
    </row>
    <row r="86" spans="1:38" ht="12.75">
      <c r="A86" t="s">
        <v>55</v>
      </c>
      <c r="B86">
        <v>5351</v>
      </c>
      <c r="C86">
        <v>7014</v>
      </c>
      <c r="D86">
        <v>0.7842607531</v>
      </c>
      <c r="E86">
        <v>0.7567284896</v>
      </c>
      <c r="F86">
        <v>0.8127947306</v>
      </c>
      <c r="G86" s="4">
        <v>6.0559632E-09</v>
      </c>
      <c r="H86">
        <v>0.7629027659</v>
      </c>
      <c r="I86">
        <v>0.0104292172</v>
      </c>
      <c r="J86">
        <v>0.106</v>
      </c>
      <c r="K86">
        <v>0.0703</v>
      </c>
      <c r="L86">
        <v>0.1418</v>
      </c>
      <c r="M86">
        <v>1.1118570501</v>
      </c>
      <c r="N86">
        <v>1.0728241887</v>
      </c>
      <c r="O86">
        <v>1.152310055</v>
      </c>
      <c r="P86">
        <v>6470</v>
      </c>
      <c r="Q86">
        <v>9548</v>
      </c>
      <c r="R86">
        <v>0.6835627021</v>
      </c>
      <c r="S86">
        <v>0.6617413365</v>
      </c>
      <c r="T86">
        <v>0.706103642</v>
      </c>
      <c r="U86" s="4">
        <v>2.61631E-10</v>
      </c>
      <c r="V86">
        <v>0.6776288228</v>
      </c>
      <c r="W86">
        <v>0.0084244146</v>
      </c>
      <c r="X86">
        <v>-0.1046</v>
      </c>
      <c r="Y86">
        <v>-0.1371</v>
      </c>
      <c r="Z86">
        <v>-0.0722</v>
      </c>
      <c r="AA86">
        <v>0.9006708134</v>
      </c>
      <c r="AB86">
        <v>0.8719187076</v>
      </c>
      <c r="AC86">
        <v>0.9303710393</v>
      </c>
      <c r="AD86" s="4">
        <v>4.0630043E-09</v>
      </c>
      <c r="AE86">
        <v>0.1331</v>
      </c>
      <c r="AF86">
        <v>0.0887</v>
      </c>
      <c r="AG86">
        <v>0.1774</v>
      </c>
      <c r="AH86">
        <v>0.9541930184</v>
      </c>
      <c r="AI86">
        <v>0.0007</v>
      </c>
      <c r="AJ86">
        <v>-0.0235</v>
      </c>
      <c r="AK86">
        <v>0.0249</v>
      </c>
      <c r="AL86" t="s">
        <v>250</v>
      </c>
    </row>
    <row r="87" spans="1:38" ht="12.75">
      <c r="A87" t="s">
        <v>48</v>
      </c>
      <c r="B87">
        <v>3349</v>
      </c>
      <c r="C87">
        <v>4148</v>
      </c>
      <c r="D87">
        <v>0.8188406388</v>
      </c>
      <c r="E87">
        <v>0.7854465442</v>
      </c>
      <c r="F87">
        <v>0.8536545188</v>
      </c>
      <c r="G87" s="4">
        <v>2.183022E-12</v>
      </c>
      <c r="H87">
        <v>0.8073770492</v>
      </c>
      <c r="I87">
        <v>0.0139514333</v>
      </c>
      <c r="J87">
        <v>0.1492</v>
      </c>
      <c r="K87">
        <v>0.1075</v>
      </c>
      <c r="L87">
        <v>0.1908</v>
      </c>
      <c r="M87">
        <v>1.1608814206</v>
      </c>
      <c r="N87">
        <v>1.1135381621</v>
      </c>
      <c r="O87">
        <v>1.210237528</v>
      </c>
      <c r="P87">
        <v>4088</v>
      </c>
      <c r="Q87">
        <v>5254</v>
      </c>
      <c r="R87">
        <v>0.7923878431</v>
      </c>
      <c r="S87">
        <v>0.7622699846</v>
      </c>
      <c r="T87">
        <v>0.8236956807</v>
      </c>
      <c r="U87">
        <v>0.0291950235</v>
      </c>
      <c r="V87">
        <v>0.7780738485</v>
      </c>
      <c r="W87">
        <v>0.0121692938</v>
      </c>
      <c r="X87">
        <v>0.0431</v>
      </c>
      <c r="Y87">
        <v>0.0044</v>
      </c>
      <c r="Z87">
        <v>0.0819</v>
      </c>
      <c r="AA87">
        <v>1.0440601878</v>
      </c>
      <c r="AB87">
        <v>1.0043765187</v>
      </c>
      <c r="AC87">
        <v>1.0853117884</v>
      </c>
      <c r="AD87">
        <v>0.2975046639</v>
      </c>
      <c r="AE87">
        <v>0.0285</v>
      </c>
      <c r="AF87">
        <v>-0.0251</v>
      </c>
      <c r="AG87">
        <v>0.0821</v>
      </c>
      <c r="AH87" s="4">
        <v>3.603098E-11</v>
      </c>
      <c r="AI87">
        <v>0.0961</v>
      </c>
      <c r="AJ87">
        <v>0.0677</v>
      </c>
      <c r="AK87">
        <v>0.1246</v>
      </c>
      <c r="AL87" t="s">
        <v>251</v>
      </c>
    </row>
    <row r="88" spans="9:23" ht="12.75">
      <c r="I88" s="4"/>
      <c r="W88" s="4"/>
    </row>
    <row r="89" spans="9:23" ht="12.75">
      <c r="I89" s="4"/>
      <c r="W89" s="4"/>
    </row>
    <row r="90" spans="9:23" ht="12.75">
      <c r="I90" s="4"/>
      <c r="W90" s="4"/>
    </row>
    <row r="91" spans="9:23" ht="12.75">
      <c r="I91" s="4"/>
      <c r="W91" s="4"/>
    </row>
    <row r="92" spans="9:23" ht="12.75">
      <c r="I92" s="4"/>
      <c r="W92" s="4"/>
    </row>
    <row r="93" spans="9:23" ht="12.75">
      <c r="I93" s="4"/>
      <c r="W93" s="4"/>
    </row>
    <row r="94" spans="9:23" ht="12.75">
      <c r="I94" s="4"/>
      <c r="W94" s="4"/>
    </row>
    <row r="96" spans="9:23" ht="12.75">
      <c r="I96" s="4"/>
      <c r="W96" s="4"/>
    </row>
    <row r="97" spans="9:23" ht="12.75">
      <c r="I97" s="4"/>
      <c r="W97" s="4"/>
    </row>
    <row r="98" ht="12.75">
      <c r="W98" s="4"/>
    </row>
    <row r="99" ht="12.75">
      <c r="W99" s="4"/>
    </row>
    <row r="100" ht="12.75">
      <c r="W100" s="4"/>
    </row>
    <row r="101" spans="9:23" ht="12.75">
      <c r="I101" s="4"/>
      <c r="W101" s="4"/>
    </row>
    <row r="102" spans="9:23" ht="12.75">
      <c r="I102" s="4"/>
      <c r="W102" s="4"/>
    </row>
    <row r="103" spans="9:23" ht="12.75">
      <c r="I103" s="4"/>
      <c r="W103" s="4"/>
    </row>
    <row r="104" ht="12.75">
      <c r="G104" s="4"/>
    </row>
    <row r="105" ht="12.75">
      <c r="I105" s="4"/>
    </row>
    <row r="106" spans="9:23" ht="12.75">
      <c r="I106" s="4"/>
      <c r="W106" s="4"/>
    </row>
    <row r="107" ht="12.75">
      <c r="I107" s="4"/>
    </row>
    <row r="109" spans="9:23" ht="12.75">
      <c r="I109" s="4"/>
      <c r="W109" s="4"/>
    </row>
    <row r="110" ht="12.75">
      <c r="I110" s="4"/>
    </row>
    <row r="111" spans="9:23" ht="12.75">
      <c r="I111" s="4"/>
      <c r="W111" s="4"/>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24"/>
  <sheetViews>
    <sheetView workbookViewId="0" topLeftCell="A1">
      <selection activeCell="I16" sqref="I16"/>
    </sheetView>
  </sheetViews>
  <sheetFormatPr defaultColWidth="9.140625" defaultRowHeight="12.75"/>
  <cols>
    <col min="1" max="1" width="12.421875" style="0" customWidth="1"/>
    <col min="2" max="5" width="8.00390625" style="0" customWidth="1"/>
  </cols>
  <sheetData>
    <row r="1" spans="1:6" ht="44.25" customHeight="1" thickBot="1">
      <c r="A1" s="57" t="s">
        <v>329</v>
      </c>
      <c r="B1" s="58"/>
      <c r="C1" s="58"/>
      <c r="D1" s="58"/>
      <c r="E1" s="58"/>
      <c r="F1" s="59"/>
    </row>
    <row r="2" spans="1:5" ht="13.5" thickBot="1">
      <c r="A2" s="67" t="s">
        <v>97</v>
      </c>
      <c r="B2" s="61" t="s">
        <v>253</v>
      </c>
      <c r="C2" s="61"/>
      <c r="D2" s="61"/>
      <c r="E2" s="62"/>
    </row>
    <row r="3" spans="1:5" ht="12.75">
      <c r="A3" s="68"/>
      <c r="B3" s="15" t="s">
        <v>98</v>
      </c>
      <c r="C3" s="16" t="s">
        <v>254</v>
      </c>
      <c r="D3" s="17" t="s">
        <v>98</v>
      </c>
      <c r="E3" s="47" t="s">
        <v>254</v>
      </c>
    </row>
    <row r="4" spans="1:5" ht="12.75">
      <c r="A4" s="68"/>
      <c r="B4" s="15" t="s">
        <v>99</v>
      </c>
      <c r="C4" s="16" t="s">
        <v>330</v>
      </c>
      <c r="D4" s="17" t="s">
        <v>99</v>
      </c>
      <c r="E4" s="48" t="s">
        <v>330</v>
      </c>
    </row>
    <row r="5" spans="1:5" ht="12.75">
      <c r="A5" s="68"/>
      <c r="B5" s="18" t="s">
        <v>100</v>
      </c>
      <c r="C5" s="19" t="s">
        <v>331</v>
      </c>
      <c r="D5" s="20" t="s">
        <v>100</v>
      </c>
      <c r="E5" s="49" t="s">
        <v>331</v>
      </c>
    </row>
    <row r="6" spans="1:5" ht="13.5" thickBot="1">
      <c r="A6" s="69"/>
      <c r="B6" s="63" t="s">
        <v>153</v>
      </c>
      <c r="C6" s="64"/>
      <c r="D6" s="65" t="s">
        <v>154</v>
      </c>
      <c r="E6" s="66"/>
    </row>
    <row r="7" spans="1:5" ht="12.75">
      <c r="A7" s="22" t="s">
        <v>101</v>
      </c>
      <c r="B7" s="40">
        <f>'orig. data'!B4/8</f>
        <v>31564.75</v>
      </c>
      <c r="C7" s="29">
        <f>'orig. data'!H4</f>
        <v>0.9226053248</v>
      </c>
      <c r="D7" s="44">
        <f>'orig. data'!P4/8</f>
        <v>34654.875</v>
      </c>
      <c r="E7" s="32">
        <f>'orig. data'!V4</f>
        <v>0.8832446071</v>
      </c>
    </row>
    <row r="8" spans="1:5" ht="12.75">
      <c r="A8" s="23" t="s">
        <v>102</v>
      </c>
      <c r="B8" s="41">
        <f>'orig. data'!B5/8</f>
        <v>40830.625</v>
      </c>
      <c r="C8" s="29">
        <f>'orig. data'!H5</f>
        <v>0.7480979493</v>
      </c>
      <c r="D8" s="44">
        <f>'orig. data'!P5/8</f>
        <v>48816.375</v>
      </c>
      <c r="E8" s="32">
        <f>'orig. data'!V5</f>
        <v>0.8010087191</v>
      </c>
    </row>
    <row r="9" spans="1:5" ht="12.75">
      <c r="A9" s="23" t="s">
        <v>103</v>
      </c>
      <c r="B9" s="41">
        <f>'orig. data'!B7/8</f>
        <v>31753.375</v>
      </c>
      <c r="C9" s="29">
        <f>'orig. data'!H7</f>
        <v>0.8614238433</v>
      </c>
      <c r="D9" s="44">
        <f>'orig. data'!P7/8</f>
        <v>32282.375</v>
      </c>
      <c r="E9" s="32">
        <f>'orig. data'!V7</f>
        <v>0.9207291422</v>
      </c>
    </row>
    <row r="10" spans="1:5" ht="12.75">
      <c r="A10" s="23" t="s">
        <v>70</v>
      </c>
      <c r="B10" s="41">
        <f>'orig. data'!B6/8</f>
        <v>4246.125</v>
      </c>
      <c r="C10" s="29">
        <f>'orig. data'!H6</f>
        <v>0.0800144157</v>
      </c>
      <c r="D10" s="44">
        <f>'orig. data'!P6/8</f>
        <v>7130.625</v>
      </c>
      <c r="E10" s="32">
        <f>'orig. data'!V6</f>
        <v>0.1710725585</v>
      </c>
    </row>
    <row r="11" spans="1:5" ht="12.75">
      <c r="A11" s="23" t="s">
        <v>104</v>
      </c>
      <c r="B11" s="41">
        <f>'orig. data'!B9/8</f>
        <v>10018.125</v>
      </c>
      <c r="C11" s="29">
        <f>'orig. data'!H9</f>
        <v>0.6541007288</v>
      </c>
      <c r="D11" s="44">
        <f>'orig. data'!P9/8</f>
        <v>10458.5</v>
      </c>
      <c r="E11" s="32">
        <f>'orig. data'!V9</f>
        <v>0.5629848939</v>
      </c>
    </row>
    <row r="12" spans="1:5" ht="12.75">
      <c r="A12" s="23" t="s">
        <v>105</v>
      </c>
      <c r="B12" s="41">
        <f>'orig. data'!B10/8</f>
        <v>57380.875</v>
      </c>
      <c r="C12" s="29">
        <f>'orig. data'!H10</f>
        <v>0.807986454</v>
      </c>
      <c r="D12" s="44">
        <f>'orig. data'!P10/8</f>
        <v>65979.75</v>
      </c>
      <c r="E12" s="32">
        <f>'orig. data'!V10</f>
        <v>0.8416884861</v>
      </c>
    </row>
    <row r="13" spans="1:5" ht="12.75">
      <c r="A13" s="23" t="s">
        <v>106</v>
      </c>
      <c r="B13" s="41">
        <f>'orig. data'!B11/8</f>
        <v>28494</v>
      </c>
      <c r="C13" s="29">
        <f>'orig. data'!H11</f>
        <v>0.9727363116</v>
      </c>
      <c r="D13" s="44">
        <f>'orig. data'!P11/8</f>
        <v>33582.5</v>
      </c>
      <c r="E13" s="32">
        <f>'orig. data'!V11</f>
        <v>0.9704382251</v>
      </c>
    </row>
    <row r="14" spans="1:5" ht="12.75">
      <c r="A14" s="23" t="s">
        <v>107</v>
      </c>
      <c r="B14" s="41">
        <f>'orig. data'!B12/8</f>
        <v>266.75</v>
      </c>
      <c r="C14" s="29">
        <f>'orig. data'!H12</f>
        <v>0.5033018868</v>
      </c>
      <c r="D14" s="44">
        <f>'orig. data'!P12/8</f>
        <v>397.625</v>
      </c>
      <c r="E14" s="32">
        <f>'orig. data'!V12</f>
        <v>0.6937840785</v>
      </c>
    </row>
    <row r="15" spans="1:5" ht="12.75">
      <c r="A15" s="23" t="s">
        <v>108</v>
      </c>
      <c r="B15" s="41">
        <f>'orig. data'!B13/8</f>
        <v>5503.875</v>
      </c>
      <c r="C15" s="29">
        <f>'orig. data'!H13</f>
        <v>0.9124083054</v>
      </c>
      <c r="D15" s="44">
        <f>'orig. data'!P13/8</f>
        <v>6715.625</v>
      </c>
      <c r="E15" s="32">
        <f>'orig. data'!V13</f>
        <v>0.8293966901</v>
      </c>
    </row>
    <row r="16" spans="1:5" ht="12.75">
      <c r="A16" s="23" t="s">
        <v>109</v>
      </c>
      <c r="B16" s="41">
        <f>'orig. data'!B14/8</f>
        <v>13842.875</v>
      </c>
      <c r="C16" s="29">
        <f>'orig. data'!H14</f>
        <v>0.8379591096</v>
      </c>
      <c r="D16" s="44">
        <f>'orig. data'!P14/8</f>
        <v>17192.125</v>
      </c>
      <c r="E16" s="32">
        <f>'orig. data'!V14</f>
        <v>0.7908697802</v>
      </c>
    </row>
    <row r="17" spans="1:5" ht="12.75">
      <c r="A17" s="24"/>
      <c r="B17" s="42"/>
      <c r="C17" s="30"/>
      <c r="D17" s="45"/>
      <c r="E17" s="33"/>
    </row>
    <row r="18" spans="1:5" ht="12.75">
      <c r="A18" s="23" t="s">
        <v>114</v>
      </c>
      <c r="B18" s="41">
        <f>'orig. data'!B15/8</f>
        <v>104148.75</v>
      </c>
      <c r="C18" s="29">
        <f>'orig. data'!H15</f>
        <v>0.8288575615</v>
      </c>
      <c r="D18" s="44">
        <f>'orig. data'!P15/8</f>
        <v>115753.625</v>
      </c>
      <c r="E18" s="32">
        <f>'orig. data'!V15</f>
        <v>0.8559047258</v>
      </c>
    </row>
    <row r="19" spans="1:5" ht="12.75">
      <c r="A19" s="23" t="s">
        <v>115</v>
      </c>
      <c r="B19" s="41">
        <f>'orig. data'!B16/8</f>
        <v>95893</v>
      </c>
      <c r="C19" s="29">
        <f>'orig. data'!H16</f>
        <v>0.8293403819</v>
      </c>
      <c r="D19" s="44">
        <f>'orig. data'!P16/8</f>
        <v>110020.75</v>
      </c>
      <c r="E19" s="32">
        <f>'orig. data'!V16</f>
        <v>0.836201057</v>
      </c>
    </row>
    <row r="20" spans="1:5" ht="12.75">
      <c r="A20" s="23" t="s">
        <v>110</v>
      </c>
      <c r="B20" s="41">
        <f>'orig. data'!B17/8</f>
        <v>19613.5</v>
      </c>
      <c r="C20" s="29">
        <f>'orig. data'!H17</f>
        <v>0.8497313924</v>
      </c>
      <c r="D20" s="44">
        <f>'orig. data'!P17/8</f>
        <v>24305.375</v>
      </c>
      <c r="E20" s="32">
        <f>'orig. data'!V17</f>
        <v>0.7992987129</v>
      </c>
    </row>
    <row r="21" spans="1:5" ht="12.75">
      <c r="A21" s="24"/>
      <c r="B21" s="42"/>
      <c r="C21" s="30"/>
      <c r="D21" s="45"/>
      <c r="E21" s="33"/>
    </row>
    <row r="22" spans="1:5" ht="13.5" thickBot="1">
      <c r="A22" s="25" t="s">
        <v>112</v>
      </c>
      <c r="B22" s="43">
        <f>'orig. data'!B18/8</f>
        <v>223901.375</v>
      </c>
      <c r="C22" s="31">
        <f>'orig. data'!H18</f>
        <v>0.705361137</v>
      </c>
      <c r="D22" s="46">
        <f>'orig. data'!P18/8</f>
        <v>257210.375</v>
      </c>
      <c r="E22" s="34">
        <f>'orig. data'!V18</f>
        <v>0.7589484326</v>
      </c>
    </row>
    <row r="23" spans="1:3" ht="12.75">
      <c r="A23" s="21" t="s">
        <v>113</v>
      </c>
      <c r="C23" s="26"/>
    </row>
    <row r="24" spans="1:5" ht="12.75">
      <c r="A24" s="60" t="s">
        <v>332</v>
      </c>
      <c r="B24" s="60"/>
      <c r="C24" s="60"/>
      <c r="D24" s="60"/>
      <c r="E24" s="60"/>
    </row>
  </sheetData>
  <mergeCells count="6">
    <mergeCell ref="A1:F1"/>
    <mergeCell ref="A24:E24"/>
    <mergeCell ref="B2:E2"/>
    <mergeCell ref="B6:C6"/>
    <mergeCell ref="D6:E6"/>
    <mergeCell ref="A2:A6"/>
  </mergeCells>
  <printOptions/>
  <pageMargins left="0.21" right="0.14"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2008-02-27T21:14:07Z</cp:lastPrinted>
  <dcterms:created xsi:type="dcterms:W3CDTF">2006-01-23T20:42:54Z</dcterms:created>
  <dcterms:modified xsi:type="dcterms:W3CDTF">2008-04-09T17:07:24Z</dcterms:modified>
  <cp:category/>
  <cp:version/>
  <cp:contentType/>
  <cp:contentStatus/>
</cp:coreProperties>
</file>