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<sst xmlns="http://schemas.openxmlformats.org/spreadsheetml/2006/main" count="480" uniqueCount="425">
  <si>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</si>
  <si>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</si>
  <si>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</si>
  <si>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</si>
  <si>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</si>
  <si>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</si>
  <si>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</si>
  <si>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</si>
  <si>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</si>
  <si>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</si>
  <si>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</si>
  <si>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</si>
  <si>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</si>
  <si>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</si>
  <si>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</si>
  <si>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</si>
  <si>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</si>
  <si>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</si>
  <si>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</si>
  <si>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</si>
  <si>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</si>
  <si>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</si>
  <si>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</si>
  <si>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</si>
  <si>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</si>
  <si>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</si>
  <si>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</si>
  <si>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</si>
  <si>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</si>
  <si>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</si>
  <si>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</si>
  <si>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</si>
  <si>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</si>
  <si>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</si>
  <si>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</si>
  <si>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</si>
  <si>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</si>
  <si>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</si>
  <si>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</si>
  <si>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</si>
  <si>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</si>
  <si>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</si>
  <si>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</si>
  <si>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</si>
  <si>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</si>
  <si>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</si>
  <si>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</si>
  <si>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</si>
  <si>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</si>
  <si>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</si>
  <si>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</si>
  <si>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</si>
  <si>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</si>
  <si>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</si>
  <si>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</si>
  <si>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</si>
  <si>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</si>
  <si>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</si>
  <si>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</si>
  <si>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</si>
  <si>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</si>
  <si>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</si>
  <si>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</si>
  <si>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</si>
  <si>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</si>
  <si>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</si>
  <si>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</si>
  <si>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</si>
  <si>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</si>
  <si>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</si>
  <si>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</si>
  <si>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</si>
  <si>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</si>
  <si>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</si>
  <si>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</si>
  <si>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</si>
  <si>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</si>
  <si>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</si>
  <si>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</si>
  <si>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</si>
  <si>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</si>
  <si>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</si>
  <si>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</si>
  <si>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</si>
  <si>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</si>
  <si>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</si>
  <si>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</si>
  <si>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</si>
  <si>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</si>
  <si>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</si>
  <si>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</si>
  <si>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</si>
  <si>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</si>
  <si>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</si>
  <si>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</si>
  <si>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</si>
  <si>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</si>
  <si>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</si>
  <si>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</si>
  <si>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</si>
  <si>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</si>
  <si>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</si>
  <si>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</si>
  <si>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</si>
  <si>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</si>
  <si>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</si>
  <si>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</si>
  <si>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</si>
  <si>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</si>
  <si>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</si>
  <si>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</si>
  <si>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</si>
  <si>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</si>
  <si>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</si>
  <si>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</si>
  <si>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</si>
  <si>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</si>
  <si>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</si>
  <si>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</si>
  <si>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</si>
  <si>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</si>
  <si>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</si>
  <si>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</si>
  <si>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</si>
  <si>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</si>
  <si>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</si>
  <si>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</si>
  <si>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</si>
  <si>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</si>
  <si>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</si>
  <si>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</si>
  <si>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</si>
  <si>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1988/89-1995/96</t>
  </si>
  <si>
    <t>1996/97-2003/04</t>
  </si>
  <si>
    <t>Mb Avg 88/89-95/96</t>
  </si>
  <si>
    <t>Mb Avg 96/97-03/04</t>
  </si>
  <si>
    <t>t</t>
  </si>
  <si>
    <t>Suppression</t>
  </si>
  <si>
    <t>T1T2 prob</t>
  </si>
  <si>
    <t>South Eastman (1,2,t)</t>
  </si>
  <si>
    <t>Central (1,2,t)</t>
  </si>
  <si>
    <t>South (1,2,t)</t>
  </si>
  <si>
    <t>Manitoba (t)</t>
  </si>
  <si>
    <t>River Heights (1,2,t)</t>
  </si>
  <si>
    <t>St. James - Assiniboia (1,2,t)</t>
  </si>
  <si>
    <t>T1_crd_std_dev</t>
  </si>
  <si>
    <t>T2_crd_std_dev</t>
  </si>
  <si>
    <t>WL Wpg Most Healthy</t>
  </si>
  <si>
    <t>WA Wpg Avg Health</t>
  </si>
  <si>
    <t>WH Wpg Least Healthy</t>
  </si>
  <si>
    <t>CE Red River (1,2,t)</t>
  </si>
  <si>
    <t>NE Northern Remote (1,2)</t>
  </si>
  <si>
    <t>BW Sha/York/Split/War (1,2)</t>
  </si>
  <si>
    <t>River Heights W (1,2,t)</t>
  </si>
  <si>
    <t>St. Vital South (1,2,t)</t>
  </si>
  <si>
    <t>River East N (1,2)</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</si>
  <si>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</si>
  <si>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</si>
  <si>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</si>
  <si>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</si>
  <si>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</si>
  <si>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</si>
  <si>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</si>
  <si>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</si>
  <si>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</si>
  <si>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</si>
  <si>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</si>
  <si>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</si>
  <si>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</si>
  <si>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</si>
  <si>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</si>
  <si>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</si>
  <si>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</si>
  <si>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</si>
  <si>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</si>
  <si>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</si>
  <si>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</si>
  <si>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</si>
  <si>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</si>
  <si>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</si>
  <si>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</si>
  <si>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</si>
  <si>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</si>
  <si>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</si>
  <si>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</si>
  <si>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</si>
  <si>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</si>
  <si>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</si>
  <si>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</si>
  <si>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</si>
  <si>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Winnipeg (1,2,t)</t>
  </si>
  <si>
    <t>Parkland (1,2,t)</t>
  </si>
  <si>
    <t>Interlake (t)</t>
  </si>
  <si>
    <t>Nor-Man (1,2,t)</t>
  </si>
  <si>
    <t>Mid (1,2,t)</t>
  </si>
  <si>
    <t>North (1,2,t)</t>
  </si>
  <si>
    <t>Fort Garry (1,2,t)</t>
  </si>
  <si>
    <t>Assiniboine South (1,2,t)</t>
  </si>
  <si>
    <t>St. Vital (1,2,t)</t>
  </si>
  <si>
    <t>River East (1,2,t)</t>
  </si>
  <si>
    <t>Inkster (1,2,t)</t>
  </si>
  <si>
    <t>Downtown (1,2,t)</t>
  </si>
  <si>
    <t>Point Douglas (1,2,t)</t>
  </si>
  <si>
    <t>Wpg Most Healthy (1,2,t)</t>
  </si>
  <si>
    <t>Wpg Least Healthy (1,2,t)</t>
  </si>
  <si>
    <t>Winnipeg Overall (1,2,t)</t>
  </si>
  <si>
    <t>SE Central (1,2,t)</t>
  </si>
  <si>
    <t>CE Seven Regions (1,2,t)</t>
  </si>
  <si>
    <t>BDN Rural (1,2,t)</t>
  </si>
  <si>
    <t>NM The Pas/OCN/Kelsey (1,2,t)</t>
  </si>
  <si>
    <t>BW Thompson (1,2,t)</t>
  </si>
  <si>
    <t>BW Cross Lake (1,2,t)</t>
  </si>
  <si>
    <t>Fort Garry S (1,2,t)</t>
  </si>
  <si>
    <t>River Heights E (1,2,t)</t>
  </si>
  <si>
    <t>St. Vital North (1,2,t)</t>
  </si>
  <si>
    <t>River East W (1,2,t)</t>
  </si>
  <si>
    <t>Inkster East (1,2,t)</t>
  </si>
  <si>
    <t>Downtown W (1,2,t)</t>
  </si>
  <si>
    <t>Downtown E (1,2,t)</t>
  </si>
  <si>
    <t>Point Douglas N (1,2,t)</t>
  </si>
  <si>
    <t>Percent</t>
  </si>
  <si>
    <t>(%)</t>
  </si>
  <si>
    <t>Crude and Adjusted Complete Physical Exams Prevalence to Compare to MB 8 Year Average, T1=1988/89-1995/96, T2=1996/97-2003/04, proportion of residents</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</si>
  <si>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</si>
  <si>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</si>
  <si>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</si>
  <si>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</si>
  <si>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</si>
  <si>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</si>
  <si>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</si>
  <si>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</si>
  <si>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</si>
  <si>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</si>
  <si>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</si>
  <si>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</si>
  <si>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</si>
  <si>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</si>
  <si>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</si>
  <si>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</si>
  <si>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</si>
  <si>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</si>
  <si>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</si>
  <si>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</si>
  <si>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</si>
  <si>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</si>
  <si>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</si>
  <si>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</si>
  <si>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</si>
  <si>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</si>
  <si>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</si>
  <si>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</si>
  <si>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</si>
  <si>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</si>
  <si>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</si>
  <si>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</si>
  <si>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</si>
  <si>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</si>
  <si>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</si>
  <si>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</si>
  <si>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</si>
  <si>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</si>
  <si>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</si>
  <si>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</si>
  <si>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</si>
  <si>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</si>
  <si>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</si>
  <si>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</si>
  <si>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</si>
  <si>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</si>
  <si>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</si>
  <si>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</si>
  <si>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</si>
  <si>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</si>
  <si>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</si>
  <si>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</si>
  <si>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</si>
  <si>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</si>
  <si>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</si>
  <si>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</si>
  <si>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</si>
  <si>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</si>
  <si>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</si>
  <si>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</si>
  <si>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</si>
  <si>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</si>
  <si>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</si>
  <si>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</si>
  <si>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</si>
  <si>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</si>
  <si>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</si>
  <si>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</si>
  <si>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</si>
  <si>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</si>
  <si>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</si>
  <si>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</si>
  <si>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</si>
  <si>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</si>
  <si>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</si>
  <si>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</si>
  <si>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</si>
  <si>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</si>
  <si>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</si>
  <si>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</si>
  <si>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</si>
  <si>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</si>
  <si>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</si>
  <si>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</si>
  <si>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</si>
  <si>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</si>
  <si>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</si>
  <si>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</si>
  <si>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</si>
  <si>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</si>
  <si>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</si>
  <si>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</si>
  <si>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</si>
  <si>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</si>
  <si>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</si>
  <si>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</si>
  <si>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</si>
  <si>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</si>
  <si>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</si>
  <si>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</si>
  <si>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</si>
  <si>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</si>
  <si>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</si>
  <si>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</si>
  <si>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</si>
  <si>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</si>
  <si>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</si>
  <si>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</si>
  <si>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</si>
  <si>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</si>
  <si>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</si>
  <si>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</si>
  <si>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</si>
  <si>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</si>
  <si>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</si>
  <si>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</si>
  <si>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</si>
  <si>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</si>
  <si>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</si>
  <si>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</si>
  <si>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</si>
  <si>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</si>
  <si>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</si>
  <si>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</si>
  <si>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</si>
  <si>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</si>
  <si>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</si>
  <si>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</si>
  <si>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</si>
  <si>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</si>
  <si>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</si>
  <si>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</si>
  <si>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Complete Physical Exams</t>
  </si>
  <si>
    <t>Brandon (1)</t>
  </si>
  <si>
    <t>Assiniboine (1,2)</t>
  </si>
  <si>
    <t>North Eastman (1,2)</t>
  </si>
  <si>
    <t>Churchill (1,2,t)</t>
  </si>
  <si>
    <t>Burntwood (1,2)</t>
  </si>
  <si>
    <t>St. Boniface (1,2)</t>
  </si>
  <si>
    <t>Transcona (2)</t>
  </si>
  <si>
    <t>Seven Oaks (1,2,t)</t>
  </si>
  <si>
    <t>Wpg Average Health (1,2,t)</t>
  </si>
  <si>
    <t>SE Northern (t)</t>
  </si>
  <si>
    <t>SE Western (t)</t>
  </si>
  <si>
    <t>SE Southern (1,2,t)</t>
  </si>
  <si>
    <t>CE Cartier/SFX (t)</t>
  </si>
  <si>
    <t>CE Louise/Pembina (1,2,t)</t>
  </si>
  <si>
    <t>CE Morden/Winkler (1,2,t)</t>
  </si>
  <si>
    <t>CE Swan Lake (1,2)</t>
  </si>
  <si>
    <t>CE Portage (1,2,t)</t>
  </si>
  <si>
    <t>BDN West (1)</t>
  </si>
  <si>
    <t>BDN East (1)</t>
  </si>
  <si>
    <t>BDN North End (1,2)</t>
  </si>
  <si>
    <t>BDN Southwest (1)</t>
  </si>
  <si>
    <t>AS East 2 (1,2,t)</t>
  </si>
  <si>
    <t>AS North 2 (1,2)</t>
  </si>
  <si>
    <t>AS West 1 (1,2)</t>
  </si>
  <si>
    <t>AS North 1 (1,2)</t>
  </si>
  <si>
    <t>AS East 1 (1,2)</t>
  </si>
  <si>
    <t>PL West (1,2)</t>
  </si>
  <si>
    <t>PL Central (1,2,t)</t>
  </si>
  <si>
    <t>PL East (1,2,t)</t>
  </si>
  <si>
    <t>PL North (1,2)</t>
  </si>
  <si>
    <t>IL Southwest</t>
  </si>
  <si>
    <t>IL Southeast</t>
  </si>
  <si>
    <t>IL Northeast (2,t)</t>
  </si>
  <si>
    <t>IL Northwest (1,2,t)</t>
  </si>
  <si>
    <t>NE Springfield (t)</t>
  </si>
  <si>
    <t>NE Iron Rose (1,2)</t>
  </si>
  <si>
    <t>NE Winnipeg River (1,2,t)</t>
  </si>
  <si>
    <t>NE Brokenhead (1)</t>
  </si>
  <si>
    <t>NE Blue Water (1,2)</t>
  </si>
  <si>
    <t>NM F Flon/Snow L/Cran (1,2,t)</t>
  </si>
  <si>
    <t>NM Nor-Man Other (1,2,t)</t>
  </si>
  <si>
    <t>BW Gillam/Fox Lake (1,2)</t>
  </si>
  <si>
    <t>BW Lynn/Leaf/SIL (1,2)</t>
  </si>
  <si>
    <t>BW Thick Por/Pik/Wab (1,2,t)</t>
  </si>
  <si>
    <t>BW Island Lake (1,2,t)</t>
  </si>
  <si>
    <t>BW Norway House (1,2,t)</t>
  </si>
  <si>
    <t>BW Tad/Broch/Lac Br (1,2,t)</t>
  </si>
  <si>
    <t>BW Oxford H &amp; Gods (1,2,t)</t>
  </si>
  <si>
    <t>BW Nelson House (1,2,t)</t>
  </si>
  <si>
    <t>Fort Garry N (1,2)</t>
  </si>
  <si>
    <t>River East E (1,2,t)</t>
  </si>
  <si>
    <t>St. Boniface E (1,2)</t>
  </si>
  <si>
    <t>St. Boniface W (1,2)</t>
  </si>
  <si>
    <t>Seven Oaks W (1,2,t)</t>
  </si>
  <si>
    <t>Seven Oaks E (1,2,t)</t>
  </si>
  <si>
    <t>Seven Oaks N (1,2,t)</t>
  </si>
  <si>
    <t>St. James - Assiniboia W (1,2)</t>
  </si>
  <si>
    <t>St. James - Assiniboia E (1,2)</t>
  </si>
  <si>
    <t>Inkster West (1,2,t)</t>
  </si>
  <si>
    <t>Point Douglas S (1,t)</t>
  </si>
  <si>
    <t>CE Altona (1,2)</t>
  </si>
  <si>
    <t>CE Carman (1,2)</t>
  </si>
  <si>
    <t>BDN Southeast (1)</t>
  </si>
  <si>
    <t>BDN Central (1)</t>
  </si>
  <si>
    <t>AS West 2 (1,2)</t>
  </si>
  <si>
    <t>River East S (1,t)</t>
  </si>
  <si>
    <t>Appendix Table 3.11: Complete Physical Exams</t>
  </si>
  <si>
    <t>Crude</t>
  </si>
  <si>
    <t>Source: Manitoba Centre for Health Policy,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</si>
</sst>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b/>
      <sz val="10"/>
      <name val="Univers 45 Light"/>
      <family val="0"/>
    </font>
    <font>
      <sz val="8.5"/>
      <name val="Univers 45 Light"/>
      <family val="0"/>
    </font>
    <font>
      <sz val="5.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sz val="7.75"/>
      <name val="Univers 45 Light"/>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5">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3" fillId="0" borderId="1" xfId="0" applyFont="1" applyBorder="1" applyAlignment="1">
      <alignment horizontal="center"/>
    </xf>
    <xf numFmtId="2" fontId="13" fillId="0" borderId="1" xfId="0" applyNumberFormat="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1" fontId="13" fillId="0" borderId="3" xfId="0" applyNumberFormat="1" applyFont="1" applyBorder="1" applyAlignment="1">
      <alignment horizontal="center"/>
    </xf>
    <xf numFmtId="0" fontId="13" fillId="0" borderId="4" xfId="0" applyFont="1" applyBorder="1" applyAlignment="1">
      <alignment horizontal="center"/>
    </xf>
    <xf numFmtId="0" fontId="4" fillId="0" borderId="0" xfId="0" applyFont="1" applyAlignment="1">
      <alignment/>
    </xf>
    <xf numFmtId="0" fontId="16" fillId="0" borderId="5" xfId="0" applyFont="1" applyBorder="1" applyAlignment="1">
      <alignment/>
    </xf>
    <xf numFmtId="0" fontId="16" fillId="0" borderId="6" xfId="0" applyFont="1" applyBorder="1" applyAlignment="1">
      <alignment/>
    </xf>
    <xf numFmtId="0" fontId="16" fillId="2" borderId="6" xfId="0" applyFont="1" applyFill="1" applyBorder="1" applyAlignment="1">
      <alignment/>
    </xf>
    <xf numFmtId="0" fontId="16" fillId="0" borderId="7" xfId="0" applyFont="1" applyBorder="1" applyAlignment="1">
      <alignment/>
    </xf>
    <xf numFmtId="2" fontId="13" fillId="0" borderId="8" xfId="0" applyNumberFormat="1" applyFont="1" applyBorder="1" applyAlignment="1">
      <alignment horizontal="center"/>
    </xf>
    <xf numFmtId="1" fontId="0" fillId="0" borderId="0" xfId="0" applyNumberFormat="1" applyAlignment="1">
      <alignment/>
    </xf>
    <xf numFmtId="0" fontId="16" fillId="0" borderId="9" xfId="0" applyFont="1" applyBorder="1" applyAlignment="1">
      <alignment/>
    </xf>
    <xf numFmtId="0" fontId="16" fillId="0" borderId="10" xfId="0" applyFont="1" applyBorder="1" applyAlignment="1">
      <alignment/>
    </xf>
    <xf numFmtId="0" fontId="0" fillId="2" borderId="10"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2" borderId="11" xfId="0" applyNumberFormat="1" applyFont="1" applyFill="1" applyBorder="1" applyAlignment="1" quotePrefix="1">
      <alignment horizontal="center"/>
    </xf>
    <xf numFmtId="174" fontId="4" fillId="2" borderId="12" xfId="0" applyNumberFormat="1" applyFont="1" applyFill="1" applyBorder="1" applyAlignment="1">
      <alignment horizontal="center"/>
    </xf>
    <xf numFmtId="177" fontId="0" fillId="0" borderId="0" xfId="22" applyNumberFormat="1" applyFont="1" applyAlignment="1">
      <alignment horizontal="center"/>
      <protection/>
    </xf>
    <xf numFmtId="2" fontId="13" fillId="0" borderId="12" xfId="0" applyNumberFormat="1" applyFont="1" applyBorder="1" applyAlignment="1">
      <alignment horizontal="center"/>
    </xf>
    <xf numFmtId="1" fontId="13" fillId="0" borderId="13" xfId="0" applyNumberFormat="1" applyFont="1" applyBorder="1" applyAlignment="1">
      <alignment horizontal="center"/>
    </xf>
    <xf numFmtId="0" fontId="0" fillId="0" borderId="0" xfId="0" applyFont="1" applyFill="1" applyAlignment="1">
      <alignment/>
    </xf>
    <xf numFmtId="178" fontId="4" fillId="0" borderId="14" xfId="0" applyNumberFormat="1" applyFont="1" applyFill="1" applyBorder="1" applyAlignment="1" quotePrefix="1">
      <alignment horizontal="center"/>
    </xf>
    <xf numFmtId="178" fontId="4" fillId="0" borderId="15" xfId="0" applyNumberFormat="1" applyFont="1" applyFill="1" applyBorder="1" applyAlignment="1" quotePrefix="1">
      <alignment horizontal="center"/>
    </xf>
    <xf numFmtId="178" fontId="4" fillId="2" borderId="15" xfId="0" applyNumberFormat="1" applyFont="1" applyFill="1" applyBorder="1" applyAlignment="1" quotePrefix="1">
      <alignment horizontal="center"/>
    </xf>
    <xf numFmtId="178" fontId="4" fillId="0" borderId="16" xfId="0" applyNumberFormat="1" applyFont="1" applyFill="1" applyBorder="1" applyAlignment="1" quotePrefix="1">
      <alignment horizontal="center"/>
    </xf>
    <xf numFmtId="178" fontId="4" fillId="0" borderId="2" xfId="0" applyNumberFormat="1" applyFont="1" applyFill="1" applyBorder="1" applyAlignment="1" quotePrefix="1">
      <alignment horizontal="center"/>
    </xf>
    <xf numFmtId="178" fontId="4" fillId="2" borderId="2" xfId="0" applyNumberFormat="1" applyFont="1" applyFill="1" applyBorder="1" applyAlignment="1" quotePrefix="1">
      <alignment horizontal="center"/>
    </xf>
    <xf numFmtId="178" fontId="4" fillId="0" borderId="17" xfId="0" applyNumberFormat="1" applyFont="1" applyFill="1" applyBorder="1" applyAlignment="1" quotePrefix="1">
      <alignment horizontal="center"/>
    </xf>
    <xf numFmtId="178" fontId="2" fillId="0" borderId="15" xfId="0" applyNumberFormat="1" applyFont="1" applyBorder="1" applyAlignment="1">
      <alignment horizontal="center"/>
    </xf>
    <xf numFmtId="174" fontId="4" fillId="0" borderId="11"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174" fontId="4" fillId="0" borderId="12" xfId="0" applyNumberFormat="1" applyFont="1" applyFill="1" applyBorder="1" applyAlignment="1">
      <alignment horizontal="center"/>
    </xf>
    <xf numFmtId="174" fontId="4" fillId="0" borderId="19" xfId="0" applyNumberFormat="1" applyFont="1" applyFill="1" applyBorder="1" applyAlignment="1">
      <alignment horizontal="center"/>
    </xf>
    <xf numFmtId="174" fontId="4" fillId="0" borderId="17"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
          <c:w val="0.983"/>
          <c:h val="0.78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data'!$B$4:$B$19</c:f>
              <c:strCache>
                <c:ptCount val="16"/>
                <c:pt idx="0">
                  <c:v>South Eastman (1,2,t)</c:v>
                </c:pt>
                <c:pt idx="1">
                  <c:v>Central (1,2,t)</c:v>
                </c:pt>
                <c:pt idx="2">
                  <c:v>Assiniboine (1,2)</c:v>
                </c:pt>
                <c:pt idx="3">
                  <c:v>Brandon (1)</c:v>
                </c:pt>
                <c:pt idx="4">
                  <c:v>Winnipeg (1,2,t)</c:v>
                </c:pt>
                <c:pt idx="5">
                  <c:v>Parkland (1,2,t)</c:v>
                </c:pt>
                <c:pt idx="6">
                  <c:v>Interlake (t)</c:v>
                </c:pt>
                <c:pt idx="7">
                  <c:v>North Eastman (1,2)</c:v>
                </c:pt>
                <c:pt idx="8">
                  <c:v>Churchill (1,2,t)</c:v>
                </c:pt>
                <c:pt idx="9">
                  <c:v>Nor-Man (1,2,t)</c:v>
                </c:pt>
                <c:pt idx="10">
                  <c:v>Burntwood (1,2)</c:v>
                </c:pt>
                <c:pt idx="12">
                  <c:v>South (1,2,t)</c:v>
                </c:pt>
                <c:pt idx="13">
                  <c:v>Mid (1,2,t)</c:v>
                </c:pt>
                <c:pt idx="14">
                  <c:v>North (1,2,t)</c:v>
                </c:pt>
                <c:pt idx="15">
                  <c:v>Manitoba (t)</c:v>
                </c:pt>
              </c:strCache>
            </c:strRef>
          </c:cat>
          <c:val>
            <c:numRef>
              <c:f>'graph data'!$H$4:$H$19</c:f>
              <c:numCache>
                <c:ptCount val="16"/>
                <c:pt idx="0">
                  <c:v>0.4267353894</c:v>
                </c:pt>
                <c:pt idx="1">
                  <c:v>0.4267353894</c:v>
                </c:pt>
                <c:pt idx="2">
                  <c:v>0.4267353894</c:v>
                </c:pt>
                <c:pt idx="3">
                  <c:v>0.4267353894</c:v>
                </c:pt>
                <c:pt idx="4">
                  <c:v>0.4267353894</c:v>
                </c:pt>
                <c:pt idx="5">
                  <c:v>0.4267353894</c:v>
                </c:pt>
                <c:pt idx="6">
                  <c:v>0.4267353894</c:v>
                </c:pt>
                <c:pt idx="7">
                  <c:v>0.4267353894</c:v>
                </c:pt>
                <c:pt idx="8">
                  <c:v>0.4267353894</c:v>
                </c:pt>
                <c:pt idx="9">
                  <c:v>0.4267353894</c:v>
                </c:pt>
                <c:pt idx="10">
                  <c:v>0.4267353894</c:v>
                </c:pt>
                <c:pt idx="12">
                  <c:v>0.4267353894</c:v>
                </c:pt>
                <c:pt idx="13">
                  <c:v>0.4267353894</c:v>
                </c:pt>
                <c:pt idx="14">
                  <c:v>0.4267353894</c:v>
                </c:pt>
                <c:pt idx="15">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(1,2,t)</c:v>
                </c:pt>
                <c:pt idx="1">
                  <c:v>Central (1,2,t)</c:v>
                </c:pt>
                <c:pt idx="2">
                  <c:v>Assiniboine (1,2)</c:v>
                </c:pt>
                <c:pt idx="3">
                  <c:v>Brandon (1)</c:v>
                </c:pt>
                <c:pt idx="4">
                  <c:v>Winnipeg (1,2,t)</c:v>
                </c:pt>
                <c:pt idx="5">
                  <c:v>Parkland (1,2,t)</c:v>
                </c:pt>
                <c:pt idx="6">
                  <c:v>Interlake (t)</c:v>
                </c:pt>
                <c:pt idx="7">
                  <c:v>North Eastman (1,2)</c:v>
                </c:pt>
                <c:pt idx="8">
                  <c:v>Churchill (1,2,t)</c:v>
                </c:pt>
                <c:pt idx="9">
                  <c:v>Nor-Man (1,2,t)</c:v>
                </c:pt>
                <c:pt idx="10">
                  <c:v>Burntwood (1,2)</c:v>
                </c:pt>
                <c:pt idx="12">
                  <c:v>South (1,2,t)</c:v>
                </c:pt>
                <c:pt idx="13">
                  <c:v>Mid (1,2,t)</c:v>
                </c:pt>
                <c:pt idx="14">
                  <c:v>North (1,2,t)</c:v>
                </c:pt>
                <c:pt idx="15">
                  <c:v>Manitoba (t)</c:v>
                </c:pt>
              </c:strCache>
            </c:strRef>
          </c:cat>
          <c:val>
            <c:numRef>
              <c:f>'graph data'!$I$4:$I$19</c:f>
              <c:numCache>
                <c:ptCount val="16"/>
                <c:pt idx="0">
                  <c:v>0.3946139712</c:v>
                </c:pt>
                <c:pt idx="1">
                  <c:v>0.3181548925</c:v>
                </c:pt>
                <c:pt idx="2">
                  <c:v>0.2937906916</c:v>
                </c:pt>
                <c:pt idx="3">
                  <c:v>0.3773865169</c:v>
                </c:pt>
                <c:pt idx="4">
                  <c:v>0.4920565682</c:v>
                </c:pt>
                <c:pt idx="5">
                  <c:v>0.3060333734</c:v>
                </c:pt>
                <c:pt idx="6">
                  <c:v>0.4112716532</c:v>
                </c:pt>
                <c:pt idx="7">
                  <c:v>0.3826558466</c:v>
                </c:pt>
                <c:pt idx="8">
                  <c:v>0.2729130565</c:v>
                </c:pt>
                <c:pt idx="9">
                  <c:v>0.298788832</c:v>
                </c:pt>
                <c:pt idx="10">
                  <c:v>0.2883008089</c:v>
                </c:pt>
                <c:pt idx="12">
                  <c:v>0.3268356277</c:v>
                </c:pt>
                <c:pt idx="13">
                  <c:v>0.3732186351</c:v>
                </c:pt>
                <c:pt idx="14">
                  <c:v>0.2965719607</c:v>
                </c:pt>
                <c:pt idx="15">
                  <c:v>0.4267353894</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(1,2,t)</c:v>
                </c:pt>
                <c:pt idx="1">
                  <c:v>Central (1,2,t)</c:v>
                </c:pt>
                <c:pt idx="2">
                  <c:v>Assiniboine (1,2)</c:v>
                </c:pt>
                <c:pt idx="3">
                  <c:v>Brandon (1)</c:v>
                </c:pt>
                <c:pt idx="4">
                  <c:v>Winnipeg (1,2,t)</c:v>
                </c:pt>
                <c:pt idx="5">
                  <c:v>Parkland (1,2,t)</c:v>
                </c:pt>
                <c:pt idx="6">
                  <c:v>Interlake (t)</c:v>
                </c:pt>
                <c:pt idx="7">
                  <c:v>North Eastman (1,2)</c:v>
                </c:pt>
                <c:pt idx="8">
                  <c:v>Churchill (1,2,t)</c:v>
                </c:pt>
                <c:pt idx="9">
                  <c:v>Nor-Man (1,2,t)</c:v>
                </c:pt>
                <c:pt idx="10">
                  <c:v>Burntwood (1,2)</c:v>
                </c:pt>
                <c:pt idx="12">
                  <c:v>South (1,2,t)</c:v>
                </c:pt>
                <c:pt idx="13">
                  <c:v>Mid (1,2,t)</c:v>
                </c:pt>
                <c:pt idx="14">
                  <c:v>North (1,2,t)</c:v>
                </c:pt>
                <c:pt idx="15">
                  <c:v>Manitoba (t)</c:v>
                </c:pt>
              </c:strCache>
            </c:strRef>
          </c:cat>
          <c:val>
            <c:numRef>
              <c:f>'graph data'!$J$4:$J$19</c:f>
              <c:numCache>
                <c:ptCount val="16"/>
                <c:pt idx="0">
                  <c:v>0.3591005629</c:v>
                </c:pt>
                <c:pt idx="1">
                  <c:v>0.2954557647</c:v>
                </c:pt>
                <c:pt idx="2">
                  <c:v>0.2848546506</c:v>
                </c:pt>
                <c:pt idx="3">
                  <c:v>0.3841612879</c:v>
                </c:pt>
                <c:pt idx="4">
                  <c:v>0.4569999206</c:v>
                </c:pt>
                <c:pt idx="5">
                  <c:v>0.2793046338</c:v>
                </c:pt>
                <c:pt idx="6">
                  <c:v>0.3808885335</c:v>
                </c:pt>
                <c:pt idx="7">
                  <c:v>0.368699661</c:v>
                </c:pt>
                <c:pt idx="8">
                  <c:v>0.2433449042</c:v>
                </c:pt>
                <c:pt idx="9">
                  <c:v>0.2383633734</c:v>
                </c:pt>
                <c:pt idx="10">
                  <c:v>0.2797153942</c:v>
                </c:pt>
                <c:pt idx="12">
                  <c:v>0.3067941552</c:v>
                </c:pt>
                <c:pt idx="13">
                  <c:v>0.3483700825</c:v>
                </c:pt>
                <c:pt idx="14">
                  <c:v>0.2642626175</c:v>
                </c:pt>
                <c:pt idx="15">
                  <c:v>0.3975832486</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data'!$B$4:$B$19</c:f>
              <c:strCache>
                <c:ptCount val="16"/>
                <c:pt idx="0">
                  <c:v>South Eastman (1,2,t)</c:v>
                </c:pt>
                <c:pt idx="1">
                  <c:v>Central (1,2,t)</c:v>
                </c:pt>
                <c:pt idx="2">
                  <c:v>Assiniboine (1,2)</c:v>
                </c:pt>
                <c:pt idx="3">
                  <c:v>Brandon (1)</c:v>
                </c:pt>
                <c:pt idx="4">
                  <c:v>Winnipeg (1,2,t)</c:v>
                </c:pt>
                <c:pt idx="5">
                  <c:v>Parkland (1,2,t)</c:v>
                </c:pt>
                <c:pt idx="6">
                  <c:v>Interlake (t)</c:v>
                </c:pt>
                <c:pt idx="7">
                  <c:v>North Eastman (1,2)</c:v>
                </c:pt>
                <c:pt idx="8">
                  <c:v>Churchill (1,2,t)</c:v>
                </c:pt>
                <c:pt idx="9">
                  <c:v>Nor-Man (1,2,t)</c:v>
                </c:pt>
                <c:pt idx="10">
                  <c:v>Burntwood (1,2)</c:v>
                </c:pt>
                <c:pt idx="12">
                  <c:v>South (1,2,t)</c:v>
                </c:pt>
                <c:pt idx="13">
                  <c:v>Mid (1,2,t)</c:v>
                </c:pt>
                <c:pt idx="14">
                  <c:v>North (1,2,t)</c:v>
                </c:pt>
                <c:pt idx="15">
                  <c:v>Manitoba (t)</c:v>
                </c:pt>
              </c:strCache>
            </c:strRef>
          </c:cat>
          <c:val>
            <c:numRef>
              <c:f>'graph data'!$K$4:$K$19</c:f>
              <c:numCache>
                <c:ptCount val="16"/>
                <c:pt idx="0">
                  <c:v>0.3975832486</c:v>
                </c:pt>
                <c:pt idx="1">
                  <c:v>0.3975832486</c:v>
                </c:pt>
                <c:pt idx="2">
                  <c:v>0.3975832486</c:v>
                </c:pt>
                <c:pt idx="3">
                  <c:v>0.3975832486</c:v>
                </c:pt>
                <c:pt idx="4">
                  <c:v>0.3975832486</c:v>
                </c:pt>
                <c:pt idx="5">
                  <c:v>0.3975832486</c:v>
                </c:pt>
                <c:pt idx="6">
                  <c:v>0.3975832486</c:v>
                </c:pt>
                <c:pt idx="7">
                  <c:v>0.3975832486</c:v>
                </c:pt>
                <c:pt idx="8">
                  <c:v>0.3975832486</c:v>
                </c:pt>
                <c:pt idx="9">
                  <c:v>0.3975832486</c:v>
                </c:pt>
                <c:pt idx="10">
                  <c:v>0.3975832486</c:v>
                </c:pt>
                <c:pt idx="12">
                  <c:v>0.3975832486</c:v>
                </c:pt>
                <c:pt idx="13">
                  <c:v>0.3975832486</c:v>
                </c:pt>
                <c:pt idx="14">
                  <c:v>0.3975832486</c:v>
                </c:pt>
                <c:pt idx="15">
                  <c:v>0.3975832486</c:v>
                </c:pt>
              </c:numCache>
            </c:numRef>
          </c:val>
        </c:ser>
        <c:axId val="17240072"/>
        <c:axId val="20942921"/>
      </c:barChart>
      <c:catAx>
        <c:axId val="17240072"/>
        <c:scaling>
          <c:orientation val="maxMin"/>
        </c:scaling>
        <c:axPos val="l"/>
        <c:delete val="0"/>
        <c:numFmt formatCode="General" sourceLinked="1"/>
        <c:majorTickMark val="none"/>
        <c:minorTickMark val="none"/>
        <c:tickLblPos val="nextTo"/>
        <c:crossAx val="20942921"/>
        <c:crosses val="autoZero"/>
        <c:auto val="1"/>
        <c:lblOffset val="100"/>
        <c:noMultiLvlLbl val="0"/>
      </c:catAx>
      <c:valAx>
        <c:axId val="20942921"/>
        <c:scaling>
          <c:orientation val="minMax"/>
          <c:max val="1"/>
        </c:scaling>
        <c:axPos val="t"/>
        <c:majorGridlines>
          <c:spPr>
            <a:ln w="12700">
              <a:solidFill/>
            </a:ln>
          </c:spPr>
        </c:majorGridlines>
        <c:delete val="0"/>
        <c:numFmt formatCode="0%" sourceLinked="0"/>
        <c:majorTickMark val="none"/>
        <c:minorTickMark val="none"/>
        <c:tickLblPos val="nextTo"/>
        <c:crossAx val="17240072"/>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8"/>
          <c:y val="0.12575"/>
          <c:w val="0.24275"/>
          <c:h val="0.136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9.2: Complete Physical Exams by District</a:t>
            </a:r>
            <a:r>
              <a:rPr lang="en-US" cap="none" sz="1000" b="1" i="0" u="none" baseline="0"/>
              <a:t>
</a:t>
            </a:r>
            <a:r>
              <a:rPr lang="en-US" cap="none" sz="800" b="0" i="0" u="none" baseline="0"/>
              <a:t>Age-adjusted annual average percent of residents with at least one complete history and physical exam</a:t>
            </a:r>
          </a:p>
        </c:rich>
      </c:tx>
      <c:layout>
        <c:manualLayout>
          <c:xMode val="factor"/>
          <c:yMode val="factor"/>
          <c:x val="-0.0015"/>
          <c:y val="-0.02"/>
        </c:manualLayout>
      </c:layout>
      <c:spPr>
        <a:noFill/>
        <a:ln>
          <a:noFill/>
        </a:ln>
      </c:spPr>
    </c:title>
    <c:plotArea>
      <c:layout>
        <c:manualLayout>
          <c:xMode val="edge"/>
          <c:yMode val="edge"/>
          <c:x val="0.012"/>
          <c:y val="0.04275"/>
          <c:w val="0.988"/>
          <c:h val="0.93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data'!$B$40:$B$101</c:f>
              <c:strCache>
                <c:ptCount val="62"/>
                <c:pt idx="0">
                  <c:v>SE Northern (t)</c:v>
                </c:pt>
                <c:pt idx="1">
                  <c:v>SE Central (1,2,t)</c:v>
                </c:pt>
                <c:pt idx="2">
                  <c:v>SE Western (t)</c:v>
                </c:pt>
                <c:pt idx="3">
                  <c:v>SE Southern (1,2,t)</c:v>
                </c:pt>
                <c:pt idx="5">
                  <c:v>CE Altona (1,2)</c:v>
                </c:pt>
                <c:pt idx="6">
                  <c:v>CE Cartier/SFX (t)</c:v>
                </c:pt>
                <c:pt idx="7">
                  <c:v>CE Red River (1,2,t)</c:v>
                </c:pt>
                <c:pt idx="8">
                  <c:v>CE Louise/Pembina (1,2,t)</c:v>
                </c:pt>
                <c:pt idx="9">
                  <c:v>CE Carman (1,2)</c:v>
                </c:pt>
                <c:pt idx="10">
                  <c:v>CE Morden/Winkler (1,2,t)</c:v>
                </c:pt>
                <c:pt idx="11">
                  <c:v>CE Swan Lake (1,2)</c:v>
                </c:pt>
                <c:pt idx="12">
                  <c:v>CE Portage (1,2,t)</c:v>
                </c:pt>
                <c:pt idx="13">
                  <c:v>CE Seven Regions (1,2,t)</c:v>
                </c:pt>
                <c:pt idx="15">
                  <c:v>AS East 2 (1,2,t)</c:v>
                </c:pt>
                <c:pt idx="16">
                  <c:v>AS West 1 (1,2)</c:v>
                </c:pt>
                <c:pt idx="17">
                  <c:v>AS North 2 (1,2)</c:v>
                </c:pt>
                <c:pt idx="18">
                  <c:v>AS West 2 (1,2)</c:v>
                </c:pt>
                <c:pt idx="19">
                  <c:v>AS North 1 (1,2)</c:v>
                </c:pt>
                <c:pt idx="20">
                  <c:v>AS East 1 (1,2)</c:v>
                </c:pt>
                <c:pt idx="22">
                  <c:v>BDN Rural (1,2,t)</c:v>
                </c:pt>
                <c:pt idx="23">
                  <c:v>BDN Southeast (1)</c:v>
                </c:pt>
                <c:pt idx="24">
                  <c:v>BDN West (1)</c:v>
                </c:pt>
                <c:pt idx="25">
                  <c:v>BDN East (1)</c:v>
                </c:pt>
                <c:pt idx="26">
                  <c:v>BDN North End (1,2)</c:v>
                </c:pt>
                <c:pt idx="27">
                  <c:v>BDN Southwest (1)</c:v>
                </c:pt>
                <c:pt idx="28">
                  <c:v>BDN Central (1)</c:v>
                </c:pt>
                <c:pt idx="30">
                  <c:v>PL West (1,2)</c:v>
                </c:pt>
                <c:pt idx="31">
                  <c:v>PL Central (1,2,t)</c:v>
                </c:pt>
                <c:pt idx="32">
                  <c:v>PL East (1,2,t)</c:v>
                </c:pt>
                <c:pt idx="33">
                  <c:v>PL North (1,2)</c:v>
                </c:pt>
                <c:pt idx="35">
                  <c:v>IL Southwest</c:v>
                </c:pt>
                <c:pt idx="36">
                  <c:v>IL Southeast</c:v>
                </c:pt>
                <c:pt idx="37">
                  <c:v>IL Northeast (2,t)</c:v>
                </c:pt>
                <c:pt idx="38">
                  <c:v>IL Northwest (1,2,t)</c:v>
                </c:pt>
                <c:pt idx="40">
                  <c:v>NE Springfield (t)</c:v>
                </c:pt>
                <c:pt idx="41">
                  <c:v>NE Iron Rose (1,2)</c:v>
                </c:pt>
                <c:pt idx="42">
                  <c:v>NE Winnipeg River (1,2,t)</c:v>
                </c:pt>
                <c:pt idx="43">
                  <c:v>NE Brokenhead (1)</c:v>
                </c:pt>
                <c:pt idx="44">
                  <c:v>NE Blue Water (1,2)</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(1,2,t)</c:v>
                </c:pt>
                <c:pt idx="55">
                  <c:v>BW Cross Lake (1,2,t)</c:v>
                </c:pt>
                <c:pt idx="56">
                  <c:v>BW Island Lake (1,2,t)</c:v>
                </c:pt>
                <c:pt idx="57">
                  <c:v>BW Norway House (1,2,t)</c:v>
                </c:pt>
                <c:pt idx="58">
                  <c:v>BW Oxford H &amp; Gods (1,2,t)</c:v>
                </c:pt>
                <c:pt idx="59">
                  <c:v>BW Tad/Broch/Lac Br (1,2,t)</c:v>
                </c:pt>
                <c:pt idx="60">
                  <c:v>BW Sha/York/Split/War (1,2)</c:v>
                </c:pt>
                <c:pt idx="61">
                  <c:v>BW Nelson House (1,2,t)</c:v>
                </c:pt>
              </c:strCache>
            </c:strRef>
          </c:cat>
          <c:val>
            <c:numRef>
              <c:f>'graph data'!$H$40:$H$101</c:f>
              <c:numCache>
                <c:ptCount val="62"/>
                <c:pt idx="0">
                  <c:v>0.4267353894</c:v>
                </c:pt>
                <c:pt idx="1">
                  <c:v>0.4267353894</c:v>
                </c:pt>
                <c:pt idx="2">
                  <c:v>0.4267353894</c:v>
                </c:pt>
                <c:pt idx="3">
                  <c:v>0.4267353894</c:v>
                </c:pt>
                <c:pt idx="5">
                  <c:v>0.4267353894</c:v>
                </c:pt>
                <c:pt idx="6">
                  <c:v>0.4267353894</c:v>
                </c:pt>
                <c:pt idx="7">
                  <c:v>0.4267353894</c:v>
                </c:pt>
                <c:pt idx="8">
                  <c:v>0.4267353894</c:v>
                </c:pt>
                <c:pt idx="9">
                  <c:v>0.4267353894</c:v>
                </c:pt>
                <c:pt idx="10">
                  <c:v>0.4267353894</c:v>
                </c:pt>
                <c:pt idx="11">
                  <c:v>0.4267353894</c:v>
                </c:pt>
                <c:pt idx="12">
                  <c:v>0.4267353894</c:v>
                </c:pt>
                <c:pt idx="13">
                  <c:v>0.4267353894</c:v>
                </c:pt>
                <c:pt idx="15">
                  <c:v>0.4267353894</c:v>
                </c:pt>
                <c:pt idx="16">
                  <c:v>0.4267353894</c:v>
                </c:pt>
                <c:pt idx="17">
                  <c:v>0.4267353894</c:v>
                </c:pt>
                <c:pt idx="18">
                  <c:v>0.4267353894</c:v>
                </c:pt>
                <c:pt idx="19">
                  <c:v>0.4267353894</c:v>
                </c:pt>
                <c:pt idx="20">
                  <c:v>0.4267353894</c:v>
                </c:pt>
                <c:pt idx="22">
                  <c:v>0.4267353894</c:v>
                </c:pt>
                <c:pt idx="23">
                  <c:v>0.4267353894</c:v>
                </c:pt>
                <c:pt idx="24">
                  <c:v>0.4267353894</c:v>
                </c:pt>
                <c:pt idx="25">
                  <c:v>0.4267353894</c:v>
                </c:pt>
                <c:pt idx="26">
                  <c:v>0.4267353894</c:v>
                </c:pt>
                <c:pt idx="27">
                  <c:v>0.4267353894</c:v>
                </c:pt>
                <c:pt idx="28">
                  <c:v>0.4267353894</c:v>
                </c:pt>
                <c:pt idx="30">
                  <c:v>0.4267353894</c:v>
                </c:pt>
                <c:pt idx="31">
                  <c:v>0.4267353894</c:v>
                </c:pt>
                <c:pt idx="32">
                  <c:v>0.4267353894</c:v>
                </c:pt>
                <c:pt idx="33">
                  <c:v>0.4267353894</c:v>
                </c:pt>
                <c:pt idx="35">
                  <c:v>0.4267353894</c:v>
                </c:pt>
                <c:pt idx="36">
                  <c:v>0.4267353894</c:v>
                </c:pt>
                <c:pt idx="37">
                  <c:v>0.4267353894</c:v>
                </c:pt>
                <c:pt idx="38">
                  <c:v>0.4267353894</c:v>
                </c:pt>
                <c:pt idx="40">
                  <c:v>0.4267353894</c:v>
                </c:pt>
                <c:pt idx="41">
                  <c:v>0.4267353894</c:v>
                </c:pt>
                <c:pt idx="42">
                  <c:v>0.4267353894</c:v>
                </c:pt>
                <c:pt idx="43">
                  <c:v>0.4267353894</c:v>
                </c:pt>
                <c:pt idx="44">
                  <c:v>0.4267353894</c:v>
                </c:pt>
                <c:pt idx="45">
                  <c:v>0.4267353894</c:v>
                </c:pt>
                <c:pt idx="47">
                  <c:v>0.4267353894</c:v>
                </c:pt>
                <c:pt idx="48">
                  <c:v>0.4267353894</c:v>
                </c:pt>
                <c:pt idx="49">
                  <c:v>0.4267353894</c:v>
                </c:pt>
                <c:pt idx="51">
                  <c:v>0.4267353894</c:v>
                </c:pt>
                <c:pt idx="52">
                  <c:v>0.4267353894</c:v>
                </c:pt>
                <c:pt idx="53">
                  <c:v>0.4267353894</c:v>
                </c:pt>
                <c:pt idx="54">
                  <c:v>0.4267353894</c:v>
                </c:pt>
                <c:pt idx="55">
                  <c:v>0.4267353894</c:v>
                </c:pt>
                <c:pt idx="56">
                  <c:v>0.4267353894</c:v>
                </c:pt>
                <c:pt idx="57">
                  <c:v>0.4267353894</c:v>
                </c:pt>
                <c:pt idx="58">
                  <c:v>0.4267353894</c:v>
                </c:pt>
                <c:pt idx="59">
                  <c:v>0.4267353894</c:v>
                </c:pt>
                <c:pt idx="60">
                  <c:v>0.4267353894</c:v>
                </c:pt>
                <c:pt idx="61">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(t)</c:v>
                </c:pt>
                <c:pt idx="1">
                  <c:v>SE Central (1,2,t)</c:v>
                </c:pt>
                <c:pt idx="2">
                  <c:v>SE Western (t)</c:v>
                </c:pt>
                <c:pt idx="3">
                  <c:v>SE Southern (1,2,t)</c:v>
                </c:pt>
                <c:pt idx="5">
                  <c:v>CE Altona (1,2)</c:v>
                </c:pt>
                <c:pt idx="6">
                  <c:v>CE Cartier/SFX (t)</c:v>
                </c:pt>
                <c:pt idx="7">
                  <c:v>CE Red River (1,2,t)</c:v>
                </c:pt>
                <c:pt idx="8">
                  <c:v>CE Louise/Pembina (1,2,t)</c:v>
                </c:pt>
                <c:pt idx="9">
                  <c:v>CE Carman (1,2)</c:v>
                </c:pt>
                <c:pt idx="10">
                  <c:v>CE Morden/Winkler (1,2,t)</c:v>
                </c:pt>
                <c:pt idx="11">
                  <c:v>CE Swan Lake (1,2)</c:v>
                </c:pt>
                <c:pt idx="12">
                  <c:v>CE Portage (1,2,t)</c:v>
                </c:pt>
                <c:pt idx="13">
                  <c:v>CE Seven Regions (1,2,t)</c:v>
                </c:pt>
                <c:pt idx="15">
                  <c:v>AS East 2 (1,2,t)</c:v>
                </c:pt>
                <c:pt idx="16">
                  <c:v>AS West 1 (1,2)</c:v>
                </c:pt>
                <c:pt idx="17">
                  <c:v>AS North 2 (1,2)</c:v>
                </c:pt>
                <c:pt idx="18">
                  <c:v>AS West 2 (1,2)</c:v>
                </c:pt>
                <c:pt idx="19">
                  <c:v>AS North 1 (1,2)</c:v>
                </c:pt>
                <c:pt idx="20">
                  <c:v>AS East 1 (1,2)</c:v>
                </c:pt>
                <c:pt idx="22">
                  <c:v>BDN Rural (1,2,t)</c:v>
                </c:pt>
                <c:pt idx="23">
                  <c:v>BDN Southeast (1)</c:v>
                </c:pt>
                <c:pt idx="24">
                  <c:v>BDN West (1)</c:v>
                </c:pt>
                <c:pt idx="25">
                  <c:v>BDN East (1)</c:v>
                </c:pt>
                <c:pt idx="26">
                  <c:v>BDN North End (1,2)</c:v>
                </c:pt>
                <c:pt idx="27">
                  <c:v>BDN Southwest (1)</c:v>
                </c:pt>
                <c:pt idx="28">
                  <c:v>BDN Central (1)</c:v>
                </c:pt>
                <c:pt idx="30">
                  <c:v>PL West (1,2)</c:v>
                </c:pt>
                <c:pt idx="31">
                  <c:v>PL Central (1,2,t)</c:v>
                </c:pt>
                <c:pt idx="32">
                  <c:v>PL East (1,2,t)</c:v>
                </c:pt>
                <c:pt idx="33">
                  <c:v>PL North (1,2)</c:v>
                </c:pt>
                <c:pt idx="35">
                  <c:v>IL Southwest</c:v>
                </c:pt>
                <c:pt idx="36">
                  <c:v>IL Southeast</c:v>
                </c:pt>
                <c:pt idx="37">
                  <c:v>IL Northeast (2,t)</c:v>
                </c:pt>
                <c:pt idx="38">
                  <c:v>IL Northwest (1,2,t)</c:v>
                </c:pt>
                <c:pt idx="40">
                  <c:v>NE Springfield (t)</c:v>
                </c:pt>
                <c:pt idx="41">
                  <c:v>NE Iron Rose (1,2)</c:v>
                </c:pt>
                <c:pt idx="42">
                  <c:v>NE Winnipeg River (1,2,t)</c:v>
                </c:pt>
                <c:pt idx="43">
                  <c:v>NE Brokenhead (1)</c:v>
                </c:pt>
                <c:pt idx="44">
                  <c:v>NE Blue Water (1,2)</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(1,2,t)</c:v>
                </c:pt>
                <c:pt idx="55">
                  <c:v>BW Cross Lake (1,2,t)</c:v>
                </c:pt>
                <c:pt idx="56">
                  <c:v>BW Island Lake (1,2,t)</c:v>
                </c:pt>
                <c:pt idx="57">
                  <c:v>BW Norway House (1,2,t)</c:v>
                </c:pt>
                <c:pt idx="58">
                  <c:v>BW Oxford H &amp; Gods (1,2,t)</c:v>
                </c:pt>
                <c:pt idx="59">
                  <c:v>BW Tad/Broch/Lac Br (1,2,t)</c:v>
                </c:pt>
                <c:pt idx="60">
                  <c:v>BW Sha/York/Split/War (1,2)</c:v>
                </c:pt>
                <c:pt idx="61">
                  <c:v>BW Nelson House (1,2,t)</c:v>
                </c:pt>
              </c:strCache>
            </c:strRef>
          </c:cat>
          <c:val>
            <c:numRef>
              <c:f>'graph data'!$I$40:$I$101</c:f>
              <c:numCache>
                <c:ptCount val="62"/>
                <c:pt idx="0">
                  <c:v>0.4120338722</c:v>
                </c:pt>
                <c:pt idx="1">
                  <c:v>0.3589067863</c:v>
                </c:pt>
                <c:pt idx="2">
                  <c:v>0.4236200821</c:v>
                </c:pt>
                <c:pt idx="3">
                  <c:v>0.3792110617</c:v>
                </c:pt>
                <c:pt idx="5">
                  <c:v>0.2711419139</c:v>
                </c:pt>
                <c:pt idx="6">
                  <c:v>0.4221500643</c:v>
                </c:pt>
                <c:pt idx="7">
                  <c:v>0.3927479974</c:v>
                </c:pt>
                <c:pt idx="8">
                  <c:v>0.3256843184</c:v>
                </c:pt>
                <c:pt idx="9">
                  <c:v>0.3091340794</c:v>
                </c:pt>
                <c:pt idx="10">
                  <c:v>0.2982707368</c:v>
                </c:pt>
                <c:pt idx="11">
                  <c:v>0.2907390855</c:v>
                </c:pt>
                <c:pt idx="12">
                  <c:v>0.2845829066</c:v>
                </c:pt>
                <c:pt idx="13">
                  <c:v>0.3006100765</c:v>
                </c:pt>
                <c:pt idx="15">
                  <c:v>0.2932431998</c:v>
                </c:pt>
                <c:pt idx="16">
                  <c:v>0.3323115035</c:v>
                </c:pt>
                <c:pt idx="17">
                  <c:v>0.3046846855</c:v>
                </c:pt>
                <c:pt idx="18">
                  <c:v>0.2706692451</c:v>
                </c:pt>
                <c:pt idx="19">
                  <c:v>0.2400554048</c:v>
                </c:pt>
                <c:pt idx="20">
                  <c:v>0.3166363293</c:v>
                </c:pt>
                <c:pt idx="22">
                  <c:v>0.3396567112</c:v>
                </c:pt>
                <c:pt idx="23">
                  <c:v>0.3687308737</c:v>
                </c:pt>
                <c:pt idx="24">
                  <c:v>0.3882661295</c:v>
                </c:pt>
                <c:pt idx="25">
                  <c:v>0.3727665999</c:v>
                </c:pt>
                <c:pt idx="26">
                  <c:v>0.3642304891</c:v>
                </c:pt>
                <c:pt idx="27">
                  <c:v>0.3765801501</c:v>
                </c:pt>
                <c:pt idx="28">
                  <c:v>0.3795559175</c:v>
                </c:pt>
                <c:pt idx="30">
                  <c:v>0.2527566005</c:v>
                </c:pt>
                <c:pt idx="31">
                  <c:v>0.3413269137</c:v>
                </c:pt>
                <c:pt idx="32">
                  <c:v>0.3475808431</c:v>
                </c:pt>
                <c:pt idx="33">
                  <c:v>0.2541717908</c:v>
                </c:pt>
                <c:pt idx="35">
                  <c:v>0.4093229154</c:v>
                </c:pt>
                <c:pt idx="36">
                  <c:v>0.4134724685</c:v>
                </c:pt>
                <c:pt idx="37">
                  <c:v>0.4231865189</c:v>
                </c:pt>
                <c:pt idx="38">
                  <c:v>0.3752910601</c:v>
                </c:pt>
                <c:pt idx="40">
                  <c:v>0.4413746228</c:v>
                </c:pt>
                <c:pt idx="41">
                  <c:v>0.33204133</c:v>
                </c:pt>
                <c:pt idx="42">
                  <c:v>0.3790004173</c:v>
                </c:pt>
                <c:pt idx="43">
                  <c:v>0.3943148315</c:v>
                </c:pt>
                <c:pt idx="44">
                  <c:v>0.3471664127</c:v>
                </c:pt>
                <c:pt idx="45">
                  <c:v>0.2764056671</c:v>
                </c:pt>
                <c:pt idx="47">
                  <c:v>0.281092257</c:v>
                </c:pt>
                <c:pt idx="48">
                  <c:v>0.3081344599</c:v>
                </c:pt>
                <c:pt idx="49">
                  <c:v>0.2864599026</c:v>
                </c:pt>
                <c:pt idx="51">
                  <c:v>0.3020512416</c:v>
                </c:pt>
                <c:pt idx="52">
                  <c:v>0.3125604079</c:v>
                </c:pt>
                <c:pt idx="53">
                  <c:v>0.2313928087</c:v>
                </c:pt>
                <c:pt idx="54">
                  <c:v>0.2666671055</c:v>
                </c:pt>
                <c:pt idx="55">
                  <c:v>0.3301323706</c:v>
                </c:pt>
                <c:pt idx="56">
                  <c:v>0.2523116692</c:v>
                </c:pt>
                <c:pt idx="57">
                  <c:v>0.2238113564</c:v>
                </c:pt>
                <c:pt idx="58">
                  <c:v>0.3105025835</c:v>
                </c:pt>
                <c:pt idx="59">
                  <c:v>0.287418099</c:v>
                </c:pt>
                <c:pt idx="60">
                  <c:v>0.2717267214</c:v>
                </c:pt>
                <c:pt idx="61">
                  <c:v>0.2879821859</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(t)</c:v>
                </c:pt>
                <c:pt idx="1">
                  <c:v>SE Central (1,2,t)</c:v>
                </c:pt>
                <c:pt idx="2">
                  <c:v>SE Western (t)</c:v>
                </c:pt>
                <c:pt idx="3">
                  <c:v>SE Southern (1,2,t)</c:v>
                </c:pt>
                <c:pt idx="5">
                  <c:v>CE Altona (1,2)</c:v>
                </c:pt>
                <c:pt idx="6">
                  <c:v>CE Cartier/SFX (t)</c:v>
                </c:pt>
                <c:pt idx="7">
                  <c:v>CE Red River (1,2,t)</c:v>
                </c:pt>
                <c:pt idx="8">
                  <c:v>CE Louise/Pembina (1,2,t)</c:v>
                </c:pt>
                <c:pt idx="9">
                  <c:v>CE Carman (1,2)</c:v>
                </c:pt>
                <c:pt idx="10">
                  <c:v>CE Morden/Winkler (1,2,t)</c:v>
                </c:pt>
                <c:pt idx="11">
                  <c:v>CE Swan Lake (1,2)</c:v>
                </c:pt>
                <c:pt idx="12">
                  <c:v>CE Portage (1,2,t)</c:v>
                </c:pt>
                <c:pt idx="13">
                  <c:v>CE Seven Regions (1,2,t)</c:v>
                </c:pt>
                <c:pt idx="15">
                  <c:v>AS East 2 (1,2,t)</c:v>
                </c:pt>
                <c:pt idx="16">
                  <c:v>AS West 1 (1,2)</c:v>
                </c:pt>
                <c:pt idx="17">
                  <c:v>AS North 2 (1,2)</c:v>
                </c:pt>
                <c:pt idx="18">
                  <c:v>AS West 2 (1,2)</c:v>
                </c:pt>
                <c:pt idx="19">
                  <c:v>AS North 1 (1,2)</c:v>
                </c:pt>
                <c:pt idx="20">
                  <c:v>AS East 1 (1,2)</c:v>
                </c:pt>
                <c:pt idx="22">
                  <c:v>BDN Rural (1,2,t)</c:v>
                </c:pt>
                <c:pt idx="23">
                  <c:v>BDN Southeast (1)</c:v>
                </c:pt>
                <c:pt idx="24">
                  <c:v>BDN West (1)</c:v>
                </c:pt>
                <c:pt idx="25">
                  <c:v>BDN East (1)</c:v>
                </c:pt>
                <c:pt idx="26">
                  <c:v>BDN North End (1,2)</c:v>
                </c:pt>
                <c:pt idx="27">
                  <c:v>BDN Southwest (1)</c:v>
                </c:pt>
                <c:pt idx="28">
                  <c:v>BDN Central (1)</c:v>
                </c:pt>
                <c:pt idx="30">
                  <c:v>PL West (1,2)</c:v>
                </c:pt>
                <c:pt idx="31">
                  <c:v>PL Central (1,2,t)</c:v>
                </c:pt>
                <c:pt idx="32">
                  <c:v>PL East (1,2,t)</c:v>
                </c:pt>
                <c:pt idx="33">
                  <c:v>PL North (1,2)</c:v>
                </c:pt>
                <c:pt idx="35">
                  <c:v>IL Southwest</c:v>
                </c:pt>
                <c:pt idx="36">
                  <c:v>IL Southeast</c:v>
                </c:pt>
                <c:pt idx="37">
                  <c:v>IL Northeast (2,t)</c:v>
                </c:pt>
                <c:pt idx="38">
                  <c:v>IL Northwest (1,2,t)</c:v>
                </c:pt>
                <c:pt idx="40">
                  <c:v>NE Springfield (t)</c:v>
                </c:pt>
                <c:pt idx="41">
                  <c:v>NE Iron Rose (1,2)</c:v>
                </c:pt>
                <c:pt idx="42">
                  <c:v>NE Winnipeg River (1,2,t)</c:v>
                </c:pt>
                <c:pt idx="43">
                  <c:v>NE Brokenhead (1)</c:v>
                </c:pt>
                <c:pt idx="44">
                  <c:v>NE Blue Water (1,2)</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(1,2,t)</c:v>
                </c:pt>
                <c:pt idx="55">
                  <c:v>BW Cross Lake (1,2,t)</c:v>
                </c:pt>
                <c:pt idx="56">
                  <c:v>BW Island Lake (1,2,t)</c:v>
                </c:pt>
                <c:pt idx="57">
                  <c:v>BW Norway House (1,2,t)</c:v>
                </c:pt>
                <c:pt idx="58">
                  <c:v>BW Oxford H &amp; Gods (1,2,t)</c:v>
                </c:pt>
                <c:pt idx="59">
                  <c:v>BW Tad/Broch/Lac Br (1,2,t)</c:v>
                </c:pt>
                <c:pt idx="60">
                  <c:v>BW Sha/York/Split/War (1,2)</c:v>
                </c:pt>
                <c:pt idx="61">
                  <c:v>BW Nelson House (1,2,t)</c:v>
                </c:pt>
              </c:strCache>
            </c:strRef>
          </c:cat>
          <c:val>
            <c:numRef>
              <c:f>'graph data'!$J$40:$J$101</c:f>
              <c:numCache>
                <c:ptCount val="62"/>
                <c:pt idx="0">
                  <c:v>0.3804418268</c:v>
                </c:pt>
                <c:pt idx="1">
                  <c:v>0.3360680358</c:v>
                </c:pt>
                <c:pt idx="2">
                  <c:v>0.3790029521</c:v>
                </c:pt>
                <c:pt idx="3">
                  <c:v>0.3215751941</c:v>
                </c:pt>
                <c:pt idx="5">
                  <c:v>0.2542173827</c:v>
                </c:pt>
                <c:pt idx="6">
                  <c:v>0.3818010635</c:v>
                </c:pt>
                <c:pt idx="7">
                  <c:v>0.3651741828</c:v>
                </c:pt>
                <c:pt idx="8">
                  <c:v>0.2747840646</c:v>
                </c:pt>
                <c:pt idx="9">
                  <c:v>0.2914261834</c:v>
                </c:pt>
                <c:pt idx="10">
                  <c:v>0.2714698173</c:v>
                </c:pt>
                <c:pt idx="11">
                  <c:v>0.3057368561</c:v>
                </c:pt>
                <c:pt idx="12">
                  <c:v>0.266700855</c:v>
                </c:pt>
                <c:pt idx="13">
                  <c:v>0.2665124449</c:v>
                </c:pt>
                <c:pt idx="15">
                  <c:v>0.2650597142</c:v>
                </c:pt>
                <c:pt idx="16">
                  <c:v>0.3267820784</c:v>
                </c:pt>
                <c:pt idx="17">
                  <c:v>0.3017560202</c:v>
                </c:pt>
                <c:pt idx="18">
                  <c:v>0.2558870198</c:v>
                </c:pt>
                <c:pt idx="19">
                  <c:v>0.2518563053</c:v>
                </c:pt>
                <c:pt idx="20">
                  <c:v>0.3149979467</c:v>
                </c:pt>
                <c:pt idx="22">
                  <c:v>0.3632743255</c:v>
                </c:pt>
                <c:pt idx="23">
                  <c:v>0.376086172</c:v>
                </c:pt>
                <c:pt idx="24">
                  <c:v>0.3882567004</c:v>
                </c:pt>
                <c:pt idx="25">
                  <c:v>0.3846645826</c:v>
                </c:pt>
                <c:pt idx="26">
                  <c:v>0.3686276948</c:v>
                </c:pt>
                <c:pt idx="27">
                  <c:v>0.3892385531</c:v>
                </c:pt>
                <c:pt idx="28">
                  <c:v>0.3774184209</c:v>
                </c:pt>
                <c:pt idx="30">
                  <c:v>0.2399404201</c:v>
                </c:pt>
                <c:pt idx="31">
                  <c:v>0.3069783573</c:v>
                </c:pt>
                <c:pt idx="32">
                  <c:v>0.3071024514</c:v>
                </c:pt>
                <c:pt idx="33">
                  <c:v>0.2419715429</c:v>
                </c:pt>
                <c:pt idx="35">
                  <c:v>0.4081731637</c:v>
                </c:pt>
                <c:pt idx="36">
                  <c:v>0.3947839933</c:v>
                </c:pt>
                <c:pt idx="37">
                  <c:v>0.3471378638</c:v>
                </c:pt>
                <c:pt idx="38">
                  <c:v>0.3338957654</c:v>
                </c:pt>
                <c:pt idx="40">
                  <c:v>0.403076643</c:v>
                </c:pt>
                <c:pt idx="41">
                  <c:v>0.3217672041</c:v>
                </c:pt>
                <c:pt idx="42">
                  <c:v>0.3428268607</c:v>
                </c:pt>
                <c:pt idx="43">
                  <c:v>0.3822007388</c:v>
                </c:pt>
                <c:pt idx="44">
                  <c:v>0.3648131939</c:v>
                </c:pt>
                <c:pt idx="45">
                  <c:v>0.2868642021</c:v>
                </c:pt>
                <c:pt idx="47">
                  <c:v>0.253324506</c:v>
                </c:pt>
                <c:pt idx="48">
                  <c:v>0.2239251491</c:v>
                </c:pt>
                <c:pt idx="49">
                  <c:v>0.2120500028</c:v>
                </c:pt>
                <c:pt idx="51">
                  <c:v>0.2722450608</c:v>
                </c:pt>
                <c:pt idx="52">
                  <c:v>0.3049090009</c:v>
                </c:pt>
                <c:pt idx="53">
                  <c:v>0.2193675862</c:v>
                </c:pt>
                <c:pt idx="54">
                  <c:v>0.2274147735</c:v>
                </c:pt>
                <c:pt idx="55">
                  <c:v>0.3615587299</c:v>
                </c:pt>
                <c:pt idx="56">
                  <c:v>0.300691365</c:v>
                </c:pt>
                <c:pt idx="57">
                  <c:v>0.185773349</c:v>
                </c:pt>
                <c:pt idx="58">
                  <c:v>0.2809018678</c:v>
                </c:pt>
                <c:pt idx="59">
                  <c:v>0.2236116964</c:v>
                </c:pt>
                <c:pt idx="60">
                  <c:v>0.2719696014</c:v>
                </c:pt>
                <c:pt idx="61">
                  <c:v>0.2359018498</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data'!$B$40:$B$101</c:f>
              <c:strCache>
                <c:ptCount val="62"/>
                <c:pt idx="0">
                  <c:v>SE Northern (t)</c:v>
                </c:pt>
                <c:pt idx="1">
                  <c:v>SE Central (1,2,t)</c:v>
                </c:pt>
                <c:pt idx="2">
                  <c:v>SE Western (t)</c:v>
                </c:pt>
                <c:pt idx="3">
                  <c:v>SE Southern (1,2,t)</c:v>
                </c:pt>
                <c:pt idx="5">
                  <c:v>CE Altona (1,2)</c:v>
                </c:pt>
                <c:pt idx="6">
                  <c:v>CE Cartier/SFX (t)</c:v>
                </c:pt>
                <c:pt idx="7">
                  <c:v>CE Red River (1,2,t)</c:v>
                </c:pt>
                <c:pt idx="8">
                  <c:v>CE Louise/Pembina (1,2,t)</c:v>
                </c:pt>
                <c:pt idx="9">
                  <c:v>CE Carman (1,2)</c:v>
                </c:pt>
                <c:pt idx="10">
                  <c:v>CE Morden/Winkler (1,2,t)</c:v>
                </c:pt>
                <c:pt idx="11">
                  <c:v>CE Swan Lake (1,2)</c:v>
                </c:pt>
                <c:pt idx="12">
                  <c:v>CE Portage (1,2,t)</c:v>
                </c:pt>
                <c:pt idx="13">
                  <c:v>CE Seven Regions (1,2,t)</c:v>
                </c:pt>
                <c:pt idx="15">
                  <c:v>AS East 2 (1,2,t)</c:v>
                </c:pt>
                <c:pt idx="16">
                  <c:v>AS West 1 (1,2)</c:v>
                </c:pt>
                <c:pt idx="17">
                  <c:v>AS North 2 (1,2)</c:v>
                </c:pt>
                <c:pt idx="18">
                  <c:v>AS West 2 (1,2)</c:v>
                </c:pt>
                <c:pt idx="19">
                  <c:v>AS North 1 (1,2)</c:v>
                </c:pt>
                <c:pt idx="20">
                  <c:v>AS East 1 (1,2)</c:v>
                </c:pt>
                <c:pt idx="22">
                  <c:v>BDN Rural (1,2,t)</c:v>
                </c:pt>
                <c:pt idx="23">
                  <c:v>BDN Southeast (1)</c:v>
                </c:pt>
                <c:pt idx="24">
                  <c:v>BDN West (1)</c:v>
                </c:pt>
                <c:pt idx="25">
                  <c:v>BDN East (1)</c:v>
                </c:pt>
                <c:pt idx="26">
                  <c:v>BDN North End (1,2)</c:v>
                </c:pt>
                <c:pt idx="27">
                  <c:v>BDN Southwest (1)</c:v>
                </c:pt>
                <c:pt idx="28">
                  <c:v>BDN Central (1)</c:v>
                </c:pt>
                <c:pt idx="30">
                  <c:v>PL West (1,2)</c:v>
                </c:pt>
                <c:pt idx="31">
                  <c:v>PL Central (1,2,t)</c:v>
                </c:pt>
                <c:pt idx="32">
                  <c:v>PL East (1,2,t)</c:v>
                </c:pt>
                <c:pt idx="33">
                  <c:v>PL North (1,2)</c:v>
                </c:pt>
                <c:pt idx="35">
                  <c:v>IL Southwest</c:v>
                </c:pt>
                <c:pt idx="36">
                  <c:v>IL Southeast</c:v>
                </c:pt>
                <c:pt idx="37">
                  <c:v>IL Northeast (2,t)</c:v>
                </c:pt>
                <c:pt idx="38">
                  <c:v>IL Northwest (1,2,t)</c:v>
                </c:pt>
                <c:pt idx="40">
                  <c:v>NE Springfield (t)</c:v>
                </c:pt>
                <c:pt idx="41">
                  <c:v>NE Iron Rose (1,2)</c:v>
                </c:pt>
                <c:pt idx="42">
                  <c:v>NE Winnipeg River (1,2,t)</c:v>
                </c:pt>
                <c:pt idx="43">
                  <c:v>NE Brokenhead (1)</c:v>
                </c:pt>
                <c:pt idx="44">
                  <c:v>NE Blue Water (1,2)</c:v>
                </c:pt>
                <c:pt idx="45">
                  <c:v>NE Northern Remote (1,2)</c:v>
                </c:pt>
                <c:pt idx="47">
                  <c:v>NM F Flon/Snow L/Cran (1,2,t)</c:v>
                </c:pt>
                <c:pt idx="48">
                  <c:v>NM The Pas/OCN/Kelsey (1,2,t)</c:v>
                </c:pt>
                <c:pt idx="49">
                  <c:v>NM Nor-Man Other (1,2,t)</c:v>
                </c:pt>
                <c:pt idx="51">
                  <c:v>BW Thompson (1,2,t)</c:v>
                </c:pt>
                <c:pt idx="52">
                  <c:v>BW Gillam/Fox Lake (1,2)</c:v>
                </c:pt>
                <c:pt idx="53">
                  <c:v>BW Lynn/Leaf/SIL (1,2)</c:v>
                </c:pt>
                <c:pt idx="54">
                  <c:v>BW Thick Por/Pik/Wab (1,2,t)</c:v>
                </c:pt>
                <c:pt idx="55">
                  <c:v>BW Cross Lake (1,2,t)</c:v>
                </c:pt>
                <c:pt idx="56">
                  <c:v>BW Island Lake (1,2,t)</c:v>
                </c:pt>
                <c:pt idx="57">
                  <c:v>BW Norway House (1,2,t)</c:v>
                </c:pt>
                <c:pt idx="58">
                  <c:v>BW Oxford H &amp; Gods (1,2,t)</c:v>
                </c:pt>
                <c:pt idx="59">
                  <c:v>BW Tad/Broch/Lac Br (1,2,t)</c:v>
                </c:pt>
                <c:pt idx="60">
                  <c:v>BW Sha/York/Split/War (1,2)</c:v>
                </c:pt>
                <c:pt idx="61">
                  <c:v>BW Nelson House (1,2,t)</c:v>
                </c:pt>
              </c:strCache>
            </c:strRef>
          </c:cat>
          <c:val>
            <c:numRef>
              <c:f>'graph data'!$K$40:$K$101</c:f>
              <c:numCache>
                <c:ptCount val="62"/>
                <c:pt idx="0">
                  <c:v>0.3975832486</c:v>
                </c:pt>
                <c:pt idx="1">
                  <c:v>0.3975832486</c:v>
                </c:pt>
                <c:pt idx="2">
                  <c:v>0.3975832486</c:v>
                </c:pt>
                <c:pt idx="3">
                  <c:v>0.3975832486</c:v>
                </c:pt>
                <c:pt idx="5">
                  <c:v>0.3975832486</c:v>
                </c:pt>
                <c:pt idx="6">
                  <c:v>0.3975832486</c:v>
                </c:pt>
                <c:pt idx="7">
                  <c:v>0.3975832486</c:v>
                </c:pt>
                <c:pt idx="8">
                  <c:v>0.3975832486</c:v>
                </c:pt>
                <c:pt idx="9">
                  <c:v>0.3975832486</c:v>
                </c:pt>
                <c:pt idx="10">
                  <c:v>0.3975832486</c:v>
                </c:pt>
                <c:pt idx="11">
                  <c:v>0.3975832486</c:v>
                </c:pt>
                <c:pt idx="12">
                  <c:v>0.3975832486</c:v>
                </c:pt>
                <c:pt idx="13">
                  <c:v>0.3975832486</c:v>
                </c:pt>
                <c:pt idx="15">
                  <c:v>0.3975832486</c:v>
                </c:pt>
                <c:pt idx="16">
                  <c:v>0.3975832486</c:v>
                </c:pt>
                <c:pt idx="17">
                  <c:v>0.3975832486</c:v>
                </c:pt>
                <c:pt idx="18">
                  <c:v>0.3975832486</c:v>
                </c:pt>
                <c:pt idx="19">
                  <c:v>0.3975832486</c:v>
                </c:pt>
                <c:pt idx="20">
                  <c:v>0.3975832486</c:v>
                </c:pt>
                <c:pt idx="22">
                  <c:v>0.3975832486</c:v>
                </c:pt>
                <c:pt idx="23">
                  <c:v>0.3975832486</c:v>
                </c:pt>
                <c:pt idx="24">
                  <c:v>0.3975832486</c:v>
                </c:pt>
                <c:pt idx="25">
                  <c:v>0.3975832486</c:v>
                </c:pt>
                <c:pt idx="26">
                  <c:v>0.3975832486</c:v>
                </c:pt>
                <c:pt idx="27">
                  <c:v>0.3975832486</c:v>
                </c:pt>
                <c:pt idx="28">
                  <c:v>0.3975832486</c:v>
                </c:pt>
                <c:pt idx="30">
                  <c:v>0.3975832486</c:v>
                </c:pt>
                <c:pt idx="31">
                  <c:v>0.3975832486</c:v>
                </c:pt>
                <c:pt idx="32">
                  <c:v>0.3975832486</c:v>
                </c:pt>
                <c:pt idx="33">
                  <c:v>0.3975832486</c:v>
                </c:pt>
                <c:pt idx="35">
                  <c:v>0.3975832486</c:v>
                </c:pt>
                <c:pt idx="36">
                  <c:v>0.3975832486</c:v>
                </c:pt>
                <c:pt idx="37">
                  <c:v>0.3975832486</c:v>
                </c:pt>
                <c:pt idx="38">
                  <c:v>0.3975832486</c:v>
                </c:pt>
                <c:pt idx="40">
                  <c:v>0.3975832486</c:v>
                </c:pt>
                <c:pt idx="41">
                  <c:v>0.3975832486</c:v>
                </c:pt>
                <c:pt idx="42">
                  <c:v>0.3975832486</c:v>
                </c:pt>
                <c:pt idx="43">
                  <c:v>0.3975832486</c:v>
                </c:pt>
                <c:pt idx="44">
                  <c:v>0.3975832486</c:v>
                </c:pt>
                <c:pt idx="45">
                  <c:v>0.3975832486</c:v>
                </c:pt>
                <c:pt idx="47">
                  <c:v>0.3975832486</c:v>
                </c:pt>
                <c:pt idx="48">
                  <c:v>0.3975832486</c:v>
                </c:pt>
                <c:pt idx="49">
                  <c:v>0.3975832486</c:v>
                </c:pt>
                <c:pt idx="51">
                  <c:v>0.3975832486</c:v>
                </c:pt>
                <c:pt idx="52">
                  <c:v>0.3975832486</c:v>
                </c:pt>
                <c:pt idx="53">
                  <c:v>0.3975832486</c:v>
                </c:pt>
                <c:pt idx="54">
                  <c:v>0.3975832486</c:v>
                </c:pt>
                <c:pt idx="55">
                  <c:v>0.3975832486</c:v>
                </c:pt>
                <c:pt idx="56">
                  <c:v>0.3975832486</c:v>
                </c:pt>
                <c:pt idx="57">
                  <c:v>0.3975832486</c:v>
                </c:pt>
                <c:pt idx="58">
                  <c:v>0.3975832486</c:v>
                </c:pt>
                <c:pt idx="59">
                  <c:v>0.3975832486</c:v>
                </c:pt>
                <c:pt idx="60">
                  <c:v>0.3975832486</c:v>
                </c:pt>
                <c:pt idx="61">
                  <c:v>0.3975832486</c:v>
                </c:pt>
              </c:numCache>
            </c:numRef>
          </c:val>
        </c:ser>
        <c:axId val="54268562"/>
        <c:axId val="18655011"/>
      </c:barChart>
      <c:catAx>
        <c:axId val="54268562"/>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8655011"/>
        <c:crosses val="autoZero"/>
        <c:auto val="1"/>
        <c:lblOffset val="100"/>
        <c:noMultiLvlLbl val="0"/>
      </c:catAx>
      <c:valAx>
        <c:axId val="18655011"/>
        <c:scaling>
          <c:orientation val="minMax"/>
          <c:max val="1"/>
        </c:scaling>
        <c:axPos val="t"/>
        <c:majorGridlines/>
        <c:delete val="0"/>
        <c:numFmt formatCode="0%" sourceLinked="0"/>
        <c:majorTickMark val="none"/>
        <c:minorTickMark val="none"/>
        <c:tickLblPos val="nextTo"/>
        <c:crossAx val="54268562"/>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7525"/>
          <c:y val="0.052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92"/>
          <c:w val="0.983"/>
          <c:h val="0.801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data'!$B$21:$B$38</c:f>
              <c:strCache>
                <c:ptCount val="18"/>
                <c:pt idx="0">
                  <c:v>Fort Garry (1,2,t)</c:v>
                </c:pt>
                <c:pt idx="1">
                  <c:v>Assiniboine South (1,2,t)</c:v>
                </c:pt>
                <c:pt idx="2">
                  <c:v>Transcona (2)</c:v>
                </c:pt>
                <c:pt idx="3">
                  <c:v>River Heights (1,2,t)</c:v>
                </c:pt>
                <c:pt idx="4">
                  <c:v>St. Boniface (1,2)</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data'!$H$21:$H$38</c:f>
              <c:numCache>
                <c:ptCount val="18"/>
                <c:pt idx="0">
                  <c:v>0.4267353894</c:v>
                </c:pt>
                <c:pt idx="1">
                  <c:v>0.4267353894</c:v>
                </c:pt>
                <c:pt idx="2">
                  <c:v>0.4267353894</c:v>
                </c:pt>
                <c:pt idx="3">
                  <c:v>0.4267353894</c:v>
                </c:pt>
                <c:pt idx="4">
                  <c:v>0.4267353894</c:v>
                </c:pt>
                <c:pt idx="5">
                  <c:v>0.4267353894</c:v>
                </c:pt>
                <c:pt idx="6">
                  <c:v>0.4267353894</c:v>
                </c:pt>
                <c:pt idx="7">
                  <c:v>0.4267353894</c:v>
                </c:pt>
                <c:pt idx="8">
                  <c:v>0.4267353894</c:v>
                </c:pt>
                <c:pt idx="9">
                  <c:v>0.4267353894</c:v>
                </c:pt>
                <c:pt idx="10">
                  <c:v>0.4267353894</c:v>
                </c:pt>
                <c:pt idx="11">
                  <c:v>0.4267353894</c:v>
                </c:pt>
                <c:pt idx="13">
                  <c:v>0.4267353894</c:v>
                </c:pt>
                <c:pt idx="14">
                  <c:v>0.4267353894</c:v>
                </c:pt>
                <c:pt idx="15">
                  <c:v>0.4267353894</c:v>
                </c:pt>
                <c:pt idx="16">
                  <c:v>0.4267353894</c:v>
                </c:pt>
                <c:pt idx="17">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(1,2,t)</c:v>
                </c:pt>
                <c:pt idx="2">
                  <c:v>Transcona (2)</c:v>
                </c:pt>
                <c:pt idx="3">
                  <c:v>River Heights (1,2,t)</c:v>
                </c:pt>
                <c:pt idx="4">
                  <c:v>St. Boniface (1,2)</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data'!$I$21:$I$38</c:f>
              <c:numCache>
                <c:ptCount val="18"/>
                <c:pt idx="0">
                  <c:v>0.4900284514</c:v>
                </c:pt>
                <c:pt idx="1">
                  <c:v>0.4902858095</c:v>
                </c:pt>
                <c:pt idx="2">
                  <c:v>0.4446900378</c:v>
                </c:pt>
                <c:pt idx="3">
                  <c:v>0.5146673309</c:v>
                </c:pt>
                <c:pt idx="4">
                  <c:v>0.50776901</c:v>
                </c:pt>
                <c:pt idx="5">
                  <c:v>0.5060323569</c:v>
                </c:pt>
                <c:pt idx="6">
                  <c:v>0.506660954</c:v>
                </c:pt>
                <c:pt idx="7">
                  <c:v>0.4802593313</c:v>
                </c:pt>
                <c:pt idx="8">
                  <c:v>0.4784431534</c:v>
                </c:pt>
                <c:pt idx="9">
                  <c:v>0.4902520589</c:v>
                </c:pt>
                <c:pt idx="10">
                  <c:v>0.4741906446</c:v>
                </c:pt>
                <c:pt idx="11">
                  <c:v>0.4854144989</c:v>
                </c:pt>
                <c:pt idx="13">
                  <c:v>0.4971204051</c:v>
                </c:pt>
                <c:pt idx="14">
                  <c:v>0.4885808627</c:v>
                </c:pt>
                <c:pt idx="15">
                  <c:v>0.4856488462</c:v>
                </c:pt>
                <c:pt idx="16">
                  <c:v>0.4920565682</c:v>
                </c:pt>
                <c:pt idx="17">
                  <c:v>0.4267353894</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(1,2,t)</c:v>
                </c:pt>
                <c:pt idx="2">
                  <c:v>Transcona (2)</c:v>
                </c:pt>
                <c:pt idx="3">
                  <c:v>River Heights (1,2,t)</c:v>
                </c:pt>
                <c:pt idx="4">
                  <c:v>St. Boniface (1,2)</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data'!$J$21:$J$38</c:f>
              <c:numCache>
                <c:ptCount val="18"/>
                <c:pt idx="0">
                  <c:v>0.4616803577</c:v>
                </c:pt>
                <c:pt idx="1">
                  <c:v>0.4600291391</c:v>
                </c:pt>
                <c:pt idx="2">
                  <c:v>0.4293502968</c:v>
                </c:pt>
                <c:pt idx="3">
                  <c:v>0.4755887918</c:v>
                </c:pt>
                <c:pt idx="4">
                  <c:v>0.4867873213</c:v>
                </c:pt>
                <c:pt idx="5">
                  <c:v>0.4750330348</c:v>
                </c:pt>
                <c:pt idx="6">
                  <c:v>0.4596478501</c:v>
                </c:pt>
                <c:pt idx="7">
                  <c:v>0.4435729047</c:v>
                </c:pt>
                <c:pt idx="8">
                  <c:v>0.4542767708</c:v>
                </c:pt>
                <c:pt idx="9">
                  <c:v>0.4365648249</c:v>
                </c:pt>
                <c:pt idx="10">
                  <c:v>0.4196163376</c:v>
                </c:pt>
                <c:pt idx="11">
                  <c:v>0.4444551744</c:v>
                </c:pt>
                <c:pt idx="13">
                  <c:v>0.464530456</c:v>
                </c:pt>
                <c:pt idx="14">
                  <c:v>0.4534440465</c:v>
                </c:pt>
                <c:pt idx="15">
                  <c:v>0.4441145822</c:v>
                </c:pt>
                <c:pt idx="16">
                  <c:v>0.4569999206</c:v>
                </c:pt>
                <c:pt idx="17">
                  <c:v>0.3975832486</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data'!$B$21:$B$38</c:f>
              <c:strCache>
                <c:ptCount val="18"/>
                <c:pt idx="0">
                  <c:v>Fort Garry (1,2,t)</c:v>
                </c:pt>
                <c:pt idx="1">
                  <c:v>Assiniboine South (1,2,t)</c:v>
                </c:pt>
                <c:pt idx="2">
                  <c:v>Transcona (2)</c:v>
                </c:pt>
                <c:pt idx="3">
                  <c:v>River Heights (1,2,t)</c:v>
                </c:pt>
                <c:pt idx="4">
                  <c:v>St. Boniface (1,2)</c:v>
                </c:pt>
                <c:pt idx="5">
                  <c:v>St. Vital (1,2,t)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data'!$K$21:$K$38</c:f>
              <c:numCache>
                <c:ptCount val="18"/>
                <c:pt idx="0">
                  <c:v>0.3975832486</c:v>
                </c:pt>
                <c:pt idx="1">
                  <c:v>0.3975832486</c:v>
                </c:pt>
                <c:pt idx="2">
                  <c:v>0.3975832486</c:v>
                </c:pt>
                <c:pt idx="3">
                  <c:v>0.3975832486</c:v>
                </c:pt>
                <c:pt idx="4">
                  <c:v>0.3975832486</c:v>
                </c:pt>
                <c:pt idx="5">
                  <c:v>0.3975832486</c:v>
                </c:pt>
                <c:pt idx="6">
                  <c:v>0.3975832486</c:v>
                </c:pt>
                <c:pt idx="7">
                  <c:v>0.3975832486</c:v>
                </c:pt>
                <c:pt idx="8">
                  <c:v>0.3975832486</c:v>
                </c:pt>
                <c:pt idx="9">
                  <c:v>0.3975832486</c:v>
                </c:pt>
                <c:pt idx="10">
                  <c:v>0.3975832486</c:v>
                </c:pt>
                <c:pt idx="11">
                  <c:v>0.3975832486</c:v>
                </c:pt>
                <c:pt idx="13">
                  <c:v>0.3975832486</c:v>
                </c:pt>
                <c:pt idx="14">
                  <c:v>0.3975832486</c:v>
                </c:pt>
                <c:pt idx="15">
                  <c:v>0.3975832486</c:v>
                </c:pt>
                <c:pt idx="16">
                  <c:v>0.3975832486</c:v>
                </c:pt>
                <c:pt idx="17">
                  <c:v>0.3975832486</c:v>
                </c:pt>
              </c:numCache>
            </c:numRef>
          </c:val>
        </c:ser>
        <c:axId val="33677372"/>
        <c:axId val="34660893"/>
      </c:barChart>
      <c:catAx>
        <c:axId val="33677372"/>
        <c:scaling>
          <c:orientation val="maxMin"/>
        </c:scaling>
        <c:axPos val="l"/>
        <c:delete val="0"/>
        <c:numFmt formatCode="General" sourceLinked="1"/>
        <c:majorTickMark val="none"/>
        <c:minorTickMark val="none"/>
        <c:tickLblPos val="nextTo"/>
        <c:crossAx val="34660893"/>
        <c:crosses val="autoZero"/>
        <c:auto val="1"/>
        <c:lblOffset val="100"/>
        <c:noMultiLvlLbl val="0"/>
      </c:catAx>
      <c:valAx>
        <c:axId val="34660893"/>
        <c:scaling>
          <c:orientation val="minMax"/>
          <c:max val="1"/>
        </c:scaling>
        <c:axPos val="t"/>
        <c:majorGridlines/>
        <c:delete val="0"/>
        <c:numFmt formatCode="0%" sourceLinked="0"/>
        <c:majorTickMark val="none"/>
        <c:minorTickMark val="none"/>
        <c:tickLblPos val="nextTo"/>
        <c:crossAx val="33677372"/>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15"/>
          <c:y val="0.143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05"/>
          <c:w val="0.983"/>
          <c:h val="0.917"/>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data'!$B$103:$B$138</c:f>
              <c:strCache>
                <c:ptCount val="36"/>
                <c:pt idx="0">
                  <c:v>Fort Garry S (1,2,t)</c:v>
                </c:pt>
                <c:pt idx="1">
                  <c:v>Fort Garry N (1,2)</c:v>
                </c:pt>
                <c:pt idx="3">
                  <c:v>Assiniboine South (1,2,t)</c:v>
                </c:pt>
                <c:pt idx="5">
                  <c:v>Transcona (2)</c:v>
                </c:pt>
                <c:pt idx="7">
                  <c:v>River Heights W (1,2,t)</c:v>
                </c:pt>
                <c:pt idx="8">
                  <c:v>River Heights E (1,2,t)</c:v>
                </c:pt>
                <c:pt idx="10">
                  <c:v>St. Boniface E (1,2)</c:v>
                </c:pt>
                <c:pt idx="11">
                  <c:v>St. Boniface W (1,2)</c:v>
                </c:pt>
                <c:pt idx="13">
                  <c:v>St. Vital South (1,2,t)</c:v>
                </c:pt>
                <c:pt idx="14">
                  <c:v>St. Vital North (1,2,t)</c:v>
                </c:pt>
                <c:pt idx="16">
                  <c:v>Seven Oaks W (1,2,t)</c:v>
                </c:pt>
                <c:pt idx="17">
                  <c:v>Seven Oaks E (1,2,t)</c:v>
                </c:pt>
                <c:pt idx="18">
                  <c:v>Seven Oaks N (1,2,t)</c:v>
                </c:pt>
                <c:pt idx="20">
                  <c:v>River East N (1,2)</c:v>
                </c:pt>
                <c:pt idx="21">
                  <c:v>River East E (1,2,t)</c:v>
                </c:pt>
                <c:pt idx="22">
                  <c:v>River East W (1,2,t)</c:v>
                </c:pt>
                <c:pt idx="23">
                  <c:v>River East S (1,t)</c:v>
                </c:pt>
                <c:pt idx="25">
                  <c:v>St. James - Assiniboia W (1,2)</c:v>
                </c:pt>
                <c:pt idx="26">
                  <c:v>St. James - Assiniboia E (1,2)</c:v>
                </c:pt>
                <c:pt idx="28">
                  <c:v>Inkster West (1,2,t)</c:v>
                </c:pt>
                <c:pt idx="29">
                  <c:v>Inkster East (1,2,t)</c:v>
                </c:pt>
                <c:pt idx="31">
                  <c:v>Point Douglas N (1,2,t)</c:v>
                </c:pt>
                <c:pt idx="32">
                  <c:v>Point Douglas S (1,t)</c:v>
                </c:pt>
                <c:pt idx="34">
                  <c:v>Downtown W (1,2,t)</c:v>
                </c:pt>
                <c:pt idx="35">
                  <c:v>Downtown E (1,2,t)</c:v>
                </c:pt>
              </c:strCache>
            </c:strRef>
          </c:cat>
          <c:val>
            <c:numRef>
              <c:f>'graph data'!$H$103:$H$138</c:f>
              <c:numCache>
                <c:ptCount val="36"/>
                <c:pt idx="0">
                  <c:v>0.4267353894</c:v>
                </c:pt>
                <c:pt idx="1">
                  <c:v>0.4267353894</c:v>
                </c:pt>
                <c:pt idx="3">
                  <c:v>0.4267353894</c:v>
                </c:pt>
                <c:pt idx="5">
                  <c:v>0.4267353894</c:v>
                </c:pt>
                <c:pt idx="7">
                  <c:v>0.4267353894</c:v>
                </c:pt>
                <c:pt idx="8">
                  <c:v>0.4267353894</c:v>
                </c:pt>
                <c:pt idx="10">
                  <c:v>0.4267353894</c:v>
                </c:pt>
                <c:pt idx="11">
                  <c:v>0.4267353894</c:v>
                </c:pt>
                <c:pt idx="13">
                  <c:v>0.4267353894</c:v>
                </c:pt>
                <c:pt idx="14">
                  <c:v>0.4267353894</c:v>
                </c:pt>
                <c:pt idx="16">
                  <c:v>0.4267353894</c:v>
                </c:pt>
                <c:pt idx="17">
                  <c:v>0.4267353894</c:v>
                </c:pt>
                <c:pt idx="18">
                  <c:v>0.4267353894</c:v>
                </c:pt>
                <c:pt idx="20">
                  <c:v>0.4267353894</c:v>
                </c:pt>
                <c:pt idx="21">
                  <c:v>0.4267353894</c:v>
                </c:pt>
                <c:pt idx="22">
                  <c:v>0.4267353894</c:v>
                </c:pt>
                <c:pt idx="23">
                  <c:v>0.4267353894</c:v>
                </c:pt>
                <c:pt idx="25">
                  <c:v>0.4267353894</c:v>
                </c:pt>
                <c:pt idx="26">
                  <c:v>0.4267353894</c:v>
                </c:pt>
                <c:pt idx="28">
                  <c:v>0.4267353894</c:v>
                </c:pt>
                <c:pt idx="29">
                  <c:v>0.4267353894</c:v>
                </c:pt>
                <c:pt idx="31">
                  <c:v>0.4267353894</c:v>
                </c:pt>
                <c:pt idx="32">
                  <c:v>0.4267353894</c:v>
                </c:pt>
                <c:pt idx="34">
                  <c:v>0.4267353894</c:v>
                </c:pt>
                <c:pt idx="35">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(1,2,t)</c:v>
                </c:pt>
                <c:pt idx="1">
                  <c:v>Fort Garry N (1,2)</c:v>
                </c:pt>
                <c:pt idx="3">
                  <c:v>Assiniboine South (1,2,t)</c:v>
                </c:pt>
                <c:pt idx="5">
                  <c:v>Transcona (2)</c:v>
                </c:pt>
                <c:pt idx="7">
                  <c:v>River Heights W (1,2,t)</c:v>
                </c:pt>
                <c:pt idx="8">
                  <c:v>River Heights E (1,2,t)</c:v>
                </c:pt>
                <c:pt idx="10">
                  <c:v>St. Boniface E (1,2)</c:v>
                </c:pt>
                <c:pt idx="11">
                  <c:v>St. Boniface W (1,2)</c:v>
                </c:pt>
                <c:pt idx="13">
                  <c:v>St. Vital South (1,2,t)</c:v>
                </c:pt>
                <c:pt idx="14">
                  <c:v>St. Vital North (1,2,t)</c:v>
                </c:pt>
                <c:pt idx="16">
                  <c:v>Seven Oaks W (1,2,t)</c:v>
                </c:pt>
                <c:pt idx="17">
                  <c:v>Seven Oaks E (1,2,t)</c:v>
                </c:pt>
                <c:pt idx="18">
                  <c:v>Seven Oaks N (1,2,t)</c:v>
                </c:pt>
                <c:pt idx="20">
                  <c:v>River East N (1,2)</c:v>
                </c:pt>
                <c:pt idx="21">
                  <c:v>River East E (1,2,t)</c:v>
                </c:pt>
                <c:pt idx="22">
                  <c:v>River East W (1,2,t)</c:v>
                </c:pt>
                <c:pt idx="23">
                  <c:v>River East S (1,t)</c:v>
                </c:pt>
                <c:pt idx="25">
                  <c:v>St. James - Assiniboia W (1,2)</c:v>
                </c:pt>
                <c:pt idx="26">
                  <c:v>St. James - Assiniboia E (1,2)</c:v>
                </c:pt>
                <c:pt idx="28">
                  <c:v>Inkster West (1,2,t)</c:v>
                </c:pt>
                <c:pt idx="29">
                  <c:v>Inkster East (1,2,t)</c:v>
                </c:pt>
                <c:pt idx="31">
                  <c:v>Point Douglas N (1,2,t)</c:v>
                </c:pt>
                <c:pt idx="32">
                  <c:v>Point Douglas S (1,t)</c:v>
                </c:pt>
                <c:pt idx="34">
                  <c:v>Downtown W (1,2,t)</c:v>
                </c:pt>
                <c:pt idx="35">
                  <c:v>Downtown E (1,2,t)</c:v>
                </c:pt>
              </c:strCache>
            </c:strRef>
          </c:cat>
          <c:val>
            <c:numRef>
              <c:f>'graph data'!$I$103:$I$138</c:f>
              <c:numCache>
                <c:ptCount val="36"/>
                <c:pt idx="0">
                  <c:v>0.4884284294</c:v>
                </c:pt>
                <c:pt idx="1">
                  <c:v>0.4927304329</c:v>
                </c:pt>
                <c:pt idx="3">
                  <c:v>0.490250496</c:v>
                </c:pt>
                <c:pt idx="5">
                  <c:v>0.4434784024</c:v>
                </c:pt>
                <c:pt idx="7">
                  <c:v>0.5191815613</c:v>
                </c:pt>
                <c:pt idx="8">
                  <c:v>0.5032987857</c:v>
                </c:pt>
                <c:pt idx="10">
                  <c:v>0.503672324</c:v>
                </c:pt>
                <c:pt idx="11">
                  <c:v>0.5057689229</c:v>
                </c:pt>
                <c:pt idx="13">
                  <c:v>0.5083467709</c:v>
                </c:pt>
                <c:pt idx="14">
                  <c:v>0.5018794798</c:v>
                </c:pt>
                <c:pt idx="16">
                  <c:v>0.4856800933</c:v>
                </c:pt>
                <c:pt idx="17">
                  <c:v>0.5144971818</c:v>
                </c:pt>
                <c:pt idx="18">
                  <c:v>0.4903775668</c:v>
                </c:pt>
                <c:pt idx="20">
                  <c:v>0.4917956151</c:v>
                </c:pt>
                <c:pt idx="21">
                  <c:v>0.4707751335</c:v>
                </c:pt>
                <c:pt idx="22">
                  <c:v>0.4920672504</c:v>
                </c:pt>
                <c:pt idx="23">
                  <c:v>0.4603119223</c:v>
                </c:pt>
                <c:pt idx="25">
                  <c:v>0.4788185133</c:v>
                </c:pt>
                <c:pt idx="26">
                  <c:v>0.4755142369</c:v>
                </c:pt>
                <c:pt idx="28">
                  <c:v>0.488271867</c:v>
                </c:pt>
                <c:pt idx="29">
                  <c:v>0.4848857278</c:v>
                </c:pt>
                <c:pt idx="31">
                  <c:v>0.4802165462</c:v>
                </c:pt>
                <c:pt idx="32">
                  <c:v>0.466208574</c:v>
                </c:pt>
                <c:pt idx="34">
                  <c:v>0.4823351707</c:v>
                </c:pt>
                <c:pt idx="35">
                  <c:v>0.4862446532</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(1,2,t)</c:v>
                </c:pt>
                <c:pt idx="1">
                  <c:v>Fort Garry N (1,2)</c:v>
                </c:pt>
                <c:pt idx="3">
                  <c:v>Assiniboine South (1,2,t)</c:v>
                </c:pt>
                <c:pt idx="5">
                  <c:v>Transcona (2)</c:v>
                </c:pt>
                <c:pt idx="7">
                  <c:v>River Heights W (1,2,t)</c:v>
                </c:pt>
                <c:pt idx="8">
                  <c:v>River Heights E (1,2,t)</c:v>
                </c:pt>
                <c:pt idx="10">
                  <c:v>St. Boniface E (1,2)</c:v>
                </c:pt>
                <c:pt idx="11">
                  <c:v>St. Boniface W (1,2)</c:v>
                </c:pt>
                <c:pt idx="13">
                  <c:v>St. Vital South (1,2,t)</c:v>
                </c:pt>
                <c:pt idx="14">
                  <c:v>St. Vital North (1,2,t)</c:v>
                </c:pt>
                <c:pt idx="16">
                  <c:v>Seven Oaks W (1,2,t)</c:v>
                </c:pt>
                <c:pt idx="17">
                  <c:v>Seven Oaks E (1,2,t)</c:v>
                </c:pt>
                <c:pt idx="18">
                  <c:v>Seven Oaks N (1,2,t)</c:v>
                </c:pt>
                <c:pt idx="20">
                  <c:v>River East N (1,2)</c:v>
                </c:pt>
                <c:pt idx="21">
                  <c:v>River East E (1,2,t)</c:v>
                </c:pt>
                <c:pt idx="22">
                  <c:v>River East W (1,2,t)</c:v>
                </c:pt>
                <c:pt idx="23">
                  <c:v>River East S (1,t)</c:v>
                </c:pt>
                <c:pt idx="25">
                  <c:v>St. James - Assiniboia W (1,2)</c:v>
                </c:pt>
                <c:pt idx="26">
                  <c:v>St. James - Assiniboia E (1,2)</c:v>
                </c:pt>
                <c:pt idx="28">
                  <c:v>Inkster West (1,2,t)</c:v>
                </c:pt>
                <c:pt idx="29">
                  <c:v>Inkster East (1,2,t)</c:v>
                </c:pt>
                <c:pt idx="31">
                  <c:v>Point Douglas N (1,2,t)</c:v>
                </c:pt>
                <c:pt idx="32">
                  <c:v>Point Douglas S (1,t)</c:v>
                </c:pt>
                <c:pt idx="34">
                  <c:v>Downtown W (1,2,t)</c:v>
                </c:pt>
                <c:pt idx="35">
                  <c:v>Downtown E (1,2,t)</c:v>
                </c:pt>
              </c:strCache>
            </c:strRef>
          </c:cat>
          <c:val>
            <c:numRef>
              <c:f>'graph data'!$J$103:$J$138</c:f>
              <c:numCache>
                <c:ptCount val="36"/>
                <c:pt idx="0">
                  <c:v>0.4569082932</c:v>
                </c:pt>
                <c:pt idx="1">
                  <c:v>0.4679801772</c:v>
                </c:pt>
                <c:pt idx="3">
                  <c:v>0.4604667021</c:v>
                </c:pt>
                <c:pt idx="5">
                  <c:v>0.4285456084</c:v>
                </c:pt>
                <c:pt idx="7">
                  <c:v>0.4780647184</c:v>
                </c:pt>
                <c:pt idx="8">
                  <c:v>0.4687008368</c:v>
                </c:pt>
                <c:pt idx="10">
                  <c:v>0.4838243764</c:v>
                </c:pt>
                <c:pt idx="11">
                  <c:v>0.4828177913</c:v>
                </c:pt>
                <c:pt idx="13">
                  <c:v>0.4763991587</c:v>
                </c:pt>
                <c:pt idx="14">
                  <c:v>0.4693205105</c:v>
                </c:pt>
                <c:pt idx="16">
                  <c:v>0.4363684602</c:v>
                </c:pt>
                <c:pt idx="17">
                  <c:v>0.4730647221</c:v>
                </c:pt>
                <c:pt idx="18">
                  <c:v>0.4502103028</c:v>
                </c:pt>
                <c:pt idx="20">
                  <c:v>0.4637442732</c:v>
                </c:pt>
                <c:pt idx="21">
                  <c:v>0.4369173534</c:v>
                </c:pt>
                <c:pt idx="22">
                  <c:v>0.4552355091</c:v>
                </c:pt>
                <c:pt idx="23">
                  <c:v>0.4182334463</c:v>
                </c:pt>
                <c:pt idx="25">
                  <c:v>0.4547202257</c:v>
                </c:pt>
                <c:pt idx="26">
                  <c:v>0.4530739452</c:v>
                </c:pt>
                <c:pt idx="28">
                  <c:v>0.4411107976</c:v>
                </c:pt>
                <c:pt idx="29">
                  <c:v>0.4250200065</c:v>
                </c:pt>
                <c:pt idx="31">
                  <c:v>0.4274287073</c:v>
                </c:pt>
                <c:pt idx="32">
                  <c:v>0.4025922714</c:v>
                </c:pt>
                <c:pt idx="34">
                  <c:v>0.4436528618</c:v>
                </c:pt>
                <c:pt idx="35">
                  <c:v>0.4431331975</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data'!$B$103:$B$138</c:f>
              <c:strCache>
                <c:ptCount val="36"/>
                <c:pt idx="0">
                  <c:v>Fort Garry S (1,2,t)</c:v>
                </c:pt>
                <c:pt idx="1">
                  <c:v>Fort Garry N (1,2)</c:v>
                </c:pt>
                <c:pt idx="3">
                  <c:v>Assiniboine South (1,2,t)</c:v>
                </c:pt>
                <c:pt idx="5">
                  <c:v>Transcona (2)</c:v>
                </c:pt>
                <c:pt idx="7">
                  <c:v>River Heights W (1,2,t)</c:v>
                </c:pt>
                <c:pt idx="8">
                  <c:v>River Heights E (1,2,t)</c:v>
                </c:pt>
                <c:pt idx="10">
                  <c:v>St. Boniface E (1,2)</c:v>
                </c:pt>
                <c:pt idx="11">
                  <c:v>St. Boniface W (1,2)</c:v>
                </c:pt>
                <c:pt idx="13">
                  <c:v>St. Vital South (1,2,t)</c:v>
                </c:pt>
                <c:pt idx="14">
                  <c:v>St. Vital North (1,2,t)</c:v>
                </c:pt>
                <c:pt idx="16">
                  <c:v>Seven Oaks W (1,2,t)</c:v>
                </c:pt>
                <c:pt idx="17">
                  <c:v>Seven Oaks E (1,2,t)</c:v>
                </c:pt>
                <c:pt idx="18">
                  <c:v>Seven Oaks N (1,2,t)</c:v>
                </c:pt>
                <c:pt idx="20">
                  <c:v>River East N (1,2)</c:v>
                </c:pt>
                <c:pt idx="21">
                  <c:v>River East E (1,2,t)</c:v>
                </c:pt>
                <c:pt idx="22">
                  <c:v>River East W (1,2,t)</c:v>
                </c:pt>
                <c:pt idx="23">
                  <c:v>River East S (1,t)</c:v>
                </c:pt>
                <c:pt idx="25">
                  <c:v>St. James - Assiniboia W (1,2)</c:v>
                </c:pt>
                <c:pt idx="26">
                  <c:v>St. James - Assiniboia E (1,2)</c:v>
                </c:pt>
                <c:pt idx="28">
                  <c:v>Inkster West (1,2,t)</c:v>
                </c:pt>
                <c:pt idx="29">
                  <c:v>Inkster East (1,2,t)</c:v>
                </c:pt>
                <c:pt idx="31">
                  <c:v>Point Douglas N (1,2,t)</c:v>
                </c:pt>
                <c:pt idx="32">
                  <c:v>Point Douglas S (1,t)</c:v>
                </c:pt>
                <c:pt idx="34">
                  <c:v>Downtown W (1,2,t)</c:v>
                </c:pt>
                <c:pt idx="35">
                  <c:v>Downtown E (1,2,t)</c:v>
                </c:pt>
              </c:strCache>
            </c:strRef>
          </c:cat>
          <c:val>
            <c:numRef>
              <c:f>'graph data'!$K$103:$K$138</c:f>
              <c:numCache>
                <c:ptCount val="36"/>
                <c:pt idx="0">
                  <c:v>0.3975832486</c:v>
                </c:pt>
                <c:pt idx="1">
                  <c:v>0.3975832486</c:v>
                </c:pt>
                <c:pt idx="3">
                  <c:v>0.3975832486</c:v>
                </c:pt>
                <c:pt idx="5">
                  <c:v>0.3975832486</c:v>
                </c:pt>
                <c:pt idx="7">
                  <c:v>0.3975832486</c:v>
                </c:pt>
                <c:pt idx="8">
                  <c:v>0.3975832486</c:v>
                </c:pt>
                <c:pt idx="10">
                  <c:v>0.3975832486</c:v>
                </c:pt>
                <c:pt idx="11">
                  <c:v>0.3975832486</c:v>
                </c:pt>
                <c:pt idx="13">
                  <c:v>0.3975832486</c:v>
                </c:pt>
                <c:pt idx="14">
                  <c:v>0.3975832486</c:v>
                </c:pt>
                <c:pt idx="16">
                  <c:v>0.3975832486</c:v>
                </c:pt>
                <c:pt idx="17">
                  <c:v>0.3975832486</c:v>
                </c:pt>
                <c:pt idx="18">
                  <c:v>0.3975832486</c:v>
                </c:pt>
                <c:pt idx="20">
                  <c:v>0.3975832486</c:v>
                </c:pt>
                <c:pt idx="21">
                  <c:v>0.3975832486</c:v>
                </c:pt>
                <c:pt idx="22">
                  <c:v>0.3975832486</c:v>
                </c:pt>
                <c:pt idx="23">
                  <c:v>0.3975832486</c:v>
                </c:pt>
                <c:pt idx="25">
                  <c:v>0.3975832486</c:v>
                </c:pt>
                <c:pt idx="26">
                  <c:v>0.3975832486</c:v>
                </c:pt>
                <c:pt idx="28">
                  <c:v>0.3975832486</c:v>
                </c:pt>
                <c:pt idx="29">
                  <c:v>0.3975832486</c:v>
                </c:pt>
                <c:pt idx="31">
                  <c:v>0.3975832486</c:v>
                </c:pt>
                <c:pt idx="32">
                  <c:v>0.3975832486</c:v>
                </c:pt>
                <c:pt idx="34">
                  <c:v>0.3975832486</c:v>
                </c:pt>
                <c:pt idx="35">
                  <c:v>0.3975832486</c:v>
                </c:pt>
              </c:numCache>
            </c:numRef>
          </c:val>
        </c:ser>
        <c:axId val="43512582"/>
        <c:axId val="56068919"/>
      </c:barChart>
      <c:catAx>
        <c:axId val="43512582"/>
        <c:scaling>
          <c:orientation val="maxMin"/>
        </c:scaling>
        <c:axPos val="l"/>
        <c:delete val="0"/>
        <c:numFmt formatCode="General" sourceLinked="1"/>
        <c:majorTickMark val="none"/>
        <c:minorTickMark val="none"/>
        <c:tickLblPos val="nextTo"/>
        <c:txPr>
          <a:bodyPr/>
          <a:lstStyle/>
          <a:p>
            <a:pPr>
              <a:defRPr lang="en-US" cap="none" sz="775" b="0" i="0" u="none" baseline="0"/>
            </a:pPr>
          </a:p>
        </c:txPr>
        <c:crossAx val="56068919"/>
        <c:crosses val="autoZero"/>
        <c:auto val="1"/>
        <c:lblOffset val="100"/>
        <c:noMultiLvlLbl val="0"/>
      </c:catAx>
      <c:valAx>
        <c:axId val="56068919"/>
        <c:scaling>
          <c:orientation val="minMax"/>
          <c:max val="1"/>
        </c:scaling>
        <c:axPos val="t"/>
        <c:majorGridlines/>
        <c:delete val="0"/>
        <c:numFmt formatCode="0%" sourceLinked="0"/>
        <c:majorTickMark val="none"/>
        <c:minorTickMark val="none"/>
        <c:tickLblPos val="nextTo"/>
        <c:crossAx val="43512582"/>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8"/>
          <c:y val="0.085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75"/>
          <c:w val="0.983"/>
          <c:h val="0.854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data'!$H$16:$H$19</c:f>
              <c:numCache>
                <c:ptCount val="4"/>
                <c:pt idx="0">
                  <c:v>0.4267353894</c:v>
                </c:pt>
                <c:pt idx="1">
                  <c:v>0.4267353894</c:v>
                </c:pt>
                <c:pt idx="2">
                  <c:v>0.4267353894</c:v>
                </c:pt>
                <c:pt idx="3">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data'!$I$16:$I$19</c:f>
              <c:numCache>
                <c:ptCount val="4"/>
                <c:pt idx="0">
                  <c:v>0.3268356277</c:v>
                </c:pt>
                <c:pt idx="1">
                  <c:v>0.3732186351</c:v>
                </c:pt>
                <c:pt idx="2">
                  <c:v>0.2965719607</c:v>
                </c:pt>
                <c:pt idx="3">
                  <c:v>0.4267353894</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data'!$J$16:$J$19</c:f>
              <c:numCache>
                <c:ptCount val="4"/>
                <c:pt idx="0">
                  <c:v>0.3067941552</c:v>
                </c:pt>
                <c:pt idx="1">
                  <c:v>0.3483700825</c:v>
                </c:pt>
                <c:pt idx="2">
                  <c:v>0.2642626175</c:v>
                </c:pt>
                <c:pt idx="3">
                  <c:v>0.3975832486</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data'!$K$16:$K$19</c:f>
              <c:numCache>
                <c:ptCount val="4"/>
                <c:pt idx="0">
                  <c:v>0.3975832486</c:v>
                </c:pt>
                <c:pt idx="1">
                  <c:v>0.3975832486</c:v>
                </c:pt>
                <c:pt idx="2">
                  <c:v>0.3975832486</c:v>
                </c:pt>
                <c:pt idx="3">
                  <c:v>0.3975832486</c:v>
                </c:pt>
              </c:numCache>
            </c:numRef>
          </c:val>
        </c:ser>
        <c:axId val="34858224"/>
        <c:axId val="45288561"/>
      </c:barChart>
      <c:catAx>
        <c:axId val="34858224"/>
        <c:scaling>
          <c:orientation val="maxMin"/>
        </c:scaling>
        <c:axPos val="l"/>
        <c:delete val="0"/>
        <c:numFmt formatCode="General" sourceLinked="1"/>
        <c:majorTickMark val="none"/>
        <c:minorTickMark val="none"/>
        <c:tickLblPos val="nextTo"/>
        <c:crossAx val="45288561"/>
        <c:crosses val="autoZero"/>
        <c:auto val="1"/>
        <c:lblOffset val="100"/>
        <c:noMultiLvlLbl val="0"/>
      </c:catAx>
      <c:valAx>
        <c:axId val="45288561"/>
        <c:scaling>
          <c:orientation val="minMax"/>
          <c:max val="1"/>
        </c:scaling>
        <c:axPos val="t"/>
        <c:majorGridlines/>
        <c:delete val="0"/>
        <c:numFmt formatCode="0%" sourceLinked="0"/>
        <c:majorTickMark val="none"/>
        <c:minorTickMark val="none"/>
        <c:tickLblPos val="nextTo"/>
        <c:crossAx val="34858224"/>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8"/>
          <c:y val="0.147"/>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
          <c:w val="1"/>
          <c:h val="0.865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data'!$H$34:$H$38</c:f>
              <c:numCache>
                <c:ptCount val="5"/>
                <c:pt idx="0">
                  <c:v>0.4267353894</c:v>
                </c:pt>
                <c:pt idx="1">
                  <c:v>0.4267353894</c:v>
                </c:pt>
                <c:pt idx="2">
                  <c:v>0.4267353894</c:v>
                </c:pt>
                <c:pt idx="3">
                  <c:v>0.4267353894</c:v>
                </c:pt>
                <c:pt idx="4">
                  <c:v>0.4267353894</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data'!$I$34:$I$38</c:f>
              <c:numCache>
                <c:ptCount val="5"/>
                <c:pt idx="0">
                  <c:v>0.4971204051</c:v>
                </c:pt>
                <c:pt idx="1">
                  <c:v>0.4885808627</c:v>
                </c:pt>
                <c:pt idx="2">
                  <c:v>0.4856488462</c:v>
                </c:pt>
                <c:pt idx="3">
                  <c:v>0.4920565682</c:v>
                </c:pt>
                <c:pt idx="4">
                  <c:v>0.4267353894</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data'!$J$34:$J$38</c:f>
              <c:numCache>
                <c:ptCount val="5"/>
                <c:pt idx="0">
                  <c:v>0.464530456</c:v>
                </c:pt>
                <c:pt idx="1">
                  <c:v>0.4534440465</c:v>
                </c:pt>
                <c:pt idx="2">
                  <c:v>0.4441145822</c:v>
                </c:pt>
                <c:pt idx="3">
                  <c:v>0.4569999206</c:v>
                </c:pt>
                <c:pt idx="4">
                  <c:v>0.3975832486</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(1,2,t)</c:v>
                </c:pt>
                <c:pt idx="3">
                  <c:v>Winnipeg Overall (1,2,t)</c:v>
                </c:pt>
                <c:pt idx="4">
                  <c:v>Manitoba (t)</c:v>
                </c:pt>
              </c:strCache>
            </c:strRef>
          </c:cat>
          <c:val>
            <c:numRef>
              <c:f>'graph data'!$K$34:$K$38</c:f>
              <c:numCache>
                <c:ptCount val="5"/>
                <c:pt idx="0">
                  <c:v>0.3975832486</c:v>
                </c:pt>
                <c:pt idx="1">
                  <c:v>0.3975832486</c:v>
                </c:pt>
                <c:pt idx="2">
                  <c:v>0.3975832486</c:v>
                </c:pt>
                <c:pt idx="3">
                  <c:v>0.3975832486</c:v>
                </c:pt>
                <c:pt idx="4">
                  <c:v>0.3975832486</c:v>
                </c:pt>
              </c:numCache>
            </c:numRef>
          </c:val>
        </c:ser>
        <c:axId val="4943866"/>
        <c:axId val="44494795"/>
      </c:barChart>
      <c:catAx>
        <c:axId val="4943866"/>
        <c:scaling>
          <c:orientation val="maxMin"/>
        </c:scaling>
        <c:axPos val="l"/>
        <c:delete val="0"/>
        <c:numFmt formatCode="General" sourceLinked="1"/>
        <c:majorTickMark val="none"/>
        <c:minorTickMark val="none"/>
        <c:tickLblPos val="nextTo"/>
        <c:crossAx val="44494795"/>
        <c:crosses val="autoZero"/>
        <c:auto val="1"/>
        <c:lblOffset val="100"/>
        <c:noMultiLvlLbl val="0"/>
      </c:catAx>
      <c:valAx>
        <c:axId val="44494795"/>
        <c:scaling>
          <c:orientation val="minMax"/>
          <c:max val="1"/>
        </c:scaling>
        <c:axPos val="t"/>
        <c:majorGridlines/>
        <c:delete val="0"/>
        <c:numFmt formatCode="0%" sourceLinked="0"/>
        <c:majorTickMark val="none"/>
        <c:minorTickMark val="none"/>
        <c:tickLblPos val="nextTo"/>
        <c:crossAx val="4943866"/>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65"/>
          <c:y val="0.164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0.87875</cdr:y>
    </cdr:from>
    <cdr:to>
      <cdr:x>0.94475</cdr:x>
      <cdr:y>0.987</cdr:y>
    </cdr:to>
    <cdr:sp>
      <cdr:nvSpPr>
        <cdr:cNvPr id="1" name="TextBox 4"/>
        <cdr:cNvSpPr txBox="1">
          <a:spLocks noChangeArrowheads="1"/>
        </cdr:cNvSpPr>
      </cdr:nvSpPr>
      <cdr:spPr>
        <a:xfrm>
          <a:off x="1181100" y="4000500"/>
          <a:ext cx="4210050"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0.62675</cdr:x>
      <cdr:y>0.9745</cdr:y>
    </cdr:from>
    <cdr:to>
      <cdr:x>1</cdr:x>
      <cdr:y>1</cdr:y>
    </cdr:to>
    <cdr:sp>
      <cdr:nvSpPr>
        <cdr:cNvPr id="2" name="mchp"/>
        <cdr:cNvSpPr txBox="1">
          <a:spLocks noChangeArrowheads="1"/>
        </cdr:cNvSpPr>
      </cdr:nvSpPr>
      <cdr:spPr>
        <a:xfrm>
          <a:off x="3571875" y="4438650"/>
          <a:ext cx="2133600" cy="114300"/>
        </a:xfrm>
        <a:prstGeom prst="rect">
          <a:avLst/>
        </a:prstGeom>
        <a:solidFill>
          <a:srgbClr val="FFFFFF"/>
        </a:solidFill>
        <a:ln w="9525" cmpd="sng">
          <a:noFill/>
        </a:ln>
      </cdr:spPr>
      <cdr:txBody>
        <a:bodyPr vertOverflow="clip" wrap="square"/>
        <a:p>
          <a:pPr algn="ctr">
            <a:defRPr/>
          </a:pPr>
          <a:r>
            <a:rPr lang="en-US" cap="none" sz="700" b="0" i="0" u="none" baseline="0"/>
            <a:t>Source: Manitoba Centre for Health Policy, 2008   </a:t>
          </a:r>
        </a:p>
      </cdr:txBody>
    </cdr:sp>
  </cdr:relSizeAnchor>
  <cdr:relSizeAnchor xmlns:cdr="http://schemas.openxmlformats.org/drawingml/2006/chartDrawing">
    <cdr:from>
      <cdr:x>0.00175</cdr:x>
      <cdr:y>0.0085</cdr:y>
    </cdr:from>
    <cdr:to>
      <cdr:x>1</cdr:x>
      <cdr:y>0.098</cdr:y>
    </cdr:to>
    <cdr:sp>
      <cdr:nvSpPr>
        <cdr:cNvPr id="3" name="TextBox 6"/>
        <cdr:cNvSpPr txBox="1">
          <a:spLocks noChangeArrowheads="1"/>
        </cdr:cNvSpPr>
      </cdr:nvSpPr>
      <cdr:spPr>
        <a:xfrm>
          <a:off x="9525" y="38100"/>
          <a:ext cx="5695950" cy="4095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9.1: Complete Physical Exams by RHA</a:t>
          </a:r>
          <a:r>
            <a:rPr lang="en-US" cap="none" sz="800" b="0" i="0" u="none" baseline="0">
              <a:latin typeface="Univers 45 Light"/>
              <a:ea typeface="Univers 45 Light"/>
              <a:cs typeface="Univers 45 Light"/>
            </a:rPr>
            <a:t>
Age-adjusted annual average percent of residents with at least one complete history and physical exam</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cdr:x>
      <cdr:y>0.97025</cdr:y>
    </cdr:from>
    <cdr:to>
      <cdr:x>0.9995</cdr:x>
      <cdr:y>1</cdr:y>
    </cdr:to>
    <cdr:sp>
      <cdr:nvSpPr>
        <cdr:cNvPr id="1" name="TextBox 1"/>
        <cdr:cNvSpPr txBox="1">
          <a:spLocks noChangeArrowheads="1"/>
        </cdr:cNvSpPr>
      </cdr:nvSpPr>
      <cdr:spPr>
        <a:xfrm>
          <a:off x="3676650"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0.00675</cdr:x>
      <cdr:y>0.00225</cdr:y>
    </cdr:from>
    <cdr:to>
      <cdr:x>0.983</cdr:x>
      <cdr:y>0.098</cdr:y>
    </cdr:to>
    <cdr:sp>
      <cdr:nvSpPr>
        <cdr:cNvPr id="2" name="TextBox 3"/>
        <cdr:cNvSpPr txBox="1">
          <a:spLocks noChangeArrowheads="1"/>
        </cdr:cNvSpPr>
      </cdr:nvSpPr>
      <cdr:spPr>
        <a:xfrm>
          <a:off x="38100" y="9525"/>
          <a:ext cx="5572125" cy="4381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Complete Physical Exams by Aggregate Winnipeg Areas</a:t>
          </a:r>
          <a:r>
            <a:rPr lang="en-US" cap="none" sz="800" b="0" i="0" u="none" baseline="0">
              <a:latin typeface="Univers 45 Light"/>
              <a:ea typeface="Univers 45 Light"/>
              <a:cs typeface="Univers 45 Light"/>
            </a:rPr>
            <a:t>
Age-adjusted annual average percent of residents with at least one complete history and physical exam</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0.669</cdr:x>
      <cdr:y>0.9835</cdr:y>
    </cdr:from>
    <cdr:to>
      <cdr:x>0.99975</cdr:x>
      <cdr:y>1</cdr:y>
    </cdr:to>
    <cdr:sp>
      <cdr:nvSpPr>
        <cdr:cNvPr id="1" name="TextBox 1"/>
        <cdr:cNvSpPr txBox="1">
          <a:spLocks noChangeArrowheads="1"/>
        </cdr:cNvSpPr>
      </cdr:nvSpPr>
      <cdr:spPr>
        <a:xfrm>
          <a:off x="4905375" y="9725025"/>
          <a:ext cx="2428875" cy="161925"/>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0.00175</cdr:x>
      <cdr:y>0.0105</cdr:y>
    </cdr:from>
    <cdr:to>
      <cdr:x>1</cdr:x>
      <cdr:y>0.0885</cdr:y>
    </cdr:to>
    <cdr:sp>
      <cdr:nvSpPr>
        <cdr:cNvPr id="4" name="TextBox 8"/>
        <cdr:cNvSpPr txBox="1">
          <a:spLocks noChangeArrowheads="1"/>
        </cdr:cNvSpPr>
      </cdr:nvSpPr>
      <cdr:spPr>
        <a:xfrm>
          <a:off x="9525" y="57150"/>
          <a:ext cx="5695950" cy="4286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9.3: Complete Physical Exams by Winnipeg Community Areas</a:t>
          </a:r>
          <a:r>
            <a:rPr lang="en-US" cap="none" sz="800" b="0" i="0" u="none" baseline="0">
              <a:latin typeface="Univers 45 Light"/>
              <a:ea typeface="Univers 45 Light"/>
              <a:cs typeface="Univers 45 Light"/>
            </a:rPr>
            <a:t>
Age-adjusted annual average percent of residents with at least one complete history and physical exam</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cdr:x>
      <cdr:y>0.9835</cdr:y>
    </cdr:from>
    <cdr:to>
      <cdr:x>1</cdr:x>
      <cdr:y>1</cdr:y>
    </cdr:to>
    <cdr:sp>
      <cdr:nvSpPr>
        <cdr:cNvPr id="1" name="TextBox 1"/>
        <cdr:cNvSpPr txBox="1">
          <a:spLocks noChangeArrowheads="1"/>
        </cdr:cNvSpPr>
      </cdr:nvSpPr>
      <cdr:spPr>
        <a:xfrm>
          <a:off x="3648075" y="8077200"/>
          <a:ext cx="20574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0.01025</cdr:x>
      <cdr:y>0.00225</cdr:y>
    </cdr:from>
    <cdr:to>
      <cdr:x>1</cdr:x>
      <cdr:y>0.053</cdr:y>
    </cdr:to>
    <cdr:sp>
      <cdr:nvSpPr>
        <cdr:cNvPr id="2" name="TextBox 2"/>
        <cdr:cNvSpPr txBox="1">
          <a:spLocks noChangeArrowheads="1"/>
        </cdr:cNvSpPr>
      </cdr:nvSpPr>
      <cdr:spPr>
        <a:xfrm>
          <a:off x="57150" y="9525"/>
          <a:ext cx="5648325" cy="4191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9.4: Complete Physical Exams by Winnipeg Neighbourhood Clusters</a:t>
          </a:r>
          <a:r>
            <a:rPr lang="en-US" cap="none" sz="800" b="0" i="0" u="none" baseline="0">
              <a:latin typeface="Univers 45 Light"/>
              <a:ea typeface="Univers 45 Light"/>
              <a:cs typeface="Univers 45 Light"/>
            </a:rPr>
            <a:t>
Age-adjusted annual average percent of residents with at least one complete history and physical exam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0.64625</cdr:x>
      <cdr:y>0.97025</cdr:y>
    </cdr:from>
    <cdr:to>
      <cdr:x>1</cdr:x>
      <cdr:y>1</cdr:y>
    </cdr:to>
    <cdr:sp>
      <cdr:nvSpPr>
        <cdr:cNvPr id="1" name="TextBox 1"/>
        <cdr:cNvSpPr txBox="1">
          <a:spLocks noChangeArrowheads="1"/>
        </cdr:cNvSpPr>
      </cdr:nvSpPr>
      <cdr:spPr>
        <a:xfrm>
          <a:off x="3686175"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0.0085</cdr:x>
      <cdr:y>0.00225</cdr:y>
    </cdr:from>
    <cdr:to>
      <cdr:x>0.98475</cdr:x>
      <cdr:y>0.09375</cdr:y>
    </cdr:to>
    <cdr:sp>
      <cdr:nvSpPr>
        <cdr:cNvPr id="2" name="TextBox 2"/>
        <cdr:cNvSpPr txBox="1">
          <a:spLocks noChangeArrowheads="1"/>
        </cdr:cNvSpPr>
      </cdr:nvSpPr>
      <cdr:spPr>
        <a:xfrm>
          <a:off x="47625" y="9525"/>
          <a:ext cx="5572125" cy="4191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Complete Physical Exams by Aggregate RHA Areas</a:t>
          </a:r>
          <a:r>
            <a:rPr lang="en-US" cap="none" sz="800" b="0" i="0" u="none" baseline="0">
              <a:latin typeface="Univers 45 Light"/>
              <a:ea typeface="Univers 45 Light"/>
              <a:cs typeface="Univers 45 Light"/>
            </a:rPr>
            <a:t>
Age-adjusted annual average percent of residents with at least one complete history and physical exam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361"/>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E40" sqref="E40"/>
    </sheetView>
  </sheetViews>
  <sheetFormatPr defaultColWidth="9.140625" defaultRowHeight="12.75"/>
  <cols>
    <col min="1" max="1" width="9.140625" style="2" customWidth="1"/>
    <col min="2" max="2" width="27.28125" style="2" customWidth="1"/>
    <col min="3" max="5" width="2.8515625" style="2" customWidth="1"/>
    <col min="6" max="7" width="7.8515625" style="2" customWidth="1"/>
    <col min="8"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54" t="s">
        <v>131</v>
      </c>
      <c r="D1" s="54"/>
      <c r="E1" s="54"/>
      <c r="F1" s="54" t="s">
        <v>137</v>
      </c>
      <c r="G1" s="54"/>
      <c r="H1" s="6" t="s">
        <v>121</v>
      </c>
      <c r="I1" s="3" t="s">
        <v>123</v>
      </c>
      <c r="J1" s="3" t="s">
        <v>124</v>
      </c>
      <c r="K1" s="6" t="s">
        <v>122</v>
      </c>
      <c r="L1" s="6" t="s">
        <v>125</v>
      </c>
      <c r="M1" s="6" t="s">
        <v>126</v>
      </c>
      <c r="N1" s="6" t="s">
        <v>127</v>
      </c>
      <c r="O1" s="7"/>
      <c r="P1" s="6" t="s">
        <v>128</v>
      </c>
      <c r="Q1" s="6" t="s">
        <v>129</v>
      </c>
      <c r="R1" s="6" t="s">
        <v>130</v>
      </c>
      <c r="S1" s="7"/>
      <c r="T1" s="6" t="s">
        <v>138</v>
      </c>
    </row>
    <row r="2" spans="3:20" ht="12.75">
      <c r="C2" s="13"/>
      <c r="D2" s="13"/>
      <c r="E2" s="13"/>
      <c r="F2" s="14" t="s">
        <v>125</v>
      </c>
      <c r="G2" s="14" t="s">
        <v>128</v>
      </c>
      <c r="H2" s="6"/>
      <c r="I2" s="3"/>
      <c r="J2" s="3"/>
      <c r="K2" s="6"/>
      <c r="L2" s="6"/>
      <c r="M2" s="6"/>
      <c r="N2" s="6"/>
      <c r="O2" s="7"/>
      <c r="P2" s="6"/>
      <c r="Q2" s="6"/>
      <c r="R2" s="6"/>
      <c r="S2" s="7"/>
      <c r="T2" s="6"/>
    </row>
    <row r="3" spans="2:27" ht="12.75">
      <c r="B3" s="5" t="s">
        <v>0</v>
      </c>
      <c r="C3" s="13">
        <v>1</v>
      </c>
      <c r="D3" s="13">
        <v>2</v>
      </c>
      <c r="E3" s="13" t="s">
        <v>136</v>
      </c>
      <c r="F3" s="14" t="s">
        <v>126</v>
      </c>
      <c r="G3" s="14" t="s">
        <v>129</v>
      </c>
      <c r="H3" s="2" t="s">
        <v>134</v>
      </c>
      <c r="I3" s="11" t="s">
        <v>132</v>
      </c>
      <c r="J3" s="11" t="s">
        <v>133</v>
      </c>
      <c r="K3" s="2" t="s">
        <v>135</v>
      </c>
      <c r="U3" s="6"/>
      <c r="V3" s="6"/>
      <c r="W3" s="6"/>
      <c r="X3" s="6"/>
      <c r="Y3" s="6"/>
      <c r="Z3" s="6"/>
      <c r="AA3" s="6"/>
    </row>
    <row r="4" spans="1:27" ht="12.75">
      <c r="A4" s="2">
        <v>1</v>
      </c>
      <c r="B4" t="s">
        <v>139</v>
      </c>
      <c r="C4" t="str">
        <f aca="true" t="shared" si="0" ref="C4:C14">IF(AND(N4&lt;=0.01,N4&gt;0),"1","")</f>
        <v>1</v>
      </c>
      <c r="D4" t="str">
        <f aca="true" t="shared" si="1" ref="D4:D14">IF(AND(R4&lt;=0.01,R4&gt;0),"2","")</f>
        <v>2</v>
      </c>
      <c r="E4" t="str">
        <f aca="true" t="shared" si="2" ref="E4:E14">IF(AND(T4&lt;=0.01,T4&gt;0),"t","")</f>
        <v>t</v>
      </c>
      <c r="F4" t="str">
        <f aca="true" t="shared" si="3" ref="F4:F14">IF(AND(L4&gt;0,L4&lt;=5),"T1c"," ")&amp;IF(AND(M4&gt;0,M4&lt;=5),"T1p"," ")</f>
        <v>  </v>
      </c>
      <c r="G4" t="str">
        <f aca="true" t="shared" si="4" ref="G4:G14">IF(AND(P4&gt;0,P4&lt;=5),"T2c"," ")&amp;IF(AND(Q4&gt;0,Q4&lt;=5),"T2p"," ")</f>
        <v>  </v>
      </c>
      <c r="H4" s="37">
        <f aca="true" t="shared" si="5" ref="H4:H14">I$19</f>
        <v>0.4267353894</v>
      </c>
      <c r="I4" s="3">
        <f>'orig. data'!D4</f>
        <v>0.3946139712</v>
      </c>
      <c r="J4" s="3">
        <f>'orig. data'!R4</f>
        <v>0.3591005629</v>
      </c>
      <c r="K4" s="33">
        <f aca="true" t="shared" si="6" ref="K4:K14">J$19</f>
        <v>0.3975832486</v>
      </c>
      <c r="L4" s="6">
        <f>'orig. data'!B4</f>
        <v>151432</v>
      </c>
      <c r="M4" s="6">
        <f>'orig. data'!C4</f>
        <v>396121</v>
      </c>
      <c r="N4" s="12">
        <f>'orig. data'!G4</f>
        <v>5.0515516E-06</v>
      </c>
      <c r="O4" s="8"/>
      <c r="P4" s="6">
        <f>'orig. data'!P4</f>
        <v>150287</v>
      </c>
      <c r="Q4" s="6">
        <f>'orig. data'!Q4</f>
        <v>433986</v>
      </c>
      <c r="R4" s="12">
        <f>'orig. data'!U4</f>
        <v>2.736652E-09</v>
      </c>
      <c r="S4" s="8"/>
      <c r="T4" s="12">
        <f>'orig. data'!AD4</f>
        <v>4.5019251E-07</v>
      </c>
      <c r="U4" s="3"/>
      <c r="V4" s="3"/>
      <c r="W4" s="3"/>
      <c r="X4" s="3"/>
      <c r="Y4" s="3"/>
      <c r="Z4" s="3"/>
      <c r="AA4" s="3"/>
    </row>
    <row r="5" spans="1:27" ht="12.75">
      <c r="A5" s="2">
        <v>2</v>
      </c>
      <c r="B5" t="s">
        <v>140</v>
      </c>
      <c r="C5" t="str">
        <f t="shared" si="0"/>
        <v>1</v>
      </c>
      <c r="D5" t="str">
        <f t="shared" si="1"/>
        <v>2</v>
      </c>
      <c r="E5" t="str">
        <f t="shared" si="2"/>
        <v>t</v>
      </c>
      <c r="F5" t="str">
        <f t="shared" si="3"/>
        <v>  </v>
      </c>
      <c r="G5" t="str">
        <f t="shared" si="4"/>
        <v>  </v>
      </c>
      <c r="H5" s="33">
        <f t="shared" si="5"/>
        <v>0.4267353894</v>
      </c>
      <c r="I5" s="3">
        <f>'orig. data'!D5</f>
        <v>0.3181548925</v>
      </c>
      <c r="J5" s="3">
        <f>'orig. data'!R5</f>
        <v>0.2954557647</v>
      </c>
      <c r="K5" s="33">
        <f t="shared" si="6"/>
        <v>0.3975832486</v>
      </c>
      <c r="L5" s="6">
        <f>'orig. data'!B5</f>
        <v>236039</v>
      </c>
      <c r="M5" s="6">
        <f>'orig. data'!C5</f>
        <v>749297</v>
      </c>
      <c r="N5" s="12">
        <f>'orig. data'!G5</f>
        <v>2.522971E-67</v>
      </c>
      <c r="O5" s="9"/>
      <c r="P5" s="6">
        <f>'orig. data'!P5</f>
        <v>223719</v>
      </c>
      <c r="Q5" s="6">
        <f>'orig. data'!Q5</f>
        <v>775722</v>
      </c>
      <c r="R5" s="12">
        <f>'orig. data'!U5</f>
        <v>5.779106E-69</v>
      </c>
      <c r="S5" s="9"/>
      <c r="T5" s="12">
        <f>'orig. data'!AD5</f>
        <v>6.69224E-05</v>
      </c>
      <c r="U5" s="1"/>
      <c r="V5" s="1"/>
      <c r="W5" s="1"/>
      <c r="X5" s="1"/>
      <c r="Y5" s="1"/>
      <c r="Z5" s="1"/>
      <c r="AA5" s="1"/>
    </row>
    <row r="6" spans="1:27" ht="12.75">
      <c r="A6" s="2">
        <v>3</v>
      </c>
      <c r="B6" t="s">
        <v>357</v>
      </c>
      <c r="C6" t="str">
        <f t="shared" si="0"/>
        <v>1</v>
      </c>
      <c r="D6" t="str">
        <f t="shared" si="1"/>
        <v>2</v>
      </c>
      <c r="E6">
        <f t="shared" si="2"/>
      </c>
      <c r="F6" t="str">
        <f t="shared" si="3"/>
        <v>  </v>
      </c>
      <c r="G6" t="str">
        <f t="shared" si="4"/>
        <v>  </v>
      </c>
      <c r="H6" s="33">
        <f t="shared" si="5"/>
        <v>0.4267353894</v>
      </c>
      <c r="I6" s="3">
        <f>'orig. data'!D7</f>
        <v>0.2937906916</v>
      </c>
      <c r="J6" s="3">
        <f>'orig. data'!R7</f>
        <v>0.2848546506</v>
      </c>
      <c r="K6" s="33">
        <f t="shared" si="6"/>
        <v>0.3975832486</v>
      </c>
      <c r="L6" s="6">
        <f>'orig. data'!B7</f>
        <v>176302</v>
      </c>
      <c r="M6" s="6">
        <f>'orig. data'!C7</f>
        <v>594240</v>
      </c>
      <c r="N6" s="12">
        <f>'orig. data'!G7</f>
        <v>2.24191E-107</v>
      </c>
      <c r="O6" s="9"/>
      <c r="P6" s="6">
        <f>'orig. data'!P7</f>
        <v>167648</v>
      </c>
      <c r="Q6" s="6">
        <f>'orig. data'!Q7</f>
        <v>571819</v>
      </c>
      <c r="R6" s="12">
        <f>'orig. data'!U7</f>
        <v>2.098953E-86</v>
      </c>
      <c r="S6" s="9"/>
      <c r="T6" s="12">
        <f>'orig. data'!AD7</f>
        <v>0.1375029476</v>
      </c>
      <c r="U6" s="1"/>
      <c r="V6" s="1"/>
      <c r="W6" s="1"/>
      <c r="X6" s="1"/>
      <c r="Y6" s="1"/>
      <c r="Z6" s="1"/>
      <c r="AA6" s="1"/>
    </row>
    <row r="7" spans="1:27" ht="12.75">
      <c r="A7" s="2">
        <v>4</v>
      </c>
      <c r="B7" t="s">
        <v>356</v>
      </c>
      <c r="C7" t="str">
        <f t="shared" si="0"/>
        <v>1</v>
      </c>
      <c r="D7">
        <f t="shared" si="1"/>
      </c>
      <c r="E7">
        <f t="shared" si="2"/>
      </c>
      <c r="F7" t="str">
        <f t="shared" si="3"/>
        <v>  </v>
      </c>
      <c r="G7" t="str">
        <f t="shared" si="4"/>
        <v>  </v>
      </c>
      <c r="H7" s="33">
        <f t="shared" si="5"/>
        <v>0.4267353894</v>
      </c>
      <c r="I7" s="3">
        <f>'orig. data'!D6</f>
        <v>0.3773865169</v>
      </c>
      <c r="J7" s="3">
        <f>'orig. data'!R6</f>
        <v>0.3841612879</v>
      </c>
      <c r="K7" s="33">
        <f t="shared" si="6"/>
        <v>0.3975832486</v>
      </c>
      <c r="L7" s="6">
        <f>'orig. data'!B6</f>
        <v>141362</v>
      </c>
      <c r="M7" s="6">
        <f>'orig. data'!C6</f>
        <v>376765</v>
      </c>
      <c r="N7" s="12">
        <f>'orig. data'!G6</f>
        <v>7.105445E-13</v>
      </c>
      <c r="O7" s="9"/>
      <c r="P7" s="6">
        <f>'orig. data'!P6</f>
        <v>145464</v>
      </c>
      <c r="Q7" s="6">
        <f>'orig. data'!Q6</f>
        <v>377576</v>
      </c>
      <c r="R7" s="12">
        <f>'orig. data'!U6</f>
        <v>0.0440494851</v>
      </c>
      <c r="S7" s="9"/>
      <c r="T7" s="12">
        <f>'orig. data'!AD6</f>
        <v>0.1904354538</v>
      </c>
      <c r="U7" s="1"/>
      <c r="V7" s="1"/>
      <c r="W7" s="1"/>
      <c r="X7" s="1"/>
      <c r="Y7" s="1"/>
      <c r="Z7" s="1"/>
      <c r="AA7" s="1"/>
    </row>
    <row r="8" spans="1:27" ht="12.75">
      <c r="A8" s="2">
        <v>5</v>
      </c>
      <c r="B8" t="s">
        <v>190</v>
      </c>
      <c r="C8" t="str">
        <f t="shared" si="0"/>
        <v>1</v>
      </c>
      <c r="D8" t="str">
        <f t="shared" si="1"/>
        <v>2</v>
      </c>
      <c r="E8" t="str">
        <f t="shared" si="2"/>
        <v>t</v>
      </c>
      <c r="F8" t="str">
        <f t="shared" si="3"/>
        <v>  </v>
      </c>
      <c r="G8" t="str">
        <f t="shared" si="4"/>
        <v>  </v>
      </c>
      <c r="H8" s="33">
        <f t="shared" si="5"/>
        <v>0.4267353894</v>
      </c>
      <c r="I8" s="3">
        <f>'orig. data'!D8</f>
        <v>0.4920565682</v>
      </c>
      <c r="J8" s="3">
        <f>'orig. data'!R8</f>
        <v>0.4569999206</v>
      </c>
      <c r="K8" s="33">
        <f t="shared" si="6"/>
        <v>0.3975832486</v>
      </c>
      <c r="L8" s="6">
        <f>'orig. data'!B8</f>
        <v>2550663</v>
      </c>
      <c r="M8" s="6">
        <f>'orig. data'!C8</f>
        <v>5163137</v>
      </c>
      <c r="N8" s="12">
        <f>'orig. data'!G8</f>
        <v>4.066618E-26</v>
      </c>
      <c r="O8" s="9"/>
      <c r="P8" s="6">
        <f>'orig. data'!P8</f>
        <v>2381667</v>
      </c>
      <c r="Q8" s="6">
        <f>'orig. data'!Q8</f>
        <v>5193871</v>
      </c>
      <c r="R8" s="12">
        <f>'orig. data'!U8</f>
        <v>5.310748E-25</v>
      </c>
      <c r="S8" s="9"/>
      <c r="T8" s="12">
        <f>'orig. data'!AD8</f>
        <v>4.093059E-12</v>
      </c>
      <c r="U8" s="1"/>
      <c r="V8" s="1"/>
      <c r="W8" s="1"/>
      <c r="X8" s="1"/>
      <c r="Y8" s="1"/>
      <c r="Z8" s="1"/>
      <c r="AA8" s="1"/>
    </row>
    <row r="9" spans="1:27" ht="12.75">
      <c r="A9" s="2">
        <v>6</v>
      </c>
      <c r="B9" t="s">
        <v>191</v>
      </c>
      <c r="C9" t="str">
        <f t="shared" si="0"/>
        <v>1</v>
      </c>
      <c r="D9" t="str">
        <f t="shared" si="1"/>
        <v>2</v>
      </c>
      <c r="E9" t="str">
        <f t="shared" si="2"/>
        <v>t</v>
      </c>
      <c r="F9" t="str">
        <f t="shared" si="3"/>
        <v>  </v>
      </c>
      <c r="G9" t="str">
        <f t="shared" si="4"/>
        <v>  </v>
      </c>
      <c r="H9" s="33">
        <f t="shared" si="5"/>
        <v>0.4267353894</v>
      </c>
      <c r="I9" s="3">
        <f>'orig. data'!D9</f>
        <v>0.3060333734</v>
      </c>
      <c r="J9" s="3">
        <f>'orig. data'!R9</f>
        <v>0.2793046338</v>
      </c>
      <c r="K9" s="33">
        <f t="shared" si="6"/>
        <v>0.3975832486</v>
      </c>
      <c r="L9" s="6">
        <f>'orig. data'!B9</f>
        <v>112501</v>
      </c>
      <c r="M9" s="6">
        <f>'orig. data'!C9</f>
        <v>367842</v>
      </c>
      <c r="N9" s="12">
        <f>'orig. data'!G9</f>
        <v>7.308598E-84</v>
      </c>
      <c r="O9" s="9"/>
      <c r="P9" s="6">
        <f>'orig. data'!P9</f>
        <v>100097</v>
      </c>
      <c r="Q9" s="6">
        <f>'orig. data'!Q9</f>
        <v>351994</v>
      </c>
      <c r="R9" s="12">
        <f>'orig. data'!U9</f>
        <v>2.163788E-94</v>
      </c>
      <c r="S9" s="9"/>
      <c r="T9" s="12">
        <f>'orig. data'!AD9</f>
        <v>1.0558434E-06</v>
      </c>
      <c r="U9" s="1"/>
      <c r="V9" s="1"/>
      <c r="W9" s="1"/>
      <c r="X9" s="1"/>
      <c r="Y9" s="1"/>
      <c r="Z9" s="1"/>
      <c r="AA9" s="1"/>
    </row>
    <row r="10" spans="1:20" ht="12.75">
      <c r="A10" s="2">
        <v>7</v>
      </c>
      <c r="B10" t="s">
        <v>192</v>
      </c>
      <c r="C10">
        <f t="shared" si="0"/>
      </c>
      <c r="D10">
        <f t="shared" si="1"/>
      </c>
      <c r="E10" t="str">
        <f t="shared" si="2"/>
        <v>t</v>
      </c>
      <c r="F10" t="str">
        <f t="shared" si="3"/>
        <v>  </v>
      </c>
      <c r="G10" t="str">
        <f t="shared" si="4"/>
        <v>  </v>
      </c>
      <c r="H10" s="33">
        <f t="shared" si="5"/>
        <v>0.4267353894</v>
      </c>
      <c r="I10" s="3">
        <f>'orig. data'!D10</f>
        <v>0.4112716532</v>
      </c>
      <c r="J10" s="3">
        <f>'orig. data'!R10</f>
        <v>0.3808885335</v>
      </c>
      <c r="K10" s="33">
        <f t="shared" si="6"/>
        <v>0.3975832486</v>
      </c>
      <c r="L10" s="6">
        <f>'orig. data'!B10</f>
        <v>238184</v>
      </c>
      <c r="M10" s="6">
        <f>'orig. data'!C10</f>
        <v>578468</v>
      </c>
      <c r="N10" s="12">
        <f>'orig. data'!G10</f>
        <v>0.0296520772</v>
      </c>
      <c r="P10" s="6">
        <f>'orig. data'!P10</f>
        <v>228689</v>
      </c>
      <c r="Q10" s="6">
        <f>'orig. data'!Q10</f>
        <v>597727</v>
      </c>
      <c r="R10" s="12">
        <f>'orig. data'!U10</f>
        <v>0.0113657763</v>
      </c>
      <c r="T10" s="12">
        <f>'orig. data'!AD10</f>
        <v>3.62808E-05</v>
      </c>
    </row>
    <row r="11" spans="1:27" ht="12.75">
      <c r="A11" s="2">
        <v>8</v>
      </c>
      <c r="B11" t="s">
        <v>358</v>
      </c>
      <c r="C11" t="str">
        <f t="shared" si="0"/>
        <v>1</v>
      </c>
      <c r="D11" t="str">
        <f t="shared" si="1"/>
        <v>2</v>
      </c>
      <c r="E11">
        <f t="shared" si="2"/>
      </c>
      <c r="F11" t="str">
        <f t="shared" si="3"/>
        <v>  </v>
      </c>
      <c r="G11" t="str">
        <f t="shared" si="4"/>
        <v>  </v>
      </c>
      <c r="H11" s="33">
        <f t="shared" si="5"/>
        <v>0.4267353894</v>
      </c>
      <c r="I11" s="3">
        <f>'orig. data'!D11</f>
        <v>0.3826558466</v>
      </c>
      <c r="J11" s="3">
        <f>'orig. data'!R11</f>
        <v>0.368699661</v>
      </c>
      <c r="K11" s="33">
        <f t="shared" si="6"/>
        <v>0.3975832486</v>
      </c>
      <c r="L11" s="6">
        <f>'orig. data'!B11</f>
        <v>110143</v>
      </c>
      <c r="M11" s="6">
        <f>'orig. data'!C11</f>
        <v>289029</v>
      </c>
      <c r="N11" s="12">
        <f>'orig. data'!G11</f>
        <v>2.66136E-10</v>
      </c>
      <c r="O11" s="9"/>
      <c r="P11" s="6">
        <f>'orig. data'!P11</f>
        <v>115388</v>
      </c>
      <c r="Q11" s="6">
        <f>'orig. data'!Q11</f>
        <v>312873</v>
      </c>
      <c r="R11" s="12">
        <f>'orig. data'!U11</f>
        <v>1.15069E-05</v>
      </c>
      <c r="S11" s="9"/>
      <c r="T11" s="12">
        <f>'orig. data'!AD11</f>
        <v>0.0731319721</v>
      </c>
      <c r="U11" s="1"/>
      <c r="V11" s="1"/>
      <c r="W11" s="1"/>
      <c r="X11" s="1"/>
      <c r="Y11" s="1"/>
      <c r="Z11" s="1"/>
      <c r="AA11" s="1"/>
    </row>
    <row r="12" spans="1:27" ht="12.75">
      <c r="A12" s="2">
        <v>9</v>
      </c>
      <c r="B12" t="s">
        <v>359</v>
      </c>
      <c r="C12" t="str">
        <f t="shared" si="0"/>
        <v>1</v>
      </c>
      <c r="D12" t="str">
        <f t="shared" si="1"/>
        <v>2</v>
      </c>
      <c r="E12" t="str">
        <f t="shared" si="2"/>
        <v>t</v>
      </c>
      <c r="F12" t="str">
        <f t="shared" si="3"/>
        <v>  </v>
      </c>
      <c r="G12" t="str">
        <f t="shared" si="4"/>
        <v>  </v>
      </c>
      <c r="H12" s="33">
        <f t="shared" si="5"/>
        <v>0.4267353894</v>
      </c>
      <c r="I12" s="3">
        <f>'orig. data'!D12</f>
        <v>0.2729130565</v>
      </c>
      <c r="J12" s="3">
        <f>'orig. data'!R12</f>
        <v>0.2433449042</v>
      </c>
      <c r="K12" s="33">
        <f t="shared" si="6"/>
        <v>0.3975832486</v>
      </c>
      <c r="L12" s="6">
        <f>'orig. data'!B12</f>
        <v>2530</v>
      </c>
      <c r="M12" s="6">
        <f>'orig. data'!C12</f>
        <v>9587</v>
      </c>
      <c r="N12" s="12">
        <f>'orig. data'!G12</f>
        <v>4.578295E-60</v>
      </c>
      <c r="O12" s="9"/>
      <c r="P12" s="6">
        <f>'orig. data'!P12</f>
        <v>1947</v>
      </c>
      <c r="Q12" s="6">
        <f>'orig. data'!Q12</f>
        <v>8287</v>
      </c>
      <c r="R12" s="12">
        <f>'orig. data'!U12</f>
        <v>1.787457E-63</v>
      </c>
      <c r="S12" s="9"/>
      <c r="T12" s="12">
        <f>'orig. data'!AD12</f>
        <v>0.0026087767</v>
      </c>
      <c r="U12" s="1"/>
      <c r="V12" s="1"/>
      <c r="W12" s="1"/>
      <c r="X12" s="1"/>
      <c r="Y12" s="1"/>
      <c r="Z12" s="1"/>
      <c r="AA12" s="1"/>
    </row>
    <row r="13" spans="1:27" ht="12.75">
      <c r="A13" s="2">
        <v>10</v>
      </c>
      <c r="B13" t="s">
        <v>193</v>
      </c>
      <c r="C13" t="str">
        <f t="shared" si="0"/>
        <v>1</v>
      </c>
      <c r="D13" t="str">
        <f t="shared" si="1"/>
        <v>2</v>
      </c>
      <c r="E13" t="str">
        <f t="shared" si="2"/>
        <v>t</v>
      </c>
      <c r="F13" t="str">
        <f t="shared" si="3"/>
        <v>  </v>
      </c>
      <c r="G13" t="str">
        <f t="shared" si="4"/>
        <v>  </v>
      </c>
      <c r="H13" s="33">
        <f t="shared" si="5"/>
        <v>0.4267353894</v>
      </c>
      <c r="I13" s="3">
        <f>'orig. data'!D13</f>
        <v>0.298788832</v>
      </c>
      <c r="J13" s="3">
        <f>'orig. data'!R13</f>
        <v>0.2383633734</v>
      </c>
      <c r="K13" s="33">
        <f t="shared" si="6"/>
        <v>0.3975832486</v>
      </c>
      <c r="L13" s="6">
        <f>'orig. data'!B13</f>
        <v>57647</v>
      </c>
      <c r="M13" s="6">
        <f>'orig. data'!C13</f>
        <v>205937</v>
      </c>
      <c r="N13" s="12">
        <f>'orig. data'!G13</f>
        <v>1.979754E-89</v>
      </c>
      <c r="O13" s="9"/>
      <c r="P13" s="6">
        <f>'orig. data'!P13</f>
        <v>45553</v>
      </c>
      <c r="Q13" s="6">
        <f>'orig. data'!Q13</f>
        <v>202110</v>
      </c>
      <c r="R13" s="12">
        <f>'orig. data'!U13</f>
        <v>1.44104E-180</v>
      </c>
      <c r="S13" s="9"/>
      <c r="T13" s="12">
        <f>'orig. data'!AD13</f>
        <v>2.139578E-31</v>
      </c>
      <c r="U13" s="1"/>
      <c r="V13" s="1"/>
      <c r="W13" s="1"/>
      <c r="X13" s="1"/>
      <c r="Y13" s="1"/>
      <c r="Z13" s="1"/>
      <c r="AA13" s="1"/>
    </row>
    <row r="14" spans="1:27" ht="12.75">
      <c r="A14" s="2">
        <v>11</v>
      </c>
      <c r="B14" t="s">
        <v>360</v>
      </c>
      <c r="C14" t="str">
        <f t="shared" si="0"/>
        <v>1</v>
      </c>
      <c r="D14" t="str">
        <f t="shared" si="1"/>
        <v>2</v>
      </c>
      <c r="E14">
        <f t="shared" si="2"/>
      </c>
      <c r="F14" t="str">
        <f t="shared" si="3"/>
        <v>  </v>
      </c>
      <c r="G14" t="str">
        <f t="shared" si="4"/>
        <v>  </v>
      </c>
      <c r="H14" s="33">
        <f t="shared" si="5"/>
        <v>0.4267353894</v>
      </c>
      <c r="I14" s="3">
        <f>'orig. data'!D14</f>
        <v>0.2883008089</v>
      </c>
      <c r="J14" s="3">
        <f>'orig. data'!R14</f>
        <v>0.2797153942</v>
      </c>
      <c r="K14" s="33">
        <f t="shared" si="6"/>
        <v>0.3975832486</v>
      </c>
      <c r="L14" s="6">
        <f>'orig. data'!B14</f>
        <v>94712</v>
      </c>
      <c r="M14" s="6">
        <f>'orig. data'!C14</f>
        <v>341979</v>
      </c>
      <c r="N14" s="12">
        <f>'orig. data'!G14</f>
        <v>2.85696E-107</v>
      </c>
      <c r="O14" s="9"/>
      <c r="P14" s="6">
        <f>'orig. data'!P14</f>
        <v>91695</v>
      </c>
      <c r="Q14" s="6">
        <f>'orig. data'!Q14</f>
        <v>359920</v>
      </c>
      <c r="R14" s="12">
        <f>'orig. data'!U14</f>
        <v>4.301885E-87</v>
      </c>
      <c r="S14" s="9"/>
      <c r="T14" s="12">
        <f>'orig. data'!AD14</f>
        <v>0.1855953051</v>
      </c>
      <c r="U14" s="1"/>
      <c r="V14" s="1"/>
      <c r="W14" s="1"/>
      <c r="X14" s="1"/>
      <c r="Y14" s="1"/>
      <c r="Z14" s="1"/>
      <c r="AA14" s="1"/>
    </row>
    <row r="15" spans="2:27" ht="12.75">
      <c r="B15"/>
      <c r="C15"/>
      <c r="D15"/>
      <c r="E15"/>
      <c r="F15"/>
      <c r="G15"/>
      <c r="H15" s="33"/>
      <c r="I15" s="3"/>
      <c r="J15" s="3"/>
      <c r="K15" s="33"/>
      <c r="L15" s="6"/>
      <c r="M15" s="6"/>
      <c r="N15" s="12"/>
      <c r="O15" s="9"/>
      <c r="P15" s="6"/>
      <c r="Q15" s="6"/>
      <c r="R15" s="12"/>
      <c r="S15" s="9"/>
      <c r="T15" s="12"/>
      <c r="U15" s="1"/>
      <c r="V15" s="1"/>
      <c r="W15" s="1"/>
      <c r="X15" s="1"/>
      <c r="Y15" s="1"/>
      <c r="Z15" s="1"/>
      <c r="AA15" s="1"/>
    </row>
    <row r="16" spans="1:27" ht="12.75">
      <c r="A16" s="2">
        <v>12</v>
      </c>
      <c r="B16" t="s">
        <v>141</v>
      </c>
      <c r="C16" t="str">
        <f>IF(AND(N16&lt;=0.01,N16&gt;0),"1","")</f>
        <v>1</v>
      </c>
      <c r="D16" t="str">
        <f>IF(AND(R16&lt;=0.01,R16&gt;0),"2","")</f>
        <v>2</v>
      </c>
      <c r="E16" t="str">
        <f>IF(AND(T16&lt;=0.01,T16&gt;0),"t","")</f>
        <v>t</v>
      </c>
      <c r="F16" t="str">
        <f>IF(AND(L16&gt;0,L16&lt;=5),"T1c"," ")&amp;IF(AND(M16&gt;0,M16&lt;=5),"T1p"," ")</f>
        <v>  </v>
      </c>
      <c r="G16" t="str">
        <f>IF(AND(P16&gt;0,P16&lt;=5),"T2c"," ")&amp;IF(AND(Q16&gt;0,Q16&lt;=5),"T2p"," ")</f>
        <v>  </v>
      </c>
      <c r="H16" s="33">
        <f>I$19</f>
        <v>0.4267353894</v>
      </c>
      <c r="I16" s="3">
        <f>'orig. data'!D15</f>
        <v>0.3268356277</v>
      </c>
      <c r="J16" s="3">
        <f>'orig. data'!R15</f>
        <v>0.3067941552</v>
      </c>
      <c r="K16" s="33">
        <f>J$19</f>
        <v>0.3975832486</v>
      </c>
      <c r="L16" s="6">
        <f>'orig. data'!B15</f>
        <v>563773</v>
      </c>
      <c r="M16" s="6">
        <f>'orig. data'!C15</f>
        <v>1739658</v>
      </c>
      <c r="N16" s="12">
        <f>'orig. data'!G15</f>
        <v>8.485179E-60</v>
      </c>
      <c r="O16" s="9"/>
      <c r="P16" s="6">
        <f>'orig. data'!P15</f>
        <v>541654</v>
      </c>
      <c r="Q16" s="6">
        <f>'orig. data'!Q15</f>
        <v>1781527</v>
      </c>
      <c r="R16" s="12">
        <f>'orig. data'!U15</f>
        <v>8.605723E-57</v>
      </c>
      <c r="S16" s="9"/>
      <c r="T16" s="12">
        <f>'orig. data'!AD15</f>
        <v>0.000362327</v>
      </c>
      <c r="U16" s="1"/>
      <c r="V16" s="1"/>
      <c r="W16" s="1"/>
      <c r="X16" s="1"/>
      <c r="Y16" s="1"/>
      <c r="Z16" s="1"/>
      <c r="AA16" s="1"/>
    </row>
    <row r="17" spans="1:20" ht="12.75">
      <c r="A17" s="2">
        <v>13</v>
      </c>
      <c r="B17" t="s">
        <v>194</v>
      </c>
      <c r="C17" t="str">
        <f>IF(AND(N17&lt;=0.01,N17&gt;0),"1","")</f>
        <v>1</v>
      </c>
      <c r="D17" t="str">
        <f>IF(AND(R17&lt;=0.01,R17&gt;0),"2","")</f>
        <v>2</v>
      </c>
      <c r="E17" t="str">
        <f>IF(AND(T17&lt;=0.01,T17&gt;0),"t","")</f>
        <v>t</v>
      </c>
      <c r="F17" t="str">
        <f>IF(AND(L17&gt;0,L17&lt;=5),"T1c"," ")&amp;IF(AND(M17&gt;0,M17&lt;=5),"T1p"," ")</f>
        <v>  </v>
      </c>
      <c r="G17" t="str">
        <f>IF(AND(P17&gt;0,P17&lt;=5),"T2c"," ")&amp;IF(AND(Q17&gt;0,Q17&lt;=5),"T2p"," ")</f>
        <v>  </v>
      </c>
      <c r="H17" s="33">
        <f>I$19</f>
        <v>0.4267353894</v>
      </c>
      <c r="I17" s="3">
        <f>'orig. data'!D16</f>
        <v>0.3732186351</v>
      </c>
      <c r="J17" s="3">
        <f>'orig. data'!R16</f>
        <v>0.3483700825</v>
      </c>
      <c r="K17" s="33">
        <f>J$19</f>
        <v>0.3975832486</v>
      </c>
      <c r="L17" s="6">
        <f>'orig. data'!B16</f>
        <v>460828</v>
      </c>
      <c r="M17" s="6">
        <f>'orig. data'!C16</f>
        <v>1235339</v>
      </c>
      <c r="N17" s="12">
        <f>'orig. data'!G16</f>
        <v>3.179216E-16</v>
      </c>
      <c r="P17" s="6">
        <f>'orig. data'!P16</f>
        <v>444174</v>
      </c>
      <c r="Q17" s="6">
        <f>'orig. data'!Q16</f>
        <v>1262594</v>
      </c>
      <c r="R17" s="12">
        <f>'orig. data'!U16</f>
        <v>7.290379E-16</v>
      </c>
      <c r="T17" s="12">
        <f>'orig. data'!AD16</f>
        <v>0.0001040583</v>
      </c>
    </row>
    <row r="18" spans="1:20" ht="12.75">
      <c r="A18" s="2">
        <v>14</v>
      </c>
      <c r="B18" t="s">
        <v>195</v>
      </c>
      <c r="C18" t="str">
        <f>IF(AND(N18&lt;=0.01,N18&gt;0),"1","")</f>
        <v>1</v>
      </c>
      <c r="D18" t="str">
        <f>IF(AND(R18&lt;=0.01,R18&gt;0),"2","")</f>
        <v>2</v>
      </c>
      <c r="E18" t="str">
        <f>IF(AND(T18&lt;=0.01,T18&gt;0),"t","")</f>
        <v>t</v>
      </c>
      <c r="F18" t="str">
        <f>IF(AND(L18&gt;0,L18&lt;=5),"T1c"," ")&amp;IF(AND(M18&gt;0,M18&lt;=5),"T1p"," ")</f>
        <v>  </v>
      </c>
      <c r="G18" t="str">
        <f>IF(AND(P18&gt;0,P18&lt;=5),"T2c"," ")&amp;IF(AND(Q18&gt;0,Q18&lt;=5),"T2p"," ")</f>
        <v>  </v>
      </c>
      <c r="H18" s="33">
        <f>I$19</f>
        <v>0.4267353894</v>
      </c>
      <c r="I18" s="3">
        <f>'orig. data'!D17</f>
        <v>0.2965719607</v>
      </c>
      <c r="J18" s="3">
        <f>'orig. data'!R17</f>
        <v>0.2642626175</v>
      </c>
      <c r="K18" s="33">
        <f>J$19</f>
        <v>0.3975832486</v>
      </c>
      <c r="L18" s="6">
        <f>'orig. data'!B17</f>
        <v>154889</v>
      </c>
      <c r="M18" s="6">
        <f>'orig. data'!C17</f>
        <v>557503</v>
      </c>
      <c r="N18" s="12">
        <f>'orig. data'!G17</f>
        <v>2.0202E-101</v>
      </c>
      <c r="P18" s="6">
        <f>'orig. data'!P17</f>
        <v>139195</v>
      </c>
      <c r="Q18" s="6">
        <f>'orig. data'!Q17</f>
        <v>570317</v>
      </c>
      <c r="R18" s="12">
        <f>'orig. data'!U17</f>
        <v>4.78658E-128</v>
      </c>
      <c r="T18" s="12">
        <f>'orig. data'!AD17</f>
        <v>3.87296E-10</v>
      </c>
    </row>
    <row r="19" spans="1:20" ht="12.75">
      <c r="A19" s="2">
        <v>15</v>
      </c>
      <c r="B19" t="s">
        <v>142</v>
      </c>
      <c r="C19">
        <f>IF(AND(N19&lt;=0.01,N19&gt;0),"1","")</f>
      </c>
      <c r="D19">
        <f>IF(AND(R19&lt;=0.01,R19&gt;0),"2","")</f>
      </c>
      <c r="E19" t="str">
        <f>IF(AND(T19&lt;=0.01,T19&gt;0),"t","")</f>
        <v>t</v>
      </c>
      <c r="F19" t="str">
        <f>IF(AND(L19&gt;0,L19&lt;=5),"T1c"," ")&amp;IF(AND(M19&gt;0,M19&lt;=5),"T1p"," ")</f>
        <v>  </v>
      </c>
      <c r="G19" t="str">
        <f>IF(AND(P19&gt;0,P19&lt;=5),"T2c"," ")&amp;IF(AND(Q19&gt;0,Q19&lt;=5),"T2p"," ")</f>
        <v>  </v>
      </c>
      <c r="H19" s="33">
        <f>I$19</f>
        <v>0.4267353894</v>
      </c>
      <c r="I19" s="3">
        <f>'orig. data'!D18</f>
        <v>0.4267353894</v>
      </c>
      <c r="J19" s="3">
        <f>'orig. data'!R18</f>
        <v>0.3975832486</v>
      </c>
      <c r="K19" s="33">
        <f>J$19</f>
        <v>0.3975832486</v>
      </c>
      <c r="L19" s="6">
        <f>'orig. data'!B18</f>
        <v>3871515</v>
      </c>
      <c r="M19" s="6">
        <f>'orig. data'!C18</f>
        <v>9072402</v>
      </c>
      <c r="N19" s="12" t="str">
        <f>'orig. data'!G18</f>
        <v> </v>
      </c>
      <c r="P19" s="6">
        <f>'orig. data'!P18</f>
        <v>3652154</v>
      </c>
      <c r="Q19" s="6">
        <f>'orig. data'!Q18</f>
        <v>9185885</v>
      </c>
      <c r="R19" s="12" t="str">
        <f>'orig. data'!U18</f>
        <v> </v>
      </c>
      <c r="T19" s="12">
        <f>'orig. data'!AD18</f>
        <v>7.62957E-05</v>
      </c>
    </row>
    <row r="20" spans="2:20" ht="12.75">
      <c r="B20"/>
      <c r="C20"/>
      <c r="D20"/>
      <c r="E20"/>
      <c r="F20"/>
      <c r="G20"/>
      <c r="H20" s="33"/>
      <c r="I20" s="3"/>
      <c r="J20" s="3"/>
      <c r="K20" s="33"/>
      <c r="L20" s="6"/>
      <c r="M20" s="6"/>
      <c r="N20" s="12"/>
      <c r="P20" s="6"/>
      <c r="Q20" s="6"/>
      <c r="R20" s="12"/>
      <c r="T20" s="12"/>
    </row>
    <row r="21" spans="1:20" ht="12.75">
      <c r="A21" s="2">
        <v>16</v>
      </c>
      <c r="B21" t="s">
        <v>196</v>
      </c>
      <c r="C21" t="str">
        <f aca="true" t="shared" si="7" ref="C21:C32">IF(AND(N21&lt;=0.01,N21&gt;0),"1","")</f>
        <v>1</v>
      </c>
      <c r="D21" t="str">
        <f aca="true" t="shared" si="8" ref="D21:D32">IF(AND(R21&lt;=0.01,R21&gt;0),"2","")</f>
        <v>2</v>
      </c>
      <c r="E21" t="str">
        <f aca="true" t="shared" si="9" ref="E21:E32">IF(AND(T21&lt;=0.01,T21&gt;0),"t","")</f>
        <v>t</v>
      </c>
      <c r="F21" t="str">
        <f aca="true" t="shared" si="10" ref="F21:F32">IF(AND(L21&gt;0,L21&lt;=5),"T1c"," ")&amp;IF(AND(M21&gt;0,M21&lt;=5),"T1p"," ")</f>
        <v>  </v>
      </c>
      <c r="G21" t="str">
        <f aca="true" t="shared" si="11" ref="G21:G32">IF(AND(P21&gt;0,P21&lt;=5),"T2c"," ")&amp;IF(AND(Q21&gt;0,Q21&lt;=5),"T2p"," ")</f>
        <v>  </v>
      </c>
      <c r="H21" s="33">
        <f aca="true" t="shared" si="12" ref="H21:H32">I$19</f>
        <v>0.4267353894</v>
      </c>
      <c r="I21" s="3">
        <f>'orig. data'!D19</f>
        <v>0.4900284514</v>
      </c>
      <c r="J21" s="3">
        <f>'orig. data'!R19</f>
        <v>0.4616803577</v>
      </c>
      <c r="K21" s="33">
        <f aca="true" t="shared" si="13" ref="K21:K32">J$19</f>
        <v>0.3975832486</v>
      </c>
      <c r="L21" s="6">
        <f>'orig. data'!B19</f>
        <v>218656</v>
      </c>
      <c r="M21" s="6">
        <f>'orig. data'!C19</f>
        <v>449864</v>
      </c>
      <c r="N21" s="12">
        <f>'orig. data'!G19</f>
        <v>6.726841E-16</v>
      </c>
      <c r="P21" s="6">
        <f>'orig. data'!P19</f>
        <v>227908</v>
      </c>
      <c r="Q21" s="6">
        <f>'orig. data'!Q19</f>
        <v>494133</v>
      </c>
      <c r="R21" s="12">
        <f>'orig. data'!U19</f>
        <v>1.713841E-18</v>
      </c>
      <c r="T21" s="12">
        <f>'orig. data'!AD19</f>
        <v>0.0019388713</v>
      </c>
    </row>
    <row r="22" spans="1:20" ht="12.75">
      <c r="A22" s="2">
        <v>17</v>
      </c>
      <c r="B22" t="s">
        <v>197</v>
      </c>
      <c r="C22" t="str">
        <f t="shared" si="7"/>
        <v>1</v>
      </c>
      <c r="D22" t="str">
        <f t="shared" si="8"/>
        <v>2</v>
      </c>
      <c r="E22" t="str">
        <f t="shared" si="9"/>
        <v>t</v>
      </c>
      <c r="F22" t="str">
        <f t="shared" si="10"/>
        <v>  </v>
      </c>
      <c r="G22" t="str">
        <f t="shared" si="11"/>
        <v>  </v>
      </c>
      <c r="H22" s="33">
        <f t="shared" si="12"/>
        <v>0.4267353894</v>
      </c>
      <c r="I22" s="3">
        <f>'orig. data'!D20</f>
        <v>0.4902858095</v>
      </c>
      <c r="J22" s="3">
        <f>'orig. data'!R20</f>
        <v>0.4600291391</v>
      </c>
      <c r="K22" s="33">
        <f t="shared" si="13"/>
        <v>0.3975832486</v>
      </c>
      <c r="L22" s="6">
        <f>'orig. data'!B20</f>
        <v>140245</v>
      </c>
      <c r="M22" s="6">
        <f>'orig. data'!C20</f>
        <v>290948</v>
      </c>
      <c r="N22" s="12">
        <f>'orig. data'!G20</f>
        <v>5.605265E-16</v>
      </c>
      <c r="P22" s="6">
        <f>'orig. data'!P20</f>
        <v>135607</v>
      </c>
      <c r="Q22" s="6">
        <f>'orig. data'!Q20</f>
        <v>292512</v>
      </c>
      <c r="R22" s="12">
        <f>'orig. data'!U20</f>
        <v>1.287138E-17</v>
      </c>
      <c r="T22" s="12">
        <f>'orig. data'!AD20</f>
        <v>0.0008960642</v>
      </c>
    </row>
    <row r="23" spans="1:23" ht="12.75">
      <c r="A23" s="2">
        <v>18</v>
      </c>
      <c r="B23" t="s">
        <v>362</v>
      </c>
      <c r="C23">
        <f t="shared" si="7"/>
      </c>
      <c r="D23" t="str">
        <f t="shared" si="8"/>
        <v>2</v>
      </c>
      <c r="E23">
        <f t="shared" si="9"/>
      </c>
      <c r="F23" t="str">
        <f t="shared" si="10"/>
        <v>  </v>
      </c>
      <c r="G23" t="str">
        <f t="shared" si="11"/>
        <v>  </v>
      </c>
      <c r="H23" s="33">
        <f t="shared" si="12"/>
        <v>0.4267353894</v>
      </c>
      <c r="I23" s="3">
        <f>'orig. data'!D25</f>
        <v>0.4446900378</v>
      </c>
      <c r="J23" s="3">
        <f>'orig. data'!R25</f>
        <v>0.4293502968</v>
      </c>
      <c r="K23" s="33">
        <f t="shared" si="13"/>
        <v>0.3975832486</v>
      </c>
      <c r="L23" s="6">
        <f>'orig. data'!B25</f>
        <v>119822</v>
      </c>
      <c r="M23" s="6">
        <f>'orig. data'!C25</f>
        <v>267800</v>
      </c>
      <c r="N23" s="12">
        <f>'orig. data'!G25</f>
        <v>0.0174341984</v>
      </c>
      <c r="P23" s="6">
        <f>'orig. data'!P25</f>
        <v>114940</v>
      </c>
      <c r="Q23" s="6">
        <f>'orig. data'!Q25</f>
        <v>266764</v>
      </c>
      <c r="R23" s="12">
        <f>'orig. data'!U25</f>
        <v>8.639372E-06</v>
      </c>
      <c r="T23" s="12">
        <f>'orig. data'!AD25</f>
        <v>0.0963348274</v>
      </c>
      <c r="U23" s="1"/>
      <c r="V23" s="1"/>
      <c r="W23" s="1"/>
    </row>
    <row r="24" spans="1:20" ht="12.75">
      <c r="A24" s="2">
        <v>19</v>
      </c>
      <c r="B24" t="s">
        <v>143</v>
      </c>
      <c r="C24" t="str">
        <f t="shared" si="7"/>
        <v>1</v>
      </c>
      <c r="D24" t="str">
        <f t="shared" si="8"/>
        <v>2</v>
      </c>
      <c r="E24" t="str">
        <f t="shared" si="9"/>
        <v>t</v>
      </c>
      <c r="F24" t="str">
        <f t="shared" si="10"/>
        <v>  </v>
      </c>
      <c r="G24" t="str">
        <f t="shared" si="11"/>
        <v>  </v>
      </c>
      <c r="H24" s="33">
        <f t="shared" si="12"/>
        <v>0.4267353894</v>
      </c>
      <c r="I24" s="3">
        <f>'orig. data'!D21</f>
        <v>0.5146673309</v>
      </c>
      <c r="J24" s="3">
        <f>'orig. data'!R21</f>
        <v>0.4755887918</v>
      </c>
      <c r="K24" s="33">
        <f t="shared" si="13"/>
        <v>0.3975832486</v>
      </c>
      <c r="L24" s="6">
        <f>'orig. data'!B21</f>
        <v>246501</v>
      </c>
      <c r="M24" s="6">
        <f>'orig. data'!C21</f>
        <v>472011</v>
      </c>
      <c r="N24" s="12">
        <f>'orig. data'!G21</f>
        <v>2.160734E-28</v>
      </c>
      <c r="P24" s="6">
        <f>'orig. data'!P21</f>
        <v>218074</v>
      </c>
      <c r="Q24" s="6">
        <f>'orig. data'!Q21</f>
        <v>451964</v>
      </c>
      <c r="R24" s="12">
        <f>'orig. data'!U21</f>
        <v>3.602462E-26</v>
      </c>
      <c r="T24" s="12">
        <f>'orig. data'!AD21</f>
        <v>1.97892E-05</v>
      </c>
    </row>
    <row r="25" spans="1:20" ht="12.75">
      <c r="A25" s="2">
        <v>20</v>
      </c>
      <c r="B25" t="s">
        <v>361</v>
      </c>
      <c r="C25" t="str">
        <f t="shared" si="7"/>
        <v>1</v>
      </c>
      <c r="D25" t="str">
        <f t="shared" si="8"/>
        <v>2</v>
      </c>
      <c r="E25">
        <f t="shared" si="9"/>
      </c>
      <c r="F25" t="str">
        <f t="shared" si="10"/>
        <v>  </v>
      </c>
      <c r="G25" t="str">
        <f t="shared" si="11"/>
        <v>  </v>
      </c>
      <c r="H25" s="33">
        <f t="shared" si="12"/>
        <v>0.4267353894</v>
      </c>
      <c r="I25" s="3">
        <f>'orig. data'!D24</f>
        <v>0.50776901</v>
      </c>
      <c r="J25" s="3">
        <f>'orig. data'!R24</f>
        <v>0.4867873213</v>
      </c>
      <c r="K25" s="33">
        <f t="shared" si="13"/>
        <v>0.3975832486</v>
      </c>
      <c r="L25" s="6">
        <f>'orig. data'!B24</f>
        <v>182368</v>
      </c>
      <c r="M25" s="6">
        <f>'orig. data'!C24</f>
        <v>358919</v>
      </c>
      <c r="N25" s="12">
        <f>'orig. data'!G24</f>
        <v>2.147016E-24</v>
      </c>
      <c r="P25" s="6">
        <f>'orig. data'!P24</f>
        <v>183365</v>
      </c>
      <c r="Q25" s="6">
        <f>'orig. data'!Q24</f>
        <v>374659</v>
      </c>
      <c r="R25" s="12">
        <f>'orig. data'!U24</f>
        <v>1.386994E-32</v>
      </c>
      <c r="T25" s="12">
        <f>'orig. data'!AD24</f>
        <v>0.0343672454</v>
      </c>
    </row>
    <row r="26" spans="1:20" ht="12.75">
      <c r="A26" s="2">
        <v>21</v>
      </c>
      <c r="B26" t="s">
        <v>198</v>
      </c>
      <c r="C26" t="str">
        <f t="shared" si="7"/>
        <v>1</v>
      </c>
      <c r="D26" t="str">
        <f t="shared" si="8"/>
        <v>2</v>
      </c>
      <c r="E26" t="str">
        <f t="shared" si="9"/>
        <v>t</v>
      </c>
      <c r="F26" t="str">
        <f t="shared" si="10"/>
        <v>  </v>
      </c>
      <c r="G26" t="str">
        <f t="shared" si="11"/>
        <v>  </v>
      </c>
      <c r="H26" s="33">
        <f t="shared" si="12"/>
        <v>0.4267353894</v>
      </c>
      <c r="I26" s="3">
        <f>'orig. data'!D22</f>
        <v>0.5060323569</v>
      </c>
      <c r="J26" s="3">
        <f>'orig. data'!R22</f>
        <v>0.4750330348</v>
      </c>
      <c r="K26" s="33">
        <f t="shared" si="13"/>
        <v>0.3975832486</v>
      </c>
      <c r="L26" s="6">
        <f>'orig. data'!B22</f>
        <v>238533</v>
      </c>
      <c r="M26" s="6">
        <f>'orig. data'!C22</f>
        <v>469562</v>
      </c>
      <c r="N26" s="12">
        <f>'orig. data'!G22</f>
        <v>1.328077E-23</v>
      </c>
      <c r="P26" s="6">
        <f>'orig. data'!P22</f>
        <v>230954</v>
      </c>
      <c r="Q26" s="6">
        <f>'orig. data'!Q22</f>
        <v>485502</v>
      </c>
      <c r="R26" s="12">
        <f>'orig. data'!U22</f>
        <v>1.006627E-25</v>
      </c>
      <c r="T26" s="12">
        <f>'orig. data'!AD22</f>
        <v>0.0008524035</v>
      </c>
    </row>
    <row r="27" spans="1:23" ht="12.75">
      <c r="A27" s="2">
        <v>22</v>
      </c>
      <c r="B27" t="s">
        <v>363</v>
      </c>
      <c r="C27" t="str">
        <f t="shared" si="7"/>
        <v>1</v>
      </c>
      <c r="D27" t="str">
        <f t="shared" si="8"/>
        <v>2</v>
      </c>
      <c r="E27" t="str">
        <f t="shared" si="9"/>
        <v>t</v>
      </c>
      <c r="F27" t="str">
        <f t="shared" si="10"/>
        <v>  </v>
      </c>
      <c r="G27" t="str">
        <f t="shared" si="11"/>
        <v>  </v>
      </c>
      <c r="H27" s="33">
        <f t="shared" si="12"/>
        <v>0.4267353894</v>
      </c>
      <c r="I27" s="3">
        <f>'orig. data'!D26</f>
        <v>0.506660954</v>
      </c>
      <c r="J27" s="3">
        <f>'orig. data'!R26</f>
        <v>0.4596478501</v>
      </c>
      <c r="K27" s="33">
        <f t="shared" si="13"/>
        <v>0.3975832486</v>
      </c>
      <c r="L27" s="6">
        <f>'orig. data'!B26</f>
        <v>218957</v>
      </c>
      <c r="M27" s="6">
        <f>'orig. data'!C26</f>
        <v>429659</v>
      </c>
      <c r="N27" s="12">
        <f>'orig. data'!G26</f>
        <v>5.5899E-24</v>
      </c>
      <c r="P27" s="6">
        <f>'orig. data'!P26</f>
        <v>214796</v>
      </c>
      <c r="Q27" s="6">
        <f>'orig. data'!Q26</f>
        <v>460013</v>
      </c>
      <c r="R27" s="12">
        <f>'orig. data'!U26</f>
        <v>1.179213E-17</v>
      </c>
      <c r="T27" s="12">
        <f>'orig. data'!AD26</f>
        <v>1.0878691E-07</v>
      </c>
      <c r="U27" s="1"/>
      <c r="V27" s="1"/>
      <c r="W27" s="1"/>
    </row>
    <row r="28" spans="1:20" ht="12.75">
      <c r="A28" s="2">
        <v>23</v>
      </c>
      <c r="B28" t="s">
        <v>199</v>
      </c>
      <c r="C28" t="str">
        <f t="shared" si="7"/>
        <v>1</v>
      </c>
      <c r="D28" t="str">
        <f t="shared" si="8"/>
        <v>2</v>
      </c>
      <c r="E28" t="str">
        <f t="shared" si="9"/>
        <v>t</v>
      </c>
      <c r="F28" t="str">
        <f t="shared" si="10"/>
        <v>  </v>
      </c>
      <c r="G28" t="str">
        <f t="shared" si="11"/>
        <v>  </v>
      </c>
      <c r="H28" s="33">
        <f t="shared" si="12"/>
        <v>0.4267353894</v>
      </c>
      <c r="I28" s="3">
        <f>'orig. data'!D23</f>
        <v>0.4802593313</v>
      </c>
      <c r="J28" s="3">
        <f>'orig. data'!R23</f>
        <v>0.4435729047</v>
      </c>
      <c r="K28" s="33">
        <f t="shared" si="13"/>
        <v>0.3975832486</v>
      </c>
      <c r="L28" s="6">
        <f>'orig. data'!B23</f>
        <v>350980</v>
      </c>
      <c r="M28" s="6">
        <f>'orig. data'!C23</f>
        <v>723110</v>
      </c>
      <c r="N28" s="12">
        <f>'orig. data'!G23</f>
        <v>3.11189E-12</v>
      </c>
      <c r="P28" s="6">
        <f>'orig. data'!P23</f>
        <v>331220</v>
      </c>
      <c r="Q28" s="6">
        <f>'orig. data'!Q23</f>
        <v>735936</v>
      </c>
      <c r="R28" s="12">
        <f>'orig. data'!U23</f>
        <v>8.780995E-11</v>
      </c>
      <c r="T28" s="12">
        <f>'orig. data'!AD23</f>
        <v>1.62264E-05</v>
      </c>
    </row>
    <row r="29" spans="1:23" ht="12.75">
      <c r="A29" s="2">
        <v>24</v>
      </c>
      <c r="B29" t="s">
        <v>144</v>
      </c>
      <c r="C29" t="str">
        <f t="shared" si="7"/>
        <v>1</v>
      </c>
      <c r="D29" t="str">
        <f t="shared" si="8"/>
        <v>2</v>
      </c>
      <c r="E29" t="str">
        <f t="shared" si="9"/>
        <v>t</v>
      </c>
      <c r="F29" t="str">
        <f t="shared" si="10"/>
        <v>  </v>
      </c>
      <c r="G29" t="str">
        <f t="shared" si="11"/>
        <v>  </v>
      </c>
      <c r="H29" s="33">
        <f t="shared" si="12"/>
        <v>0.4267353894</v>
      </c>
      <c r="I29" s="3">
        <f>'orig. data'!D27</f>
        <v>0.4784431534</v>
      </c>
      <c r="J29" s="3">
        <f>'orig. data'!R27</f>
        <v>0.4542767708</v>
      </c>
      <c r="K29" s="33">
        <f t="shared" si="13"/>
        <v>0.3975832486</v>
      </c>
      <c r="L29" s="6">
        <f>'orig. data'!B27</f>
        <v>244908</v>
      </c>
      <c r="M29" s="6">
        <f>'orig. data'!C27</f>
        <v>502876</v>
      </c>
      <c r="N29" s="12">
        <f>'orig. data'!G27</f>
        <v>1.456499E-11</v>
      </c>
      <c r="P29" s="6">
        <f>'orig. data'!P27</f>
        <v>225042</v>
      </c>
      <c r="Q29" s="6">
        <f>'orig. data'!Q27</f>
        <v>478248</v>
      </c>
      <c r="R29" s="12">
        <f>'orig. data'!U27</f>
        <v>3.29899E-15</v>
      </c>
      <c r="T29" s="12">
        <f>'orig. data'!AD27</f>
        <v>0.0069223848</v>
      </c>
      <c r="U29" s="1"/>
      <c r="V29" s="1"/>
      <c r="W29" s="1"/>
    </row>
    <row r="30" spans="1:23" ht="12.75">
      <c r="A30" s="2">
        <v>25</v>
      </c>
      <c r="B30" t="s">
        <v>200</v>
      </c>
      <c r="C30" t="str">
        <f t="shared" si="7"/>
        <v>1</v>
      </c>
      <c r="D30" t="str">
        <f t="shared" si="8"/>
        <v>2</v>
      </c>
      <c r="E30" t="str">
        <f t="shared" si="9"/>
        <v>t</v>
      </c>
      <c r="F30" t="str">
        <f t="shared" si="10"/>
        <v>  </v>
      </c>
      <c r="G30" t="str">
        <f t="shared" si="11"/>
        <v>  </v>
      </c>
      <c r="H30" s="33">
        <f t="shared" si="12"/>
        <v>0.4267353894</v>
      </c>
      <c r="I30" s="3">
        <f>'orig. data'!D28</f>
        <v>0.4902520589</v>
      </c>
      <c r="J30" s="3">
        <f>'orig. data'!R28</f>
        <v>0.4365648249</v>
      </c>
      <c r="K30" s="33">
        <f t="shared" si="13"/>
        <v>0.3975832486</v>
      </c>
      <c r="L30" s="6">
        <f>'orig. data'!B28</f>
        <v>121965</v>
      </c>
      <c r="M30" s="6">
        <f>'orig. data'!C28</f>
        <v>246014</v>
      </c>
      <c r="N30" s="12">
        <f>'orig. data'!G28</f>
        <v>1.223557E-15</v>
      </c>
      <c r="O30" s="9"/>
      <c r="P30" s="6">
        <f>'orig. data'!P28</f>
        <v>109959</v>
      </c>
      <c r="Q30" s="6">
        <f>'orig. data'!Q28</f>
        <v>250723</v>
      </c>
      <c r="R30" s="12">
        <f>'orig. data'!U28</f>
        <v>6.4097974E-08</v>
      </c>
      <c r="T30" s="12">
        <f>'orig. data'!AD28</f>
        <v>7.563745E-10</v>
      </c>
      <c r="U30" s="1"/>
      <c r="V30" s="1"/>
      <c r="W30" s="1"/>
    </row>
    <row r="31" spans="1:23" ht="12.75">
      <c r="A31" s="2">
        <v>26</v>
      </c>
      <c r="B31" t="s">
        <v>202</v>
      </c>
      <c r="C31" t="str">
        <f t="shared" si="7"/>
        <v>1</v>
      </c>
      <c r="D31" t="str">
        <f t="shared" si="8"/>
        <v>2</v>
      </c>
      <c r="E31" t="str">
        <f t="shared" si="9"/>
        <v>t</v>
      </c>
      <c r="F31" t="str">
        <f t="shared" si="10"/>
        <v>  </v>
      </c>
      <c r="G31" t="str">
        <f t="shared" si="11"/>
        <v>  </v>
      </c>
      <c r="H31" s="33">
        <f t="shared" si="12"/>
        <v>0.4267353894</v>
      </c>
      <c r="I31" s="3">
        <f>'orig. data'!D30</f>
        <v>0.4741906446</v>
      </c>
      <c r="J31" s="3">
        <f>'orig. data'!R30</f>
        <v>0.4196163376</v>
      </c>
      <c r="K31" s="33">
        <f t="shared" si="13"/>
        <v>0.3975832486</v>
      </c>
      <c r="L31" s="6">
        <f>'orig. data'!B30</f>
        <v>172427</v>
      </c>
      <c r="M31" s="6">
        <f>'orig. data'!C30</f>
        <v>351647</v>
      </c>
      <c r="N31" s="12">
        <f>'orig. data'!G30</f>
        <v>5.547335E-10</v>
      </c>
      <c r="O31" s="9"/>
      <c r="P31" s="6">
        <f>'orig. data'!P30</f>
        <v>136924</v>
      </c>
      <c r="Q31" s="6">
        <f>'orig. data'!Q30</f>
        <v>326484</v>
      </c>
      <c r="R31" s="12">
        <f>'orig. data'!U30</f>
        <v>0.0015524594</v>
      </c>
      <c r="T31" s="12">
        <f>'orig. data'!AD30</f>
        <v>1.922261E-11</v>
      </c>
      <c r="U31" s="1"/>
      <c r="V31" s="1"/>
      <c r="W31" s="1"/>
    </row>
    <row r="32" spans="1:23" ht="12.75">
      <c r="A32" s="2">
        <v>27</v>
      </c>
      <c r="B32" t="s">
        <v>201</v>
      </c>
      <c r="C32" t="str">
        <f t="shared" si="7"/>
        <v>1</v>
      </c>
      <c r="D32" t="str">
        <f t="shared" si="8"/>
        <v>2</v>
      </c>
      <c r="E32" t="str">
        <f t="shared" si="9"/>
        <v>t</v>
      </c>
      <c r="F32" t="str">
        <f t="shared" si="10"/>
        <v>  </v>
      </c>
      <c r="G32" t="str">
        <f t="shared" si="11"/>
        <v>  </v>
      </c>
      <c r="H32" s="33">
        <f t="shared" si="12"/>
        <v>0.4267353894</v>
      </c>
      <c r="I32" s="3">
        <f>'orig. data'!D29</f>
        <v>0.4854144989</v>
      </c>
      <c r="J32" s="3">
        <f>'orig. data'!R29</f>
        <v>0.4444551744</v>
      </c>
      <c r="K32" s="33">
        <f t="shared" si="13"/>
        <v>0.3975832486</v>
      </c>
      <c r="L32" s="6">
        <f>'orig. data'!B29</f>
        <v>295301</v>
      </c>
      <c r="M32" s="6">
        <f>'orig. data'!C29</f>
        <v>600727</v>
      </c>
      <c r="N32" s="12">
        <f>'orig. data'!G29</f>
        <v>2.504837E-14</v>
      </c>
      <c r="O32" s="9"/>
      <c r="P32" s="6">
        <f>'orig. data'!P29</f>
        <v>252878</v>
      </c>
      <c r="Q32" s="6">
        <f>'orig. data'!Q29</f>
        <v>576933</v>
      </c>
      <c r="R32" s="12">
        <f>'orig. data'!U29</f>
        <v>4.422769E-11</v>
      </c>
      <c r="T32" s="12">
        <f>'orig. data'!AD29</f>
        <v>1.4689768E-06</v>
      </c>
      <c r="U32" s="1"/>
      <c r="V32" s="1"/>
      <c r="W32" s="1"/>
    </row>
    <row r="33" spans="2:23" ht="12.75">
      <c r="B33"/>
      <c r="C33"/>
      <c r="D33"/>
      <c r="E33"/>
      <c r="F33"/>
      <c r="G33"/>
      <c r="H33" s="33"/>
      <c r="I33" s="3"/>
      <c r="J33" s="3"/>
      <c r="K33" s="33"/>
      <c r="L33" s="6"/>
      <c r="M33" s="6"/>
      <c r="N33" s="12"/>
      <c r="O33" s="9"/>
      <c r="P33" s="6"/>
      <c r="Q33" s="6"/>
      <c r="R33" s="12"/>
      <c r="T33" s="12"/>
      <c r="U33" s="1"/>
      <c r="V33" s="1"/>
      <c r="W33" s="1"/>
    </row>
    <row r="34" spans="1:23" ht="12.75">
      <c r="A34" s="2">
        <v>28</v>
      </c>
      <c r="B34" t="s">
        <v>203</v>
      </c>
      <c r="C34" t="str">
        <f>IF(AND(N34&lt;=0.01,N34&gt;0),"1","")</f>
        <v>1</v>
      </c>
      <c r="D34" t="str">
        <f>IF(AND(R34&lt;=0.01,R34&gt;0),"2","")</f>
        <v>2</v>
      </c>
      <c r="E34" t="str">
        <f>IF(AND(T34&lt;=0.01,T34&gt;0),"t","")</f>
        <v>t</v>
      </c>
      <c r="F34" t="str">
        <f>IF(AND(L34&gt;0,L34&lt;=5),"T1c"," ")&amp;IF(AND(M34&gt;0,M34&lt;=5),"T1p"," ")</f>
        <v>  </v>
      </c>
      <c r="G34" t="str">
        <f>IF(AND(P34&gt;0,P34&lt;=5),"T2c"," ")&amp;IF(AND(Q34&gt;0,Q34&lt;=5),"T2p"," ")</f>
        <v>  </v>
      </c>
      <c r="H34" s="33">
        <f>I$19</f>
        <v>0.4267353894</v>
      </c>
      <c r="I34" s="3">
        <f>'orig. data'!D31</f>
        <v>0.4971204051</v>
      </c>
      <c r="J34" s="3">
        <f>'orig. data'!R31</f>
        <v>0.464530456</v>
      </c>
      <c r="K34" s="33">
        <f>J$19</f>
        <v>0.3975832486</v>
      </c>
      <c r="L34" s="6">
        <f>'orig. data'!B31</f>
        <v>1233688</v>
      </c>
      <c r="M34" s="6">
        <f>'orig. data'!C31</f>
        <v>2495427</v>
      </c>
      <c r="N34" s="12">
        <f>'orig. data'!G31</f>
        <v>8.594356E-21</v>
      </c>
      <c r="O34" s="9"/>
      <c r="P34" s="6">
        <f>'orig. data'!P31</f>
        <v>1206444</v>
      </c>
      <c r="Q34" s="6">
        <f>'orig. data'!Q31</f>
        <v>2582398</v>
      </c>
      <c r="R34" s="12">
        <f>'orig. data'!U31</f>
        <v>1.220296E-21</v>
      </c>
      <c r="T34" s="12">
        <f>'orig. data'!AD31</f>
        <v>0.0001152619</v>
      </c>
      <c r="U34" s="1"/>
      <c r="V34" s="1"/>
      <c r="W34" s="1"/>
    </row>
    <row r="35" spans="1:23" ht="12.75">
      <c r="A35" s="2">
        <v>29</v>
      </c>
      <c r="B35" s="15" t="s">
        <v>364</v>
      </c>
      <c r="C35" t="str">
        <f>IF(AND(N35&lt;=0.01,N35&gt;0),"1","")</f>
        <v>1</v>
      </c>
      <c r="D35" t="str">
        <f>IF(AND(R35&lt;=0.01,R35&gt;0),"2","")</f>
        <v>2</v>
      </c>
      <c r="E35" t="str">
        <f>IF(AND(T35&lt;=0.01,T35&gt;0),"t","")</f>
        <v>t</v>
      </c>
      <c r="F35" t="str">
        <f>IF(AND(L35&gt;0,L35&lt;=5),"T1c"," ")&amp;IF(AND(M35&gt;0,M35&lt;=5),"T1p"," ")</f>
        <v>  </v>
      </c>
      <c r="G35" t="str">
        <f>IF(AND(P35&gt;0,P35&lt;=5),"T2c"," ")&amp;IF(AND(Q35&gt;0,Q35&lt;=5),"T2p"," ")</f>
        <v>  </v>
      </c>
      <c r="H35" s="33">
        <f>I$19</f>
        <v>0.4267353894</v>
      </c>
      <c r="I35" s="3">
        <f>'orig. data'!D32</f>
        <v>0.4885808627</v>
      </c>
      <c r="J35" s="3">
        <f>'orig. data'!R32</f>
        <v>0.4534440465</v>
      </c>
      <c r="K35" s="33">
        <f>J$19</f>
        <v>0.3975832486</v>
      </c>
      <c r="L35" s="6">
        <f>'orig. data'!B32</f>
        <v>770209</v>
      </c>
      <c r="M35" s="6">
        <f>'orig. data'!C32</f>
        <v>1564728</v>
      </c>
      <c r="N35" s="12">
        <f>'orig. data'!G32</f>
        <v>1.378845E-16</v>
      </c>
      <c r="O35" s="9"/>
      <c r="P35" s="6">
        <f>'orig. data'!P32</f>
        <v>708883</v>
      </c>
      <c r="Q35" s="6">
        <f>'orig. data'!Q32</f>
        <v>1562501</v>
      </c>
      <c r="R35" s="12">
        <f>'orig. data'!U32</f>
        <v>8.903443E-16</v>
      </c>
      <c r="T35" s="12">
        <f>'orig. data'!AD32</f>
        <v>2.19249E-05</v>
      </c>
      <c r="U35" s="1"/>
      <c r="V35" s="1"/>
      <c r="W35" s="1"/>
    </row>
    <row r="36" spans="1:23" ht="12.75">
      <c r="A36" s="2">
        <v>30</v>
      </c>
      <c r="B36" t="s">
        <v>204</v>
      </c>
      <c r="C36" t="str">
        <f>IF(AND(N36&lt;=0.01,N36&gt;0),"1","")</f>
        <v>1</v>
      </c>
      <c r="D36" t="str">
        <f>IF(AND(R36&lt;=0.01,R36&gt;0),"2","")</f>
        <v>2</v>
      </c>
      <c r="E36" t="str">
        <f>IF(AND(T36&lt;=0.01,T36&gt;0),"t","")</f>
        <v>t</v>
      </c>
      <c r="F36" t="str">
        <f>IF(AND(L36&gt;0,L36&lt;=5),"T1c"," ")&amp;IF(AND(M36&gt;0,M36&lt;=5),"T1p"," ")</f>
        <v>  </v>
      </c>
      <c r="G36" t="str">
        <f>IF(AND(P36&gt;0,P36&lt;=5),"T2c"," ")&amp;IF(AND(Q36&gt;0,Q36&lt;=5),"T2p"," ")</f>
        <v>  </v>
      </c>
      <c r="H36" s="33">
        <f>I$19</f>
        <v>0.4267353894</v>
      </c>
      <c r="I36" s="3">
        <f>'orig. data'!D33</f>
        <v>0.4856488462</v>
      </c>
      <c r="J36" s="3">
        <f>'orig. data'!R33</f>
        <v>0.4441145822</v>
      </c>
      <c r="K36" s="33">
        <f>J$19</f>
        <v>0.3975832486</v>
      </c>
      <c r="L36" s="6">
        <f>'orig. data'!B33</f>
        <v>546766</v>
      </c>
      <c r="M36" s="6">
        <f>'orig. data'!C33</f>
        <v>1102982</v>
      </c>
      <c r="N36" s="12">
        <f>'orig. data'!G33</f>
        <v>2.621316E-15</v>
      </c>
      <c r="O36" s="9"/>
      <c r="P36" s="6">
        <f>'orig. data'!P33</f>
        <v>466340</v>
      </c>
      <c r="Q36" s="6">
        <f>'orig. data'!Q33</f>
        <v>1048972</v>
      </c>
      <c r="R36" s="12">
        <f>'orig. data'!U33</f>
        <v>1.293239E-11</v>
      </c>
      <c r="T36" s="12">
        <f>'orig. data'!AD33</f>
        <v>2.7317924E-07</v>
      </c>
      <c r="U36" s="1"/>
      <c r="V36" s="1"/>
      <c r="W36" s="1"/>
    </row>
    <row r="37" spans="1:23" ht="12.75">
      <c r="A37" s="2">
        <v>31</v>
      </c>
      <c r="B37" t="s">
        <v>205</v>
      </c>
      <c r="C37" t="str">
        <f>IF(AND(N37&lt;=0.01,N37&gt;0),"1","")</f>
        <v>1</v>
      </c>
      <c r="D37" t="str">
        <f>IF(AND(R37&lt;=0.01,R37&gt;0),"2","")</f>
        <v>2</v>
      </c>
      <c r="E37" t="str">
        <f>IF(AND(T37&lt;=0.01,T37&gt;0),"t","")</f>
        <v>t</v>
      </c>
      <c r="F37" t="str">
        <f>IF(AND(L37&gt;0,L37&lt;=5),"T1c"," ")&amp;IF(AND(M37&gt;0,M37&lt;=5),"T1p"," ")</f>
        <v>  </v>
      </c>
      <c r="G37" t="str">
        <f>IF(AND(P37&gt;0,P37&lt;=5),"T2c"," ")&amp;IF(AND(Q37&gt;0,Q37&lt;=5),"T2p"," ")</f>
        <v>  </v>
      </c>
      <c r="H37" s="33">
        <f aca="true" t="shared" si="14" ref="H37:N37">H8</f>
        <v>0.4267353894</v>
      </c>
      <c r="I37" s="3">
        <f t="shared" si="14"/>
        <v>0.4920565682</v>
      </c>
      <c r="J37" s="3">
        <f t="shared" si="14"/>
        <v>0.4569999206</v>
      </c>
      <c r="K37" s="33">
        <f t="shared" si="14"/>
        <v>0.3975832486</v>
      </c>
      <c r="L37" s="6">
        <f t="shared" si="14"/>
        <v>2550663</v>
      </c>
      <c r="M37" s="6">
        <f t="shared" si="14"/>
        <v>5163137</v>
      </c>
      <c r="N37" s="12">
        <f t="shared" si="14"/>
        <v>4.066618E-26</v>
      </c>
      <c r="O37" s="9"/>
      <c r="P37" s="6">
        <f>P8</f>
        <v>2381667</v>
      </c>
      <c r="Q37" s="6">
        <f>Q8</f>
        <v>5193871</v>
      </c>
      <c r="R37" s="12">
        <f>R8</f>
        <v>5.310748E-25</v>
      </c>
      <c r="T37" s="12">
        <f>T8</f>
        <v>4.093059E-12</v>
      </c>
      <c r="U37" s="1"/>
      <c r="V37" s="1"/>
      <c r="W37" s="1"/>
    </row>
    <row r="38" spans="1:23" ht="12.75">
      <c r="A38" s="2">
        <v>32</v>
      </c>
      <c r="B38" t="str">
        <f>B19</f>
        <v>Manitoba (t)</v>
      </c>
      <c r="C38">
        <f>IF(AND(N38&lt;=0.01,N38&gt;0),"1","")</f>
      </c>
      <c r="D38">
        <f>IF(AND(R38&lt;=0.01,R38&gt;0),"2","")</f>
      </c>
      <c r="E38" t="str">
        <f>IF(AND(T38&lt;=0.01,T38&gt;0),"t","")</f>
        <v>t</v>
      </c>
      <c r="F38" t="str">
        <f>IF(AND(L38&gt;0,L38&lt;=5),"T1c"," ")&amp;IF(AND(M38&gt;0,M38&lt;=5),"T1p"," ")</f>
        <v>  </v>
      </c>
      <c r="G38" t="str">
        <f>IF(AND(P38&gt;0,P38&lt;=5),"T2c"," ")&amp;IF(AND(Q38&gt;0,Q38&lt;=5),"T2p"," ")</f>
        <v>  </v>
      </c>
      <c r="H38" s="33">
        <f aca="true" t="shared" si="15" ref="H38:N38">H19</f>
        <v>0.4267353894</v>
      </c>
      <c r="I38" s="3">
        <f t="shared" si="15"/>
        <v>0.4267353894</v>
      </c>
      <c r="J38" s="3">
        <f t="shared" si="15"/>
        <v>0.3975832486</v>
      </c>
      <c r="K38" s="33">
        <f t="shared" si="15"/>
        <v>0.3975832486</v>
      </c>
      <c r="L38" s="6">
        <f t="shared" si="15"/>
        <v>3871515</v>
      </c>
      <c r="M38" s="6">
        <f t="shared" si="15"/>
        <v>9072402</v>
      </c>
      <c r="N38" s="12" t="str">
        <f t="shared" si="15"/>
        <v> </v>
      </c>
      <c r="O38" s="9"/>
      <c r="P38" s="6">
        <f>P19</f>
        <v>3652154</v>
      </c>
      <c r="Q38" s="6">
        <f>Q19</f>
        <v>9185885</v>
      </c>
      <c r="R38" s="12" t="str">
        <f>R19</f>
        <v> </v>
      </c>
      <c r="T38" s="12">
        <f>T19</f>
        <v>7.62957E-05</v>
      </c>
      <c r="U38" s="1"/>
      <c r="V38" s="1"/>
      <c r="W38" s="1"/>
    </row>
    <row r="39" spans="2:23" ht="12.75">
      <c r="B39"/>
      <c r="C39"/>
      <c r="D39"/>
      <c r="E39"/>
      <c r="F39"/>
      <c r="G39"/>
      <c r="H39" s="33"/>
      <c r="I39" s="3"/>
      <c r="J39" s="3"/>
      <c r="K39" s="33"/>
      <c r="L39" s="6"/>
      <c r="M39" s="6"/>
      <c r="N39" s="12"/>
      <c r="O39" s="9"/>
      <c r="P39" s="6"/>
      <c r="Q39" s="6"/>
      <c r="R39" s="12"/>
      <c r="T39" s="12"/>
      <c r="U39" s="1"/>
      <c r="V39" s="1"/>
      <c r="W39" s="1"/>
    </row>
    <row r="40" spans="1:23" ht="12.75">
      <c r="A40" s="40">
        <v>33</v>
      </c>
      <c r="B40" t="s">
        <v>365</v>
      </c>
      <c r="C40">
        <f>IF(AND(N40&lt;=0.005,N40&gt;0),"1","")</f>
      </c>
      <c r="D40">
        <f>IF(AND(R40&lt;=0.005,R40&gt;0),"2","")</f>
      </c>
      <c r="E40" t="str">
        <f>IF(AND(T40&lt;=0.005,T40&gt;0),"t","")</f>
        <v>t</v>
      </c>
      <c r="F40" t="str">
        <f>IF(AND(L40&gt;0,L40&lt;=5),"T1c"," ")&amp;IF(AND(M40&gt;0,M40&lt;=5),"T1p"," ")</f>
        <v>  </v>
      </c>
      <c r="G40" t="str">
        <f>IF(AND(P40&gt;0,P40&lt;=5),"T2c"," ")&amp;IF(AND(Q40&gt;0,Q40&lt;=5),"T2p"," ")</f>
        <v>  </v>
      </c>
      <c r="H40" s="33">
        <f>I$19</f>
        <v>0.4267353894</v>
      </c>
      <c r="I40" s="3">
        <f>'orig. data'!D34</f>
        <v>0.4120338722</v>
      </c>
      <c r="J40" s="3">
        <f>'orig. data'!R34</f>
        <v>0.3804418268</v>
      </c>
      <c r="K40" s="33">
        <f>J$19</f>
        <v>0.3975832486</v>
      </c>
      <c r="L40" s="6">
        <f>'orig. data'!B34</f>
        <v>46553</v>
      </c>
      <c r="M40" s="6">
        <f>'orig. data'!C34</f>
        <v>118011</v>
      </c>
      <c r="N40" s="12">
        <f>'orig. data'!G34</f>
        <v>0.0683428477</v>
      </c>
      <c r="O40" s="9"/>
      <c r="P40" s="6">
        <f>'orig. data'!P34</f>
        <v>46778</v>
      </c>
      <c r="Q40" s="6">
        <f>'orig. data'!Q34</f>
        <v>126770</v>
      </c>
      <c r="R40" s="12">
        <f>'orig. data'!U34</f>
        <v>0.0212322559</v>
      </c>
      <c r="T40" s="12">
        <f>'orig. data'!AD34</f>
        <v>0.0001883407</v>
      </c>
      <c r="U40" s="1"/>
      <c r="V40" s="1"/>
      <c r="W40" s="1"/>
    </row>
    <row r="41" spans="1:23" ht="12.75">
      <c r="A41" s="2">
        <v>34</v>
      </c>
      <c r="B41" t="s">
        <v>206</v>
      </c>
      <c r="C41" t="str">
        <f>IF(AND(N41&lt;=0.005,N41&gt;0),"1","")</f>
        <v>1</v>
      </c>
      <c r="D41" t="str">
        <f>IF(AND(R41&lt;=0.005,R41&gt;0),"2","")</f>
        <v>2</v>
      </c>
      <c r="E41" t="str">
        <f>IF(AND(T41&lt;=0.005,T41&gt;0),"t","")</f>
        <v>t</v>
      </c>
      <c r="F41" t="str">
        <f>IF(AND(L41&gt;0,L41&lt;=5),"T1c"," ")&amp;IF(AND(M41&gt;0,M41&lt;=5),"T1p"," ")</f>
        <v>  </v>
      </c>
      <c r="G41" t="str">
        <f>IF(AND(P41&gt;0,P41&lt;=5),"T2c"," ")&amp;IF(AND(Q41&gt;0,Q41&lt;=5),"T2p"," ")</f>
        <v>  </v>
      </c>
      <c r="H41" s="33">
        <f>I$19</f>
        <v>0.4267353894</v>
      </c>
      <c r="I41" s="3">
        <f>'orig. data'!D35</f>
        <v>0.3589067863</v>
      </c>
      <c r="J41" s="3">
        <f>'orig. data'!R35</f>
        <v>0.3360680358</v>
      </c>
      <c r="K41" s="33">
        <f>J$19</f>
        <v>0.3975832486</v>
      </c>
      <c r="L41" s="6">
        <f>'orig. data'!B35</f>
        <v>52693</v>
      </c>
      <c r="M41" s="6">
        <f>'orig. data'!C35</f>
        <v>150107</v>
      </c>
      <c r="N41" s="12">
        <f>'orig. data'!G35</f>
        <v>6.829654E-20</v>
      </c>
      <c r="O41" s="9"/>
      <c r="P41" s="6">
        <f>'orig. data'!P35</f>
        <v>56150</v>
      </c>
      <c r="Q41" s="6">
        <f>'orig. data'!Q35</f>
        <v>175504</v>
      </c>
      <c r="R41" s="12">
        <f>'orig. data'!U35</f>
        <v>5.538617E-19</v>
      </c>
      <c r="T41" s="12">
        <f>'orig. data'!AD35</f>
        <v>0.0018089894</v>
      </c>
      <c r="U41" s="1"/>
      <c r="V41" s="1"/>
      <c r="W41" s="1"/>
    </row>
    <row r="42" spans="1:20" ht="12.75">
      <c r="A42" s="2">
        <v>35</v>
      </c>
      <c r="B42" t="s">
        <v>366</v>
      </c>
      <c r="C42">
        <f>IF(AND(N42&lt;=0.005,N42&gt;0),"1","")</f>
      </c>
      <c r="D42">
        <f>IF(AND(R42&lt;=0.005,R42&gt;0),"2","")</f>
      </c>
      <c r="E42" t="str">
        <f>IF(AND(T42&lt;=0.005,T42&gt;0),"t","")</f>
        <v>t</v>
      </c>
      <c r="F42" t="str">
        <f>IF(AND(L42&gt;0,L42&lt;=5),"T1c"," ")&amp;IF(AND(M42&gt;0,M42&lt;=5),"T1p"," ")</f>
        <v>  </v>
      </c>
      <c r="G42" t="str">
        <f>IF(AND(P42&gt;0,P42&lt;=5),"T2c"," ")&amp;IF(AND(Q42&gt;0,Q42&lt;=5),"T2p"," ")</f>
        <v>  </v>
      </c>
      <c r="H42" s="33">
        <f>I$19</f>
        <v>0.4267353894</v>
      </c>
      <c r="I42" s="3">
        <f>'orig. data'!D36</f>
        <v>0.4236200821</v>
      </c>
      <c r="J42" s="3">
        <f>'orig. data'!R36</f>
        <v>0.3790029521</v>
      </c>
      <c r="K42" s="33">
        <f>J$19</f>
        <v>0.3975832486</v>
      </c>
      <c r="L42" s="6">
        <f>'orig. data'!B36</f>
        <v>35230</v>
      </c>
      <c r="M42" s="6">
        <f>'orig. data'!C36</f>
        <v>84536</v>
      </c>
      <c r="N42" s="12">
        <f>'orig. data'!G36</f>
        <v>0.7049720498</v>
      </c>
      <c r="O42" s="9"/>
      <c r="P42" s="6">
        <f>'orig. data'!P36</f>
        <v>31970</v>
      </c>
      <c r="Q42" s="6">
        <f>'orig. data'!Q36</f>
        <v>85817</v>
      </c>
      <c r="R42" s="12">
        <f>'orig. data'!U36</f>
        <v>0.0135962181</v>
      </c>
      <c r="T42" s="12">
        <f>'orig. data'!AD36</f>
        <v>2.087313E-07</v>
      </c>
    </row>
    <row r="43" spans="1:20" ht="12.75">
      <c r="A43" s="2">
        <v>36</v>
      </c>
      <c r="B43" t="s">
        <v>367</v>
      </c>
      <c r="C43" t="str">
        <f>IF(AND(N43&lt;=0.005,N43&gt;0),"1","")</f>
        <v>1</v>
      </c>
      <c r="D43" t="str">
        <f>IF(AND(R43&lt;=0.005,R43&gt;0),"2","")</f>
        <v>2</v>
      </c>
      <c r="E43" t="str">
        <f>IF(AND(T43&lt;=0.005,T43&gt;0),"t","")</f>
        <v>t</v>
      </c>
      <c r="F43" t="str">
        <f>IF(AND(L43&gt;0,L43&lt;=5),"T1c"," ")&amp;IF(AND(M43&gt;0,M43&lt;=5),"T1p"," ")</f>
        <v>  </v>
      </c>
      <c r="G43" t="str">
        <f>IF(AND(P43&gt;0,P43&lt;=5),"T2c"," ")&amp;IF(AND(Q43&gt;0,Q43&lt;=5),"T2p"," ")</f>
        <v>  </v>
      </c>
      <c r="H43" s="33">
        <f>I$19</f>
        <v>0.4267353894</v>
      </c>
      <c r="I43" s="3">
        <f>'orig. data'!D37</f>
        <v>0.3792110617</v>
      </c>
      <c r="J43" s="3">
        <f>'orig. data'!R37</f>
        <v>0.3215751941</v>
      </c>
      <c r="K43" s="33">
        <f>J$19</f>
        <v>0.3975832486</v>
      </c>
      <c r="L43" s="6">
        <f>'orig. data'!B37</f>
        <v>16956</v>
      </c>
      <c r="M43" s="6">
        <f>'orig. data'!C37</f>
        <v>43467</v>
      </c>
      <c r="N43" s="12">
        <f>'orig. data'!G37</f>
        <v>4.1645751E-09</v>
      </c>
      <c r="O43" s="9"/>
      <c r="P43" s="6">
        <f>'orig. data'!P37</f>
        <v>15408</v>
      </c>
      <c r="Q43" s="6">
        <f>'orig. data'!Q37</f>
        <v>45938</v>
      </c>
      <c r="R43" s="12">
        <f>'orig. data'!U37</f>
        <v>7.287604E-26</v>
      </c>
      <c r="T43" s="12">
        <f>'orig. data'!AD37</f>
        <v>3.200848E-13</v>
      </c>
    </row>
    <row r="44" spans="2:20" ht="12.75">
      <c r="B44"/>
      <c r="C44"/>
      <c r="D44"/>
      <c r="E44"/>
      <c r="F44"/>
      <c r="G44"/>
      <c r="H44" s="33"/>
      <c r="I44" s="3"/>
      <c r="J44" s="3"/>
      <c r="K44" s="33"/>
      <c r="L44" s="6"/>
      <c r="M44" s="6"/>
      <c r="N44" s="12"/>
      <c r="O44" s="9"/>
      <c r="P44" s="6"/>
      <c r="Q44" s="6"/>
      <c r="R44" s="12"/>
      <c r="T44" s="12"/>
    </row>
    <row r="45" spans="1:20" ht="12.75">
      <c r="A45" s="2">
        <v>37</v>
      </c>
      <c r="B45" t="s">
        <v>416</v>
      </c>
      <c r="C45" t="str">
        <f aca="true" t="shared" si="16" ref="C45:C53">IF(AND(N45&lt;=0.005,N45&gt;0),"1","")</f>
        <v>1</v>
      </c>
      <c r="D45" t="str">
        <f aca="true" t="shared" si="17" ref="D45:D53">IF(AND(R45&lt;=0.005,R45&gt;0),"2","")</f>
        <v>2</v>
      </c>
      <c r="E45">
        <f aca="true" t="shared" si="18" ref="E45:E53">IF(AND(T45&lt;=0.005,T45&gt;0),"t","")</f>
      </c>
      <c r="F45" t="str">
        <f aca="true" t="shared" si="19" ref="F45:F53">IF(AND(L45&gt;0,L45&lt;=5),"T1c"," ")&amp;IF(AND(M45&gt;0,M45&lt;=5),"T1p"," ")</f>
        <v>  </v>
      </c>
      <c r="G45" t="str">
        <f aca="true" t="shared" si="20" ref="G45:G53">IF(AND(P45&gt;0,P45&lt;=5),"T2c"," ")&amp;IF(AND(Q45&gt;0,Q45&lt;=5),"T2p"," ")</f>
        <v>  </v>
      </c>
      <c r="H45" s="33">
        <f aca="true" t="shared" si="21" ref="H45:H53">I$19</f>
        <v>0.4267353894</v>
      </c>
      <c r="I45" s="3">
        <f>'orig. data'!D38</f>
        <v>0.2711419139</v>
      </c>
      <c r="J45" s="3">
        <f>'orig. data'!R38</f>
        <v>0.2542173827</v>
      </c>
      <c r="K45" s="33">
        <f aca="true" t="shared" si="22" ref="K45:K53">J$19</f>
        <v>0.3975832486</v>
      </c>
      <c r="L45" s="6">
        <f>'orig. data'!B38</f>
        <v>17684</v>
      </c>
      <c r="M45" s="6">
        <f>'orig. data'!C38</f>
        <v>65983</v>
      </c>
      <c r="N45" s="12">
        <f>'orig. data'!G38</f>
        <v>1.16393E-113</v>
      </c>
      <c r="O45" s="9"/>
      <c r="P45" s="6">
        <f>'orig. data'!P38</f>
        <v>16984</v>
      </c>
      <c r="Q45" s="6">
        <f>'orig. data'!Q38</f>
        <v>68694</v>
      </c>
      <c r="R45" s="12">
        <f>'orig. data'!U38</f>
        <v>6.04595E-110</v>
      </c>
      <c r="T45" s="12">
        <f>'orig. data'!AD38</f>
        <v>0.0057152805</v>
      </c>
    </row>
    <row r="46" spans="1:20" ht="12.75">
      <c r="A46" s="2">
        <v>38</v>
      </c>
      <c r="B46" t="s">
        <v>368</v>
      </c>
      <c r="C46">
        <f t="shared" si="16"/>
      </c>
      <c r="D46">
        <f t="shared" si="17"/>
      </c>
      <c r="E46" t="str">
        <f t="shared" si="18"/>
        <v>t</v>
      </c>
      <c r="F46" t="str">
        <f t="shared" si="19"/>
        <v>  </v>
      </c>
      <c r="G46" t="str">
        <f t="shared" si="20"/>
        <v>  </v>
      </c>
      <c r="H46" s="33">
        <f t="shared" si="21"/>
        <v>0.4267353894</v>
      </c>
      <c r="I46" s="3">
        <f>'orig. data'!D39</f>
        <v>0.4221500643</v>
      </c>
      <c r="J46" s="3">
        <f>'orig. data'!R39</f>
        <v>0.3818010635</v>
      </c>
      <c r="K46" s="33">
        <f t="shared" si="22"/>
        <v>0.3975832486</v>
      </c>
      <c r="L46" s="6">
        <f>'orig. data'!B39</f>
        <v>19621</v>
      </c>
      <c r="M46" s="6">
        <f>'orig. data'!C39</f>
        <v>49139</v>
      </c>
      <c r="N46" s="12">
        <f>'orig. data'!G39</f>
        <v>0.5937128045</v>
      </c>
      <c r="P46" s="6">
        <f>'orig. data'!P39</f>
        <v>17933</v>
      </c>
      <c r="Q46" s="6">
        <f>'orig. data'!Q39</f>
        <v>49306</v>
      </c>
      <c r="R46" s="12">
        <f>'orig. data'!U39</f>
        <v>0.0456690045</v>
      </c>
      <c r="T46" s="12">
        <f>'orig. data'!AD39</f>
        <v>1.50067E-05</v>
      </c>
    </row>
    <row r="47" spans="1:20" ht="12.75">
      <c r="A47" s="2">
        <v>39</v>
      </c>
      <c r="B47" t="s">
        <v>150</v>
      </c>
      <c r="C47" t="str">
        <f t="shared" si="16"/>
        <v>1</v>
      </c>
      <c r="D47" t="str">
        <f t="shared" si="17"/>
        <v>2</v>
      </c>
      <c r="E47" t="str">
        <f t="shared" si="18"/>
        <v>t</v>
      </c>
      <c r="F47" t="str">
        <f t="shared" si="19"/>
        <v>  </v>
      </c>
      <c r="G47" t="str">
        <f t="shared" si="20"/>
        <v>  </v>
      </c>
      <c r="H47" s="33">
        <f t="shared" si="21"/>
        <v>0.4267353894</v>
      </c>
      <c r="I47" s="3">
        <f>'orig. data'!D40</f>
        <v>0.3927479974</v>
      </c>
      <c r="J47" s="3">
        <f>'orig. data'!R40</f>
        <v>0.3651741828</v>
      </c>
      <c r="K47" s="33">
        <f t="shared" si="22"/>
        <v>0.3975832486</v>
      </c>
      <c r="L47" s="6">
        <f>'orig. data'!B40</f>
        <v>36539</v>
      </c>
      <c r="M47" s="6">
        <f>'orig. data'!C40</f>
        <v>93226</v>
      </c>
      <c r="N47" s="12">
        <f>'orig. data'!G40</f>
        <v>1.50311E-05</v>
      </c>
      <c r="P47" s="6">
        <f>'orig. data'!P40</f>
        <v>36703</v>
      </c>
      <c r="Q47" s="6">
        <f>'orig. data'!Q40</f>
        <v>100349</v>
      </c>
      <c r="R47" s="12">
        <f>'orig. data'!U40</f>
        <v>9.0310885E-06</v>
      </c>
      <c r="T47" s="12">
        <f>'orig. data'!AD40</f>
        <v>0.0006841046</v>
      </c>
    </row>
    <row r="48" spans="1:20" ht="12.75">
      <c r="A48" s="2">
        <v>40</v>
      </c>
      <c r="B48" t="s">
        <v>369</v>
      </c>
      <c r="C48" t="str">
        <f t="shared" si="16"/>
        <v>1</v>
      </c>
      <c r="D48" t="str">
        <f t="shared" si="17"/>
        <v>2</v>
      </c>
      <c r="E48" t="str">
        <f t="shared" si="18"/>
        <v>t</v>
      </c>
      <c r="F48" t="str">
        <f t="shared" si="19"/>
        <v>  </v>
      </c>
      <c r="G48" t="str">
        <f t="shared" si="20"/>
        <v>  </v>
      </c>
      <c r="H48" s="33">
        <f t="shared" si="21"/>
        <v>0.4267353894</v>
      </c>
      <c r="I48" s="3">
        <f>'orig. data'!D41</f>
        <v>0.3256843184</v>
      </c>
      <c r="J48" s="3">
        <f>'orig. data'!R41</f>
        <v>0.2747840646</v>
      </c>
      <c r="K48" s="33">
        <f t="shared" si="22"/>
        <v>0.3975832486</v>
      </c>
      <c r="L48" s="6">
        <f>'orig. data'!B41</f>
        <v>13617</v>
      </c>
      <c r="M48" s="6">
        <f>'orig. data'!C41</f>
        <v>41135</v>
      </c>
      <c r="N48" s="12">
        <f>'orig. data'!G41</f>
        <v>4.408602E-40</v>
      </c>
      <c r="P48" s="6">
        <f>'orig. data'!P41</f>
        <v>10944</v>
      </c>
      <c r="Q48" s="6">
        <f>'orig. data'!Q41</f>
        <v>38227</v>
      </c>
      <c r="R48" s="12">
        <f>'orig. data'!U41</f>
        <v>8.78398E-71</v>
      </c>
      <c r="T48" s="12">
        <f>'orig. data'!AD41</f>
        <v>4.202119E-13</v>
      </c>
    </row>
    <row r="49" spans="1:20" ht="12.75">
      <c r="A49" s="2">
        <v>41</v>
      </c>
      <c r="B49" t="s">
        <v>417</v>
      </c>
      <c r="C49" t="str">
        <f t="shared" si="16"/>
        <v>1</v>
      </c>
      <c r="D49" t="str">
        <f t="shared" si="17"/>
        <v>2</v>
      </c>
      <c r="E49">
        <f t="shared" si="18"/>
      </c>
      <c r="F49" t="str">
        <f t="shared" si="19"/>
        <v>  </v>
      </c>
      <c r="G49" t="str">
        <f t="shared" si="20"/>
        <v>  </v>
      </c>
      <c r="H49" s="33">
        <f t="shared" si="21"/>
        <v>0.4267353894</v>
      </c>
      <c r="I49" s="3">
        <f>'orig. data'!D43</f>
        <v>0.3091340794</v>
      </c>
      <c r="J49" s="3">
        <f>'orig. data'!R43</f>
        <v>0.2914261834</v>
      </c>
      <c r="K49" s="33">
        <f t="shared" si="22"/>
        <v>0.3975832486</v>
      </c>
      <c r="L49" s="6">
        <f>'orig. data'!B43</f>
        <v>25436</v>
      </c>
      <c r="M49" s="6">
        <f>'orig. data'!C43</f>
        <v>81318</v>
      </c>
      <c r="N49" s="12">
        <f>'orig. data'!G43</f>
        <v>1.038607E-61</v>
      </c>
      <c r="P49" s="6">
        <f>'orig. data'!P43</f>
        <v>24082</v>
      </c>
      <c r="Q49" s="6">
        <f>'orig. data'!Q43</f>
        <v>82072</v>
      </c>
      <c r="R49" s="12">
        <f>'orig. data'!U43</f>
        <v>3.038544E-57</v>
      </c>
      <c r="T49" s="12">
        <f>'orig. data'!AD43</f>
        <v>0.0082083975</v>
      </c>
    </row>
    <row r="50" spans="1:20" ht="12.75">
      <c r="A50" s="2">
        <v>42</v>
      </c>
      <c r="B50" t="s">
        <v>370</v>
      </c>
      <c r="C50" t="str">
        <f t="shared" si="16"/>
        <v>1</v>
      </c>
      <c r="D50" t="str">
        <f t="shared" si="17"/>
        <v>2</v>
      </c>
      <c r="E50" t="str">
        <f t="shared" si="18"/>
        <v>t</v>
      </c>
      <c r="F50" t="str">
        <f t="shared" si="19"/>
        <v>  </v>
      </c>
      <c r="G50" t="str">
        <f t="shared" si="20"/>
        <v>  </v>
      </c>
      <c r="H50" s="33">
        <f t="shared" si="21"/>
        <v>0.4267353894</v>
      </c>
      <c r="I50" s="3">
        <f>'orig. data'!D42</f>
        <v>0.2982707368</v>
      </c>
      <c r="J50" s="3">
        <f>'orig. data'!R42</f>
        <v>0.2714698173</v>
      </c>
      <c r="K50" s="33">
        <f t="shared" si="22"/>
        <v>0.3975832486</v>
      </c>
      <c r="L50" s="6">
        <f>'orig. data'!B42</f>
        <v>42715</v>
      </c>
      <c r="M50" s="6">
        <f>'orig. data'!C42</f>
        <v>142931</v>
      </c>
      <c r="N50" s="12">
        <f>'orig. data'!G42</f>
        <v>4.215269E-79</v>
      </c>
      <c r="P50" s="6">
        <f>'orig. data'!P42</f>
        <v>42020</v>
      </c>
      <c r="Q50" s="6">
        <f>'orig. data'!Q42</f>
        <v>160312</v>
      </c>
      <c r="R50" s="12">
        <f>'orig. data'!U42</f>
        <v>9.098578E-90</v>
      </c>
      <c r="T50" s="12">
        <f>'orig. data'!AD42</f>
        <v>6.3972055E-06</v>
      </c>
    </row>
    <row r="51" spans="1:20" ht="12.75">
      <c r="A51" s="2">
        <v>43</v>
      </c>
      <c r="B51" t="s">
        <v>371</v>
      </c>
      <c r="C51" t="str">
        <f t="shared" si="16"/>
        <v>1</v>
      </c>
      <c r="D51" t="str">
        <f t="shared" si="17"/>
        <v>2</v>
      </c>
      <c r="E51">
        <f t="shared" si="18"/>
      </c>
      <c r="F51" t="str">
        <f t="shared" si="19"/>
        <v>  </v>
      </c>
      <c r="G51" t="str">
        <f t="shared" si="20"/>
        <v>  </v>
      </c>
      <c r="H51" s="33">
        <f t="shared" si="21"/>
        <v>0.4267353894</v>
      </c>
      <c r="I51" s="3">
        <f>'orig. data'!D44</f>
        <v>0.2907390855</v>
      </c>
      <c r="J51" s="3">
        <f>'orig. data'!R44</f>
        <v>0.3057368561</v>
      </c>
      <c r="K51" s="33">
        <f t="shared" si="22"/>
        <v>0.3975832486</v>
      </c>
      <c r="L51" s="6">
        <f>'orig. data'!B44</f>
        <v>8601</v>
      </c>
      <c r="M51" s="6">
        <f>'orig. data'!C44</f>
        <v>29236</v>
      </c>
      <c r="N51" s="12">
        <f>'orig. data'!G44</f>
        <v>3.467965E-71</v>
      </c>
      <c r="P51" s="6">
        <f>'orig. data'!P44</f>
        <v>8845</v>
      </c>
      <c r="Q51" s="6">
        <f>'orig. data'!Q44</f>
        <v>29153</v>
      </c>
      <c r="R51" s="12">
        <f>'orig. data'!U44</f>
        <v>8.668671E-35</v>
      </c>
      <c r="T51" s="12">
        <f>'orig. data'!AD44</f>
        <v>0.0267900994</v>
      </c>
    </row>
    <row r="52" spans="1:20" ht="12.75">
      <c r="A52" s="2">
        <v>44</v>
      </c>
      <c r="B52" t="s">
        <v>372</v>
      </c>
      <c r="C52" t="str">
        <f t="shared" si="16"/>
        <v>1</v>
      </c>
      <c r="D52" t="str">
        <f t="shared" si="17"/>
        <v>2</v>
      </c>
      <c r="E52" t="str">
        <f t="shared" si="18"/>
        <v>t</v>
      </c>
      <c r="F52" t="str">
        <f t="shared" si="19"/>
        <v>  </v>
      </c>
      <c r="G52" t="str">
        <f t="shared" si="20"/>
        <v>  </v>
      </c>
      <c r="H52" s="33">
        <f t="shared" si="21"/>
        <v>0.4267353894</v>
      </c>
      <c r="I52" s="3">
        <f>'orig. data'!D45</f>
        <v>0.2845829066</v>
      </c>
      <c r="J52" s="3">
        <f>'orig. data'!R45</f>
        <v>0.266700855</v>
      </c>
      <c r="K52" s="33">
        <f t="shared" si="22"/>
        <v>0.3975832486</v>
      </c>
      <c r="L52" s="6">
        <f>'orig. data'!B45</f>
        <v>58591</v>
      </c>
      <c r="M52" s="6">
        <f>'orig. data'!C45</f>
        <v>202036</v>
      </c>
      <c r="N52" s="12">
        <f>'orig. data'!G45</f>
        <v>6.5027E-103</v>
      </c>
      <c r="P52" s="6">
        <f>'orig. data'!P45</f>
        <v>54186</v>
      </c>
      <c r="Q52" s="6">
        <f>'orig. data'!Q45</f>
        <v>200953</v>
      </c>
      <c r="R52" s="12">
        <f>'orig. data'!U45</f>
        <v>8.87639E-100</v>
      </c>
      <c r="T52" s="12">
        <f>'orig. data'!AD45</f>
        <v>0.0018891381</v>
      </c>
    </row>
    <row r="53" spans="1:20" ht="12.75">
      <c r="A53" s="2">
        <v>45</v>
      </c>
      <c r="B53" t="s">
        <v>207</v>
      </c>
      <c r="C53" t="str">
        <f t="shared" si="16"/>
        <v>1</v>
      </c>
      <c r="D53" t="str">
        <f t="shared" si="17"/>
        <v>2</v>
      </c>
      <c r="E53" t="str">
        <f t="shared" si="18"/>
        <v>t</v>
      </c>
      <c r="F53" t="str">
        <f t="shared" si="19"/>
        <v>  </v>
      </c>
      <c r="G53" t="str">
        <f t="shared" si="20"/>
        <v>  </v>
      </c>
      <c r="H53" s="33">
        <f t="shared" si="21"/>
        <v>0.4267353894</v>
      </c>
      <c r="I53" s="3">
        <f>'orig. data'!D46</f>
        <v>0.3006100765</v>
      </c>
      <c r="J53" s="3">
        <f>'orig. data'!R46</f>
        <v>0.2665124449</v>
      </c>
      <c r="K53" s="33">
        <f t="shared" si="22"/>
        <v>0.3975832486</v>
      </c>
      <c r="L53" s="6">
        <f>'orig. data'!B46</f>
        <v>13235</v>
      </c>
      <c r="M53" s="6">
        <f>'orig. data'!C46</f>
        <v>44293</v>
      </c>
      <c r="N53" s="12">
        <f>'orig. data'!G46</f>
        <v>1.032459E-64</v>
      </c>
      <c r="P53" s="6">
        <f>'orig. data'!P46</f>
        <v>12022</v>
      </c>
      <c r="Q53" s="6">
        <f>'orig. data'!Q46</f>
        <v>46656</v>
      </c>
      <c r="R53" s="12">
        <f>'orig. data'!U46</f>
        <v>8.469065E-83</v>
      </c>
      <c r="T53" s="12">
        <f>'orig. data'!AD46</f>
        <v>4.517704E-07</v>
      </c>
    </row>
    <row r="54" spans="2:20" ht="12.75">
      <c r="B54"/>
      <c r="C54"/>
      <c r="D54"/>
      <c r="E54"/>
      <c r="F54"/>
      <c r="G54"/>
      <c r="H54" s="33"/>
      <c r="I54" s="3"/>
      <c r="J54" s="3"/>
      <c r="K54" s="33"/>
      <c r="L54" s="6"/>
      <c r="M54" s="6"/>
      <c r="N54" s="12"/>
      <c r="P54" s="6"/>
      <c r="Q54" s="6"/>
      <c r="R54" s="12"/>
      <c r="T54" s="12"/>
    </row>
    <row r="55" spans="1:20" ht="12.75">
      <c r="A55" s="2">
        <v>46</v>
      </c>
      <c r="B55" t="s">
        <v>377</v>
      </c>
      <c r="C55" t="str">
        <f aca="true" t="shared" si="23" ref="C55:C60">IF(AND(N55&lt;=0.005,N55&gt;0),"1","")</f>
        <v>1</v>
      </c>
      <c r="D55" t="str">
        <f aca="true" t="shared" si="24" ref="D55:D60">IF(AND(R55&lt;=0.005,R55&gt;0),"2","")</f>
        <v>2</v>
      </c>
      <c r="E55" t="str">
        <f aca="true" t="shared" si="25" ref="E55:E60">IF(AND(T55&lt;=0.005,T55&gt;0),"t","")</f>
        <v>t</v>
      </c>
      <c r="F55" t="str">
        <f aca="true" t="shared" si="26" ref="F55:F60">IF(AND(L55&gt;0,L55&lt;=5),"T1c"," ")&amp;IF(AND(M55&gt;0,M55&lt;=5),"T1p"," ")</f>
        <v>  </v>
      </c>
      <c r="G55" t="str">
        <f aca="true" t="shared" si="27" ref="G55:G60">IF(AND(P55&gt;0,P55&lt;=5),"T2c"," ")&amp;IF(AND(Q55&gt;0,Q55&lt;=5),"T2p"," ")</f>
        <v>  </v>
      </c>
      <c r="H55" s="33">
        <f aca="true" t="shared" si="28" ref="H55:H60">I$19</f>
        <v>0.4267353894</v>
      </c>
      <c r="I55" s="3">
        <f>'orig. data'!D54</f>
        <v>0.2932431998</v>
      </c>
      <c r="J55" s="3">
        <f>'orig. data'!R54</f>
        <v>0.2650597142</v>
      </c>
      <c r="K55" s="33">
        <f aca="true" t="shared" si="29" ref="K55:K60">J$19</f>
        <v>0.3975832486</v>
      </c>
      <c r="L55" s="6">
        <f>'orig. data'!B54</f>
        <v>33354</v>
      </c>
      <c r="M55" s="6">
        <f>'orig. data'!C54</f>
        <v>111953</v>
      </c>
      <c r="N55" s="12">
        <f>'orig. data'!G54</f>
        <v>2.588929E-85</v>
      </c>
      <c r="P55" s="6">
        <f>'orig. data'!P54</f>
        <v>29397</v>
      </c>
      <c r="Q55" s="6">
        <f>'orig. data'!Q54</f>
        <v>106846</v>
      </c>
      <c r="R55" s="12">
        <f>'orig. data'!U54</f>
        <v>1.103123E-98</v>
      </c>
      <c r="T55" s="12">
        <f>'orig. data'!AD54</f>
        <v>1.8381725E-06</v>
      </c>
    </row>
    <row r="56" spans="1:20" ht="12.75">
      <c r="A56" s="2">
        <v>47</v>
      </c>
      <c r="B56" t="s">
        <v>379</v>
      </c>
      <c r="C56" t="str">
        <f t="shared" si="23"/>
        <v>1</v>
      </c>
      <c r="D56" t="str">
        <f t="shared" si="24"/>
        <v>2</v>
      </c>
      <c r="E56">
        <f t="shared" si="25"/>
      </c>
      <c r="F56" t="str">
        <f t="shared" si="26"/>
        <v>  </v>
      </c>
      <c r="G56" t="str">
        <f t="shared" si="27"/>
        <v>  </v>
      </c>
      <c r="H56" s="33">
        <f t="shared" si="28"/>
        <v>0.4267353894</v>
      </c>
      <c r="I56" s="3">
        <f>'orig. data'!D56</f>
        <v>0.3323115035</v>
      </c>
      <c r="J56" s="3">
        <f>'orig. data'!R56</f>
        <v>0.3267820784</v>
      </c>
      <c r="K56" s="33">
        <f t="shared" si="29"/>
        <v>0.3975832486</v>
      </c>
      <c r="L56" s="6">
        <f>'orig. data'!B56</f>
        <v>26538</v>
      </c>
      <c r="M56" s="6">
        <f>'orig. data'!C56</f>
        <v>76664</v>
      </c>
      <c r="N56" s="12">
        <f>'orig. data'!G56</f>
        <v>3.055141E-38</v>
      </c>
      <c r="P56" s="6">
        <f>'orig. data'!P56</f>
        <v>25719</v>
      </c>
      <c r="Q56" s="6">
        <f>'orig. data'!Q56</f>
        <v>73981</v>
      </c>
      <c r="R56" s="12">
        <f>'orig. data'!U56</f>
        <v>4.445121E-24</v>
      </c>
      <c r="T56" s="12">
        <f>'orig. data'!AD56</f>
        <v>0.5301314775</v>
      </c>
    </row>
    <row r="57" spans="1:20" ht="12.75">
      <c r="A57" s="2">
        <v>48</v>
      </c>
      <c r="B57" t="s">
        <v>378</v>
      </c>
      <c r="C57" t="str">
        <f t="shared" si="23"/>
        <v>1</v>
      </c>
      <c r="D57" t="str">
        <f t="shared" si="24"/>
        <v>2</v>
      </c>
      <c r="E57">
        <f t="shared" si="25"/>
      </c>
      <c r="F57" t="str">
        <f t="shared" si="26"/>
        <v>  </v>
      </c>
      <c r="G57" t="str">
        <f t="shared" si="27"/>
        <v>  </v>
      </c>
      <c r="H57" s="33">
        <f t="shared" si="28"/>
        <v>0.4267353894</v>
      </c>
      <c r="I57" s="3">
        <f>'orig. data'!D55</f>
        <v>0.3046846855</v>
      </c>
      <c r="J57" s="3">
        <f>'orig. data'!R55</f>
        <v>0.3017560202</v>
      </c>
      <c r="K57" s="33">
        <f t="shared" si="29"/>
        <v>0.3975832486</v>
      </c>
      <c r="L57" s="6">
        <f>'orig. data'!B55</f>
        <v>25641</v>
      </c>
      <c r="M57" s="6">
        <f>'orig. data'!C55</f>
        <v>81599</v>
      </c>
      <c r="N57" s="12">
        <f>'orig. data'!G55</f>
        <v>1.644571E-67</v>
      </c>
      <c r="P57" s="6">
        <f>'orig. data'!P55</f>
        <v>25186</v>
      </c>
      <c r="Q57" s="6">
        <f>'orig. data'!Q55</f>
        <v>80179</v>
      </c>
      <c r="R57" s="12">
        <f>'orig. data'!U55</f>
        <v>8.32939E-46</v>
      </c>
      <c r="T57" s="12">
        <f>'orig. data'!AD55</f>
        <v>0.7776470832</v>
      </c>
    </row>
    <row r="58" spans="1:20" ht="12.75">
      <c r="A58" s="2">
        <v>49</v>
      </c>
      <c r="B58" t="s">
        <v>420</v>
      </c>
      <c r="C58" t="str">
        <f t="shared" si="23"/>
        <v>1</v>
      </c>
      <c r="D58" t="str">
        <f t="shared" si="24"/>
        <v>2</v>
      </c>
      <c r="E58">
        <f t="shared" si="25"/>
      </c>
      <c r="F58" t="str">
        <f t="shared" si="26"/>
        <v>  </v>
      </c>
      <c r="G58" t="str">
        <f t="shared" si="27"/>
        <v>  </v>
      </c>
      <c r="H58" s="33">
        <f t="shared" si="28"/>
        <v>0.4267353894</v>
      </c>
      <c r="I58" s="3">
        <f>'orig. data'!D57</f>
        <v>0.2706692451</v>
      </c>
      <c r="J58" s="3">
        <f>'orig. data'!R57</f>
        <v>0.2558870198</v>
      </c>
      <c r="K58" s="33">
        <f t="shared" si="29"/>
        <v>0.3975832486</v>
      </c>
      <c r="L58" s="6">
        <f>'orig. data'!B57</f>
        <v>35297</v>
      </c>
      <c r="M58" s="6">
        <f>'orig. data'!C57</f>
        <v>126970</v>
      </c>
      <c r="N58" s="12">
        <f>'orig. data'!G57</f>
        <v>1.62216E-125</v>
      </c>
      <c r="P58" s="6">
        <f>'orig. data'!P57</f>
        <v>31627</v>
      </c>
      <c r="Q58" s="6">
        <f>'orig. data'!Q57</f>
        <v>119582</v>
      </c>
      <c r="R58" s="12">
        <f>'orig. data'!U57</f>
        <v>1.99261E-117</v>
      </c>
      <c r="T58" s="12">
        <f>'orig. data'!AD57</f>
        <v>0.009639121</v>
      </c>
    </row>
    <row r="59" spans="1:20" ht="12.75">
      <c r="A59" s="2">
        <v>50</v>
      </c>
      <c r="B59" t="s">
        <v>380</v>
      </c>
      <c r="C59" t="str">
        <f t="shared" si="23"/>
        <v>1</v>
      </c>
      <c r="D59" t="str">
        <f t="shared" si="24"/>
        <v>2</v>
      </c>
      <c r="E59">
        <f t="shared" si="25"/>
      </c>
      <c r="F59" t="str">
        <f t="shared" si="26"/>
        <v>  </v>
      </c>
      <c r="G59" t="str">
        <f t="shared" si="27"/>
        <v>  </v>
      </c>
      <c r="H59" s="33">
        <f t="shared" si="28"/>
        <v>0.4267353894</v>
      </c>
      <c r="I59" s="3">
        <f>'orig. data'!D58</f>
        <v>0.2400554048</v>
      </c>
      <c r="J59" s="3">
        <f>'orig. data'!R58</f>
        <v>0.2518563053</v>
      </c>
      <c r="K59" s="33">
        <f t="shared" si="29"/>
        <v>0.3975832486</v>
      </c>
      <c r="L59" s="6">
        <f>'orig. data'!B58</f>
        <v>27131</v>
      </c>
      <c r="M59" s="6">
        <f>'orig. data'!C58</f>
        <v>110372</v>
      </c>
      <c r="N59" s="12">
        <f>'orig. data'!G58</f>
        <v>1.34614E-193</v>
      </c>
      <c r="P59" s="6">
        <f>'orig. data'!P58</f>
        <v>27957</v>
      </c>
      <c r="Q59" s="6">
        <f>'orig. data'!Q58</f>
        <v>106905</v>
      </c>
      <c r="R59" s="12">
        <f>'orig. data'!U58</f>
        <v>3.98916E-124</v>
      </c>
      <c r="T59" s="12">
        <f>'orig. data'!AD58</f>
        <v>0.0120456391</v>
      </c>
    </row>
    <row r="60" spans="1:20" ht="12.75">
      <c r="A60" s="2">
        <v>51</v>
      </c>
      <c r="B60" t="s">
        <v>381</v>
      </c>
      <c r="C60" t="str">
        <f t="shared" si="23"/>
        <v>1</v>
      </c>
      <c r="D60" t="str">
        <f t="shared" si="24"/>
        <v>2</v>
      </c>
      <c r="E60">
        <f t="shared" si="25"/>
      </c>
      <c r="F60" t="str">
        <f t="shared" si="26"/>
        <v>  </v>
      </c>
      <c r="G60" t="str">
        <f t="shared" si="27"/>
        <v>  </v>
      </c>
      <c r="H60" s="33">
        <f t="shared" si="28"/>
        <v>0.4267353894</v>
      </c>
      <c r="I60" s="3">
        <f>'orig. data'!D59</f>
        <v>0.3166363293</v>
      </c>
      <c r="J60" s="3">
        <f>'orig. data'!R59</f>
        <v>0.3149979467</v>
      </c>
      <c r="K60" s="33">
        <f t="shared" si="29"/>
        <v>0.3975832486</v>
      </c>
      <c r="L60" s="6">
        <f>'orig. data'!B59</f>
        <v>28341</v>
      </c>
      <c r="M60" s="6">
        <f>'orig. data'!C59</f>
        <v>86682</v>
      </c>
      <c r="N60" s="12">
        <f>'orig. data'!G59</f>
        <v>4.172594E-54</v>
      </c>
      <c r="P60" s="6">
        <f>'orig. data'!P59</f>
        <v>27762</v>
      </c>
      <c r="Q60" s="6">
        <f>'orig. data'!Q59</f>
        <v>84326</v>
      </c>
      <c r="R60" s="12">
        <f>'orig. data'!U59</f>
        <v>1.338219E-33</v>
      </c>
      <c r="T60" s="12">
        <f>'orig. data'!AD59</f>
        <v>0.9457226359</v>
      </c>
    </row>
    <row r="61" spans="2:20" ht="12.75">
      <c r="B61"/>
      <c r="C61"/>
      <c r="D61"/>
      <c r="E61"/>
      <c r="F61"/>
      <c r="G61"/>
      <c r="H61" s="33"/>
      <c r="I61" s="3"/>
      <c r="J61" s="3"/>
      <c r="K61" s="33"/>
      <c r="L61" s="6"/>
      <c r="M61" s="6"/>
      <c r="N61" s="12"/>
      <c r="P61" s="6"/>
      <c r="Q61" s="6"/>
      <c r="R61" s="12"/>
      <c r="T61" s="12"/>
    </row>
    <row r="62" spans="1:20" ht="12.75">
      <c r="A62" s="2">
        <v>52</v>
      </c>
      <c r="B62" t="s">
        <v>208</v>
      </c>
      <c r="C62" t="str">
        <f aca="true" t="shared" si="30" ref="C62:C68">IF(AND(N62&lt;=0.005,N62&gt;0),"1","")</f>
        <v>1</v>
      </c>
      <c r="D62" t="str">
        <f aca="true" t="shared" si="31" ref="D62:D68">IF(AND(R62&lt;=0.005,R62&gt;0),"2","")</f>
        <v>2</v>
      </c>
      <c r="E62" t="str">
        <f aca="true" t="shared" si="32" ref="E62:E68">IF(AND(T62&lt;=0.005,T62&gt;0),"t","")</f>
        <v>t</v>
      </c>
      <c r="F62" t="str">
        <f aca="true" t="shared" si="33" ref="F62:F68">IF(AND(L62&gt;0,L62&lt;=5),"T1c"," ")&amp;IF(AND(M62&gt;0,M62&lt;=5),"T1p"," ")</f>
        <v>  </v>
      </c>
      <c r="G62" t="str">
        <f aca="true" t="shared" si="34" ref="G62:G68">IF(AND(P62&gt;0,P62&lt;=5),"T2c"," ")&amp;IF(AND(Q62&gt;0,Q62&lt;=5),"T2p"," ")</f>
        <v>  </v>
      </c>
      <c r="H62" s="33">
        <f aca="true" t="shared" si="35" ref="H62:H68">I$19</f>
        <v>0.4267353894</v>
      </c>
      <c r="I62" s="3">
        <f>'orig. data'!D47</f>
        <v>0.3396567112</v>
      </c>
      <c r="J62" s="3">
        <f>'orig. data'!R47</f>
        <v>0.3632743255</v>
      </c>
      <c r="K62" s="33">
        <f aca="true" t="shared" si="36" ref="K62:K68">J$19</f>
        <v>0.3975832486</v>
      </c>
      <c r="L62" s="6">
        <f>'orig. data'!B47</f>
        <v>16018</v>
      </c>
      <c r="M62" s="6">
        <f>'orig. data'!C47</f>
        <v>48341</v>
      </c>
      <c r="N62" s="12">
        <f>'orig. data'!G47</f>
        <v>1.868703E-28</v>
      </c>
      <c r="P62" s="6">
        <f>'orig. data'!P47</f>
        <v>14544</v>
      </c>
      <c r="Q62" s="6">
        <f>'orig. data'!Q47</f>
        <v>40575</v>
      </c>
      <c r="R62" s="12">
        <f>'orig. data'!U47</f>
        <v>1.22398E-05</v>
      </c>
      <c r="T62" s="12">
        <f>'orig. data'!AD47</f>
        <v>0.0020211127</v>
      </c>
    </row>
    <row r="63" spans="1:20" ht="12.75">
      <c r="A63" s="2">
        <v>53</v>
      </c>
      <c r="B63" t="s">
        <v>418</v>
      </c>
      <c r="C63" t="str">
        <f t="shared" si="30"/>
        <v>1</v>
      </c>
      <c r="D63">
        <f t="shared" si="31"/>
      </c>
      <c r="E63">
        <f t="shared" si="32"/>
      </c>
      <c r="F63" t="str">
        <f t="shared" si="33"/>
        <v>  </v>
      </c>
      <c r="G63" t="str">
        <f t="shared" si="34"/>
        <v>  </v>
      </c>
      <c r="H63" s="33">
        <f t="shared" si="35"/>
        <v>0.4267353894</v>
      </c>
      <c r="I63" s="3">
        <f>'orig. data'!D48</f>
        <v>0.3687308737</v>
      </c>
      <c r="J63" s="3">
        <f>'orig. data'!R48</f>
        <v>0.376086172</v>
      </c>
      <c r="K63" s="33">
        <f t="shared" si="36"/>
        <v>0.3975832486</v>
      </c>
      <c r="L63" s="6">
        <f>'orig. data'!B48</f>
        <v>9815</v>
      </c>
      <c r="M63" s="6">
        <f>'orig. data'!C48</f>
        <v>27056</v>
      </c>
      <c r="N63" s="12">
        <f>'orig. data'!G48</f>
        <v>1.23781E-11</v>
      </c>
      <c r="P63" s="6">
        <f>'orig. data'!P48</f>
        <v>11970</v>
      </c>
      <c r="Q63" s="6">
        <f>'orig. data'!Q48</f>
        <v>32035</v>
      </c>
      <c r="R63" s="12">
        <f>'orig. data'!U48</f>
        <v>0.0082296435</v>
      </c>
      <c r="T63" s="12">
        <f>'orig. data'!AD48</f>
        <v>0.330463489</v>
      </c>
    </row>
    <row r="64" spans="1:20" ht="12.75">
      <c r="A64" s="2">
        <v>54</v>
      </c>
      <c r="B64" t="s">
        <v>373</v>
      </c>
      <c r="C64" t="str">
        <f t="shared" si="30"/>
        <v>1</v>
      </c>
      <c r="D64">
        <f t="shared" si="31"/>
      </c>
      <c r="E64">
        <f t="shared" si="32"/>
      </c>
      <c r="F64" t="str">
        <f t="shared" si="33"/>
        <v>  </v>
      </c>
      <c r="G64" t="str">
        <f t="shared" si="34"/>
        <v>  </v>
      </c>
      <c r="H64" s="33">
        <f t="shared" si="35"/>
        <v>0.4267353894</v>
      </c>
      <c r="I64" s="3">
        <f>'orig. data'!D49</f>
        <v>0.3882661295</v>
      </c>
      <c r="J64" s="3">
        <f>'orig. data'!R49</f>
        <v>0.3882567004</v>
      </c>
      <c r="K64" s="33">
        <f t="shared" si="36"/>
        <v>0.3975832486</v>
      </c>
      <c r="L64" s="6">
        <f>'orig. data'!B49</f>
        <v>37987</v>
      </c>
      <c r="M64" s="6">
        <f>'orig. data'!C49</f>
        <v>97523</v>
      </c>
      <c r="N64" s="12">
        <f>'orig. data'!G49</f>
        <v>8.018479E-07</v>
      </c>
      <c r="P64" s="6">
        <f>'orig. data'!P49</f>
        <v>37616</v>
      </c>
      <c r="Q64" s="6">
        <f>'orig. data'!Q49</f>
        <v>94173</v>
      </c>
      <c r="R64" s="12">
        <f>'orig. data'!U49</f>
        <v>0.2130549179</v>
      </c>
      <c r="T64" s="12">
        <f>'orig. data'!AD49</f>
        <v>0.8521297176</v>
      </c>
    </row>
    <row r="65" spans="1:20" ht="12.75">
      <c r="A65" s="2">
        <v>55</v>
      </c>
      <c r="B65" t="s">
        <v>374</v>
      </c>
      <c r="C65" t="str">
        <f t="shared" si="30"/>
        <v>1</v>
      </c>
      <c r="D65">
        <f t="shared" si="31"/>
      </c>
      <c r="E65">
        <f t="shared" si="32"/>
      </c>
      <c r="F65" t="str">
        <f t="shared" si="33"/>
        <v>  </v>
      </c>
      <c r="G65" t="str">
        <f t="shared" si="34"/>
        <v>  </v>
      </c>
      <c r="H65" s="33">
        <f t="shared" si="35"/>
        <v>0.4267353894</v>
      </c>
      <c r="I65" s="3">
        <f>'orig. data'!D50</f>
        <v>0.3727665999</v>
      </c>
      <c r="J65" s="3">
        <f>'orig. data'!R50</f>
        <v>0.3846645826</v>
      </c>
      <c r="K65" s="33">
        <f t="shared" si="36"/>
        <v>0.3975832486</v>
      </c>
      <c r="L65" s="6">
        <f>'orig. data'!B50</f>
        <v>18868</v>
      </c>
      <c r="M65" s="6">
        <f>'orig. data'!C50</f>
        <v>49862</v>
      </c>
      <c r="N65" s="12">
        <f>'orig. data'!G50</f>
        <v>1.50876E-11</v>
      </c>
      <c r="P65" s="6">
        <f>'orig. data'!P50</f>
        <v>18767</v>
      </c>
      <c r="Q65" s="6">
        <f>'orig. data'!Q50</f>
        <v>47904</v>
      </c>
      <c r="R65" s="12">
        <f>'orig. data'!U50</f>
        <v>0.0975859337</v>
      </c>
      <c r="T65" s="12">
        <f>'orig. data'!AD50</f>
        <v>0.1070023496</v>
      </c>
    </row>
    <row r="66" spans="1:20" ht="12.75">
      <c r="A66" s="2">
        <v>56</v>
      </c>
      <c r="B66" t="s">
        <v>375</v>
      </c>
      <c r="C66" t="str">
        <f t="shared" si="30"/>
        <v>1</v>
      </c>
      <c r="D66" t="str">
        <f t="shared" si="31"/>
        <v>2</v>
      </c>
      <c r="E66">
        <f t="shared" si="32"/>
      </c>
      <c r="F66" t="str">
        <f t="shared" si="33"/>
        <v>  </v>
      </c>
      <c r="G66" t="str">
        <f t="shared" si="34"/>
        <v>  </v>
      </c>
      <c r="H66" s="33">
        <f t="shared" si="35"/>
        <v>0.4267353894</v>
      </c>
      <c r="I66" s="3">
        <f>'orig. data'!D51</f>
        <v>0.3642304891</v>
      </c>
      <c r="J66" s="3">
        <f>'orig. data'!R51</f>
        <v>0.3686276948</v>
      </c>
      <c r="K66" s="33">
        <f t="shared" si="36"/>
        <v>0.3975832486</v>
      </c>
      <c r="L66" s="6">
        <f>'orig. data'!B51</f>
        <v>12529</v>
      </c>
      <c r="M66" s="6">
        <f>'orig. data'!C51</f>
        <v>34817</v>
      </c>
      <c r="N66" s="12">
        <f>'orig. data'!G51</f>
        <v>3.658321E-14</v>
      </c>
      <c r="P66" s="6">
        <f>'orig. data'!P51</f>
        <v>15348</v>
      </c>
      <c r="Q66" s="6">
        <f>'orig. data'!Q51</f>
        <v>41887</v>
      </c>
      <c r="R66" s="12">
        <f>'orig. data'!U51</f>
        <v>0.0002180923</v>
      </c>
      <c r="T66" s="12">
        <f>'orig. data'!AD51</f>
        <v>0.4942386665</v>
      </c>
    </row>
    <row r="67" spans="1:20" ht="12.75">
      <c r="A67" s="2">
        <v>57</v>
      </c>
      <c r="B67" t="s">
        <v>376</v>
      </c>
      <c r="C67" t="str">
        <f t="shared" si="30"/>
        <v>1</v>
      </c>
      <c r="D67">
        <f t="shared" si="31"/>
      </c>
      <c r="E67">
        <f t="shared" si="32"/>
      </c>
      <c r="F67" t="str">
        <f t="shared" si="33"/>
        <v>  </v>
      </c>
      <c r="G67" t="str">
        <f t="shared" si="34"/>
        <v>  </v>
      </c>
      <c r="H67" s="33">
        <f t="shared" si="35"/>
        <v>0.4267353894</v>
      </c>
      <c r="I67" s="3">
        <f>'orig. data'!D52</f>
        <v>0.3765801501</v>
      </c>
      <c r="J67" s="3">
        <f>'orig. data'!R52</f>
        <v>0.3892385531</v>
      </c>
      <c r="K67" s="33">
        <f t="shared" si="36"/>
        <v>0.3975832486</v>
      </c>
      <c r="L67" s="6">
        <f>'orig. data'!B52</f>
        <v>13833</v>
      </c>
      <c r="M67" s="6">
        <f>'orig. data'!C52</f>
        <v>36805</v>
      </c>
      <c r="N67" s="12">
        <f>'orig. data'!G52</f>
        <v>1.5876504E-09</v>
      </c>
      <c r="P67" s="6">
        <f>'orig. data'!P52</f>
        <v>18718</v>
      </c>
      <c r="Q67" s="6">
        <f>'orig. data'!Q52</f>
        <v>47206</v>
      </c>
      <c r="R67" s="12">
        <f>'orig. data'!U52</f>
        <v>0.2895669129</v>
      </c>
      <c r="T67" s="12">
        <f>'orig. data'!AD52</f>
        <v>0.1021428073</v>
      </c>
    </row>
    <row r="68" spans="1:20" ht="12.75">
      <c r="A68" s="2">
        <v>58</v>
      </c>
      <c r="B68" t="s">
        <v>419</v>
      </c>
      <c r="C68" t="str">
        <f t="shared" si="30"/>
        <v>1</v>
      </c>
      <c r="D68">
        <f t="shared" si="31"/>
      </c>
      <c r="E68">
        <f t="shared" si="32"/>
      </c>
      <c r="F68" t="str">
        <f t="shared" si="33"/>
        <v>  </v>
      </c>
      <c r="G68" t="str">
        <f t="shared" si="34"/>
        <v>  </v>
      </c>
      <c r="H68" s="33">
        <f t="shared" si="35"/>
        <v>0.4267353894</v>
      </c>
      <c r="I68" s="3">
        <f>'orig. data'!D53</f>
        <v>0.3795559175</v>
      </c>
      <c r="J68" s="3">
        <f>'orig. data'!R53</f>
        <v>0.3774184209</v>
      </c>
      <c r="K68" s="33">
        <f t="shared" si="36"/>
        <v>0.3975832486</v>
      </c>
      <c r="L68" s="6">
        <f>'orig. data'!B53</f>
        <v>32312</v>
      </c>
      <c r="M68" s="6">
        <f>'orig. data'!C53</f>
        <v>82361</v>
      </c>
      <c r="N68" s="12">
        <f>'orig. data'!G53</f>
        <v>9.765869E-10</v>
      </c>
      <c r="P68" s="6">
        <f>'orig. data'!P53</f>
        <v>28501</v>
      </c>
      <c r="Q68" s="6">
        <f>'orig. data'!Q53</f>
        <v>73796</v>
      </c>
      <c r="R68" s="12">
        <f>'orig. data'!U53</f>
        <v>0.0068644015</v>
      </c>
      <c r="T68" s="12">
        <f>'orig. data'!AD53</f>
        <v>0.927518141</v>
      </c>
    </row>
    <row r="69" spans="2:20" ht="12.75">
      <c r="B69"/>
      <c r="C69"/>
      <c r="D69"/>
      <c r="E69"/>
      <c r="F69"/>
      <c r="G69"/>
      <c r="H69" s="33"/>
      <c r="I69" s="3"/>
      <c r="J69" s="3"/>
      <c r="K69" s="33"/>
      <c r="L69" s="6"/>
      <c r="M69" s="6"/>
      <c r="N69" s="12"/>
      <c r="P69" s="6"/>
      <c r="Q69" s="6"/>
      <c r="R69" s="12"/>
      <c r="T69" s="12"/>
    </row>
    <row r="70" spans="1:20" ht="12.75">
      <c r="A70" s="2">
        <v>59</v>
      </c>
      <c r="B70" t="s">
        <v>382</v>
      </c>
      <c r="C70" t="str">
        <f>IF(AND(N70&lt;=0.005,N70&gt;0),"1","")</f>
        <v>1</v>
      </c>
      <c r="D70" t="str">
        <f>IF(AND(R70&lt;=0.005,R70&gt;0),"2","")</f>
        <v>2</v>
      </c>
      <c r="E70">
        <f>IF(AND(T70&lt;=0.005,T70&gt;0),"t","")</f>
      </c>
      <c r="F70" t="str">
        <f>IF(AND(L70&gt;0,L70&lt;=5),"T1c"," ")&amp;IF(AND(M70&gt;0,M70&lt;=5),"T1p"," ")</f>
        <v>  </v>
      </c>
      <c r="G70" t="str">
        <f>IF(AND(P70&gt;0,P70&lt;=5),"T2c"," ")&amp;IF(AND(Q70&gt;0,Q70&lt;=5),"T2p"," ")</f>
        <v>  </v>
      </c>
      <c r="H70" s="33">
        <f>I$19</f>
        <v>0.4267353894</v>
      </c>
      <c r="I70" s="3">
        <f>'orig. data'!D60</f>
        <v>0.2527566005</v>
      </c>
      <c r="J70" s="3">
        <f>'orig. data'!R60</f>
        <v>0.2399404201</v>
      </c>
      <c r="K70" s="33">
        <f>J$19</f>
        <v>0.3975832486</v>
      </c>
      <c r="L70" s="6">
        <f>'orig. data'!B60</f>
        <v>13119</v>
      </c>
      <c r="M70" s="6">
        <f>'orig. data'!C60</f>
        <v>50632</v>
      </c>
      <c r="N70" s="12">
        <f>'orig. data'!G60</f>
        <v>2.92097E-144</v>
      </c>
      <c r="P70" s="6">
        <f>'orig. data'!P60</f>
        <v>12291</v>
      </c>
      <c r="Q70" s="6">
        <f>'orig. data'!Q60</f>
        <v>47842</v>
      </c>
      <c r="R70" s="12">
        <f>'orig. data'!U60</f>
        <v>1.43709E-133</v>
      </c>
      <c r="T70" s="12">
        <f>'orig. data'!AD60</f>
        <v>0.0342440929</v>
      </c>
    </row>
    <row r="71" spans="1:20" ht="12.75">
      <c r="A71" s="2">
        <v>60</v>
      </c>
      <c r="B71" t="s">
        <v>383</v>
      </c>
      <c r="C71" t="str">
        <f>IF(AND(N71&lt;=0.005,N71&gt;0),"1","")</f>
        <v>1</v>
      </c>
      <c r="D71" t="str">
        <f>IF(AND(R71&lt;=0.005,R71&gt;0),"2","")</f>
        <v>2</v>
      </c>
      <c r="E71" t="str">
        <f>IF(AND(T71&lt;=0.005,T71&gt;0),"t","")</f>
        <v>t</v>
      </c>
      <c r="F71" t="str">
        <f>IF(AND(L71&gt;0,L71&lt;=5),"T1c"," ")&amp;IF(AND(M71&gt;0,M71&lt;=5),"T1p"," ")</f>
        <v>  </v>
      </c>
      <c r="G71" t="str">
        <f>IF(AND(P71&gt;0,P71&lt;=5),"T2c"," ")&amp;IF(AND(Q71&gt;0,Q71&lt;=5),"T2p"," ")</f>
        <v>  </v>
      </c>
      <c r="H71" s="33">
        <f>I$19</f>
        <v>0.4267353894</v>
      </c>
      <c r="I71" s="3">
        <f>'orig. data'!D61</f>
        <v>0.3413269137</v>
      </c>
      <c r="J71" s="3">
        <f>'orig. data'!R61</f>
        <v>0.3069783573</v>
      </c>
      <c r="K71" s="33">
        <f>J$19</f>
        <v>0.3975832486</v>
      </c>
      <c r="L71" s="6">
        <f>'orig. data'!B61</f>
        <v>45000</v>
      </c>
      <c r="M71" s="6">
        <f>'orig. data'!C61</f>
        <v>127531</v>
      </c>
      <c r="N71" s="12">
        <f>'orig. data'!G61</f>
        <v>3.641884E-32</v>
      </c>
      <c r="P71" s="6">
        <f>'orig. data'!P61</f>
        <v>37963</v>
      </c>
      <c r="Q71" s="6">
        <f>'orig. data'!Q61</f>
        <v>116433</v>
      </c>
      <c r="R71" s="12">
        <f>'orig. data'!U61</f>
        <v>3.071078E-42</v>
      </c>
      <c r="T71" s="12">
        <f>'orig. data'!AD61</f>
        <v>2.8472457E-07</v>
      </c>
    </row>
    <row r="72" spans="1:20" ht="12.75">
      <c r="A72" s="2">
        <v>61</v>
      </c>
      <c r="B72" t="s">
        <v>384</v>
      </c>
      <c r="C72" t="str">
        <f>IF(AND(N72&lt;=0.005,N72&gt;0),"1","")</f>
        <v>1</v>
      </c>
      <c r="D72" t="str">
        <f>IF(AND(R72&lt;=0.005,R72&gt;0),"2","")</f>
        <v>2</v>
      </c>
      <c r="E72" t="str">
        <f>IF(AND(T72&lt;=0.005,T72&gt;0),"t","")</f>
        <v>t</v>
      </c>
      <c r="F72" t="str">
        <f>IF(AND(L72&gt;0,L72&lt;=5),"T1c"," ")&amp;IF(AND(M72&gt;0,M72&lt;=5),"T1p"," ")</f>
        <v>  </v>
      </c>
      <c r="G72" t="str">
        <f>IF(AND(P72&gt;0,P72&lt;=5),"T2c"," ")&amp;IF(AND(Q72&gt;0,Q72&lt;=5),"T2p"," ")</f>
        <v>  </v>
      </c>
      <c r="H72" s="33">
        <f>I$19</f>
        <v>0.4267353894</v>
      </c>
      <c r="I72" s="3">
        <f>'orig. data'!D62</f>
        <v>0.3475808431</v>
      </c>
      <c r="J72" s="3">
        <f>'orig. data'!R62</f>
        <v>0.3071024514</v>
      </c>
      <c r="K72" s="33">
        <f>J$19</f>
        <v>0.3975832486</v>
      </c>
      <c r="L72" s="6">
        <f>'orig. data'!B62</f>
        <v>22176</v>
      </c>
      <c r="M72" s="6">
        <f>'orig. data'!C62</f>
        <v>64010</v>
      </c>
      <c r="N72" s="12">
        <f>'orig. data'!G62</f>
        <v>1.713693E-25</v>
      </c>
      <c r="P72" s="6">
        <f>'orig. data'!P62</f>
        <v>19897</v>
      </c>
      <c r="Q72" s="6">
        <f>'orig. data'!Q62</f>
        <v>63630</v>
      </c>
      <c r="R72" s="12">
        <f>'orig. data'!U62</f>
        <v>4.321001E-39</v>
      </c>
      <c r="T72" s="12">
        <f>'orig. data'!AD62</f>
        <v>1.8074649E-08</v>
      </c>
    </row>
    <row r="73" spans="1:20" ht="12.75">
      <c r="A73" s="2">
        <v>62</v>
      </c>
      <c r="B73" t="s">
        <v>385</v>
      </c>
      <c r="C73" t="str">
        <f>IF(AND(N73&lt;=0.005,N73&gt;0),"1","")</f>
        <v>1</v>
      </c>
      <c r="D73" t="str">
        <f>IF(AND(R73&lt;=0.005,R73&gt;0),"2","")</f>
        <v>2</v>
      </c>
      <c r="E73">
        <f>IF(AND(T73&lt;=0.005,T73&gt;0),"t","")</f>
      </c>
      <c r="F73" t="str">
        <f>IF(AND(L73&gt;0,L73&lt;=5),"T1c"," ")&amp;IF(AND(M73&gt;0,M73&lt;=5),"T1p"," ")</f>
        <v>  </v>
      </c>
      <c r="G73" t="str">
        <f>IF(AND(P73&gt;0,P73&lt;=5),"T2c"," ")&amp;IF(AND(Q73&gt;0,Q73&lt;=5),"T2p"," ")</f>
        <v>  </v>
      </c>
      <c r="H73" s="33">
        <f>I$19</f>
        <v>0.4267353894</v>
      </c>
      <c r="I73" s="3">
        <f>'orig. data'!D63</f>
        <v>0.2541717908</v>
      </c>
      <c r="J73" s="3">
        <f>'orig. data'!R63</f>
        <v>0.2419715429</v>
      </c>
      <c r="K73" s="33">
        <f>J$19</f>
        <v>0.3975832486</v>
      </c>
      <c r="L73" s="6">
        <f>'orig. data'!B63</f>
        <v>32206</v>
      </c>
      <c r="M73" s="6">
        <f>'orig. data'!C63</f>
        <v>125669</v>
      </c>
      <c r="N73" s="12">
        <f>'orig. data'!G63</f>
        <v>6.01652E-160</v>
      </c>
      <c r="P73" s="6">
        <f>'orig. data'!P63</f>
        <v>29946</v>
      </c>
      <c r="Q73" s="6">
        <f>'orig. data'!Q63</f>
        <v>124089</v>
      </c>
      <c r="R73" s="12">
        <f>'orig. data'!U63</f>
        <v>1.74828E-146</v>
      </c>
      <c r="T73" s="12">
        <f>'orig. data'!AD63</f>
        <v>0.026604114</v>
      </c>
    </row>
    <row r="74" spans="2:20" ht="12.75">
      <c r="B74"/>
      <c r="C74"/>
      <c r="D74"/>
      <c r="E74"/>
      <c r="F74"/>
      <c r="G74"/>
      <c r="H74" s="33"/>
      <c r="I74" s="3"/>
      <c r="J74" s="3"/>
      <c r="K74" s="33"/>
      <c r="L74" s="6"/>
      <c r="M74" s="6"/>
      <c r="N74" s="12"/>
      <c r="P74" s="6"/>
      <c r="Q74" s="6"/>
      <c r="R74" s="12"/>
      <c r="T74" s="12"/>
    </row>
    <row r="75" spans="1:20" ht="12.75">
      <c r="A75" s="2">
        <v>63</v>
      </c>
      <c r="B75" t="s">
        <v>386</v>
      </c>
      <c r="C75">
        <f>IF(AND(N75&lt;=0.005,N75&gt;0),"1","")</f>
      </c>
      <c r="D75">
        <f>IF(AND(R75&lt;=0.005,R75&gt;0),"2","")</f>
      </c>
      <c r="E75">
        <f>IF(AND(T75&lt;=0.005,T75&gt;0),"t","")</f>
      </c>
      <c r="F75" t="str">
        <f>IF(AND(L75&gt;0,L75&lt;=5),"T1c"," ")&amp;IF(AND(M75&gt;0,M75&lt;=5),"T1p"," ")</f>
        <v>  </v>
      </c>
      <c r="G75" t="str">
        <f>IF(AND(P75&gt;0,P75&lt;=5),"T2c"," ")&amp;IF(AND(Q75&gt;0,Q75&lt;=5),"T2p"," ")</f>
        <v>  </v>
      </c>
      <c r="H75" s="33">
        <f>I$19</f>
        <v>0.4267353894</v>
      </c>
      <c r="I75" s="3">
        <f>'orig. data'!D64</f>
        <v>0.4093229154</v>
      </c>
      <c r="J75" s="3">
        <f>'orig. data'!R64</f>
        <v>0.4081731637</v>
      </c>
      <c r="K75" s="33">
        <f>J$19</f>
        <v>0.3975832486</v>
      </c>
      <c r="L75" s="6">
        <f>'orig. data'!B64</f>
        <v>56316</v>
      </c>
      <c r="M75" s="6">
        <f>'orig. data'!C64</f>
        <v>139408</v>
      </c>
      <c r="N75" s="12">
        <f>'orig. data'!G64</f>
        <v>0.0277066315</v>
      </c>
      <c r="P75" s="6">
        <f>'orig. data'!P64</f>
        <v>60653</v>
      </c>
      <c r="Q75" s="6">
        <f>'orig. data'!Q64</f>
        <v>150465</v>
      </c>
      <c r="R75" s="12">
        <f>'orig. data'!U64</f>
        <v>0.1623983122</v>
      </c>
      <c r="T75" s="12">
        <f>'orig. data'!AD64</f>
        <v>0.9605320269</v>
      </c>
    </row>
    <row r="76" spans="1:20" ht="12.75">
      <c r="A76" s="2">
        <v>64</v>
      </c>
      <c r="B76" t="s">
        <v>387</v>
      </c>
      <c r="C76">
        <f>IF(AND(N76&lt;=0.005,N76&gt;0),"1","")</f>
      </c>
      <c r="D76">
        <f>IF(AND(R76&lt;=0.005,R76&gt;0),"2","")</f>
      </c>
      <c r="E76">
        <f>IF(AND(T76&lt;=0.005,T76&gt;0),"t","")</f>
      </c>
      <c r="F76" t="str">
        <f>IF(AND(L76&gt;0,L76&lt;=5),"T1c"," ")&amp;IF(AND(M76&gt;0,M76&lt;=5),"T1p"," ")</f>
        <v>  </v>
      </c>
      <c r="G76" t="str">
        <f>IF(AND(P76&gt;0,P76&lt;=5),"T2c"," ")&amp;IF(AND(Q76&gt;0,Q76&lt;=5),"T2p"," ")</f>
        <v>  </v>
      </c>
      <c r="H76" s="33">
        <f>I$19</f>
        <v>0.4267353894</v>
      </c>
      <c r="I76" s="3">
        <f>'orig. data'!D65</f>
        <v>0.4134724685</v>
      </c>
      <c r="J76" s="3">
        <f>'orig. data'!R65</f>
        <v>0.3947839933</v>
      </c>
      <c r="K76" s="33">
        <f>J$19</f>
        <v>0.3975832486</v>
      </c>
      <c r="L76" s="6">
        <f>'orig. data'!B65</f>
        <v>99060</v>
      </c>
      <c r="M76" s="6">
        <f>'orig. data'!C65</f>
        <v>236933</v>
      </c>
      <c r="N76" s="12">
        <f>'orig. data'!G65</f>
        <v>0.0893260186</v>
      </c>
      <c r="P76" s="6">
        <f>'orig. data'!P65</f>
        <v>92808</v>
      </c>
      <c r="Q76" s="6">
        <f>'orig. data'!Q65</f>
        <v>230750</v>
      </c>
      <c r="R76" s="12">
        <f>'orig. data'!U65</f>
        <v>0.7039034225</v>
      </c>
      <c r="T76" s="12">
        <f>'orig. data'!AD65</f>
        <v>0.0271731247</v>
      </c>
    </row>
    <row r="77" spans="1:20" ht="12.75">
      <c r="A77" s="2">
        <v>65</v>
      </c>
      <c r="B77" t="s">
        <v>388</v>
      </c>
      <c r="C77">
        <f>IF(AND(N77&lt;=0.005,N77&gt;0),"1","")</f>
      </c>
      <c r="D77" t="str">
        <f>IF(AND(R77&lt;=0.005,R77&gt;0),"2","")</f>
        <v>2</v>
      </c>
      <c r="E77" t="str">
        <f>IF(AND(T77&lt;=0.005,T77&gt;0),"t","")</f>
        <v>t</v>
      </c>
      <c r="F77" t="str">
        <f>IF(AND(L77&gt;0,L77&lt;=5),"T1c"," ")&amp;IF(AND(M77&gt;0,M77&lt;=5),"T1p"," ")</f>
        <v>  </v>
      </c>
      <c r="G77" t="str">
        <f>IF(AND(P77&gt;0,P77&lt;=5),"T2c"," ")&amp;IF(AND(Q77&gt;0,Q77&lt;=5),"T2p"," ")</f>
        <v>  </v>
      </c>
      <c r="H77" s="33">
        <f>I$19</f>
        <v>0.4267353894</v>
      </c>
      <c r="I77" s="3">
        <f>'orig. data'!D66</f>
        <v>0.4231865189</v>
      </c>
      <c r="J77" s="3">
        <f>'orig. data'!R66</f>
        <v>0.3471378638</v>
      </c>
      <c r="K77" s="33">
        <f>J$19</f>
        <v>0.3975832486</v>
      </c>
      <c r="L77" s="6">
        <f>'orig. data'!B66</f>
        <v>54935</v>
      </c>
      <c r="M77" s="6">
        <f>'orig. data'!C66</f>
        <v>126997</v>
      </c>
      <c r="N77" s="12">
        <f>'orig. data'!G66</f>
        <v>0.657946891</v>
      </c>
      <c r="P77" s="6">
        <f>'orig. data'!P66</f>
        <v>50255</v>
      </c>
      <c r="Q77" s="6">
        <f>'orig. data'!Q66</f>
        <v>140466</v>
      </c>
      <c r="R77" s="12">
        <f>'orig. data'!U66</f>
        <v>6.545875E-13</v>
      </c>
      <c r="T77" s="12">
        <f>'orig. data'!AD66</f>
        <v>8.125638E-23</v>
      </c>
    </row>
    <row r="78" spans="1:20" ht="12.75">
      <c r="A78" s="2">
        <v>66</v>
      </c>
      <c r="B78" t="s">
        <v>389</v>
      </c>
      <c r="C78" t="str">
        <f>IF(AND(N78&lt;=0.005,N78&gt;0),"1","")</f>
        <v>1</v>
      </c>
      <c r="D78" t="str">
        <f>IF(AND(R78&lt;=0.005,R78&gt;0),"2","")</f>
        <v>2</v>
      </c>
      <c r="E78" t="str">
        <f>IF(AND(T78&lt;=0.005,T78&gt;0),"t","")</f>
        <v>t</v>
      </c>
      <c r="F78" t="str">
        <f>IF(AND(L78&gt;0,L78&lt;=5),"T1c"," ")&amp;IF(AND(M78&gt;0,M78&lt;=5),"T1p"," ")</f>
        <v>  </v>
      </c>
      <c r="G78" t="str">
        <f>IF(AND(P78&gt;0,P78&lt;=5),"T2c"," ")&amp;IF(AND(Q78&gt;0,Q78&lt;=5),"T2p"," ")</f>
        <v>  </v>
      </c>
      <c r="H78" s="33">
        <f>I$19</f>
        <v>0.4267353894</v>
      </c>
      <c r="I78" s="3">
        <f>'orig. data'!D67</f>
        <v>0.3752910601</v>
      </c>
      <c r="J78" s="3">
        <f>'orig. data'!R67</f>
        <v>0.3338957654</v>
      </c>
      <c r="K78" s="33">
        <f>J$19</f>
        <v>0.3975832486</v>
      </c>
      <c r="L78" s="6">
        <f>'orig. data'!B67</f>
        <v>27873</v>
      </c>
      <c r="M78" s="6">
        <f>'orig. data'!C67</f>
        <v>75130</v>
      </c>
      <c r="N78" s="12">
        <f>'orig. data'!G67</f>
        <v>4.095955E-11</v>
      </c>
      <c r="P78" s="6">
        <f>'orig. data'!P67</f>
        <v>24973</v>
      </c>
      <c r="Q78" s="6">
        <f>'orig. data'!Q67</f>
        <v>76046</v>
      </c>
      <c r="R78" s="12">
        <f>'orig. data'!U67</f>
        <v>3.863721E-19</v>
      </c>
      <c r="T78" s="12">
        <f>'orig. data'!AD67</f>
        <v>6.5952261E-08</v>
      </c>
    </row>
    <row r="79" spans="2:20" ht="12.75">
      <c r="B79"/>
      <c r="C79"/>
      <c r="D79"/>
      <c r="E79"/>
      <c r="F79"/>
      <c r="G79"/>
      <c r="H79" s="33"/>
      <c r="I79" s="3"/>
      <c r="J79" s="3"/>
      <c r="K79" s="33"/>
      <c r="L79" s="6"/>
      <c r="M79" s="6"/>
      <c r="N79" s="12"/>
      <c r="P79" s="6"/>
      <c r="Q79" s="6"/>
      <c r="R79" s="12"/>
      <c r="T79" s="12"/>
    </row>
    <row r="80" spans="1:20" ht="12.75">
      <c r="A80" s="2">
        <v>67</v>
      </c>
      <c r="B80" t="s">
        <v>390</v>
      </c>
      <c r="C80">
        <f aca="true" t="shared" si="37" ref="C80:C85">IF(AND(N80&lt;=0.005,N80&gt;0),"1","")</f>
      </c>
      <c r="D80">
        <f aca="true" t="shared" si="38" ref="D80:D85">IF(AND(R80&lt;=0.005,R80&gt;0),"2","")</f>
      </c>
      <c r="E80" t="str">
        <f aca="true" t="shared" si="39" ref="E80:E85">IF(AND(T80&lt;=0.005,T80&gt;0),"t","")</f>
        <v>t</v>
      </c>
      <c r="F80" t="str">
        <f aca="true" t="shared" si="40" ref="F80:F85">IF(AND(L80&gt;0,L80&lt;=5),"T1c"," ")&amp;IF(AND(M80&gt;0,M80&lt;=5),"T1p"," ")</f>
        <v>  </v>
      </c>
      <c r="G80" t="str">
        <f aca="true" t="shared" si="41" ref="G80:G85">IF(AND(P80&gt;0,P80&lt;=5),"T2c"," ")&amp;IF(AND(Q80&gt;0,Q80&lt;=5),"T2p"," ")</f>
        <v>  </v>
      </c>
      <c r="H80" s="33">
        <f aca="true" t="shared" si="42" ref="H80:H85">I$19</f>
        <v>0.4267353894</v>
      </c>
      <c r="I80" s="3">
        <f>'orig. data'!D68</f>
        <v>0.4413746228</v>
      </c>
      <c r="J80" s="3">
        <f>'orig. data'!R68</f>
        <v>0.403076643</v>
      </c>
      <c r="K80" s="33">
        <f aca="true" t="shared" si="43" ref="K80:K85">J$19</f>
        <v>0.3975832486</v>
      </c>
      <c r="L80" s="6">
        <f>'orig. data'!B68</f>
        <v>37843</v>
      </c>
      <c r="M80" s="6">
        <f>'orig. data'!C68</f>
        <v>86911</v>
      </c>
      <c r="N80" s="12">
        <f>'orig. data'!G68</f>
        <v>0.0811033203</v>
      </c>
      <c r="P80" s="6">
        <f>'orig. data'!P68</f>
        <v>38133</v>
      </c>
      <c r="Q80" s="6">
        <f>'orig. data'!Q68</f>
        <v>95704</v>
      </c>
      <c r="R80" s="12">
        <f>'orig. data'!U68</f>
        <v>0.4770474144</v>
      </c>
      <c r="T80" s="12">
        <f>'orig. data'!AD68</f>
        <v>2.42271E-05</v>
      </c>
    </row>
    <row r="81" spans="1:20" ht="12.75">
      <c r="A81" s="2">
        <v>68</v>
      </c>
      <c r="B81" t="s">
        <v>391</v>
      </c>
      <c r="C81" t="str">
        <f t="shared" si="37"/>
        <v>1</v>
      </c>
      <c r="D81" t="str">
        <f t="shared" si="38"/>
        <v>2</v>
      </c>
      <c r="E81">
        <f t="shared" si="39"/>
      </c>
      <c r="F81" t="str">
        <f t="shared" si="40"/>
        <v>  </v>
      </c>
      <c r="G81" t="str">
        <f t="shared" si="41"/>
        <v>  </v>
      </c>
      <c r="H81" s="33">
        <f t="shared" si="42"/>
        <v>0.4267353894</v>
      </c>
      <c r="I81" s="3">
        <f>'orig. data'!D69</f>
        <v>0.33204133</v>
      </c>
      <c r="J81" s="3">
        <f>'orig. data'!R69</f>
        <v>0.3217672041</v>
      </c>
      <c r="K81" s="33">
        <f t="shared" si="43"/>
        <v>0.3975832486</v>
      </c>
      <c r="L81" s="6">
        <f>'orig. data'!B69</f>
        <v>8146</v>
      </c>
      <c r="M81" s="6">
        <f>'orig. data'!C69</f>
        <v>23988</v>
      </c>
      <c r="N81" s="12">
        <f>'orig. data'!G69</f>
        <v>5.315878E-31</v>
      </c>
      <c r="P81" s="6">
        <f>'orig. data'!P69</f>
        <v>8388</v>
      </c>
      <c r="Q81" s="6">
        <f>'orig. data'!Q69</f>
        <v>25146</v>
      </c>
      <c r="R81" s="12">
        <f>'orig. data'!U69</f>
        <v>1.041069E-22</v>
      </c>
      <c r="T81" s="12">
        <f>'orig. data'!AD69</f>
        <v>0.2642368507</v>
      </c>
    </row>
    <row r="82" spans="1:20" ht="12.75">
      <c r="A82" s="2">
        <v>69</v>
      </c>
      <c r="B82" t="s">
        <v>392</v>
      </c>
      <c r="C82" t="str">
        <f t="shared" si="37"/>
        <v>1</v>
      </c>
      <c r="D82" t="str">
        <f t="shared" si="38"/>
        <v>2</v>
      </c>
      <c r="E82" t="str">
        <f t="shared" si="39"/>
        <v>t</v>
      </c>
      <c r="F82" t="str">
        <f t="shared" si="40"/>
        <v>  </v>
      </c>
      <c r="G82" t="str">
        <f t="shared" si="41"/>
        <v>  </v>
      </c>
      <c r="H82" s="33">
        <f t="shared" si="42"/>
        <v>0.4267353894</v>
      </c>
      <c r="I82" s="3">
        <f>'orig. data'!D70</f>
        <v>0.3790004173</v>
      </c>
      <c r="J82" s="3">
        <f>'orig. data'!R70</f>
        <v>0.3428268607</v>
      </c>
      <c r="K82" s="33">
        <f t="shared" si="43"/>
        <v>0.3975832486</v>
      </c>
      <c r="L82" s="6">
        <f>'orig. data'!B70</f>
        <v>17320</v>
      </c>
      <c r="M82" s="6">
        <f>'orig. data'!C70</f>
        <v>45680</v>
      </c>
      <c r="N82" s="12">
        <f>'orig. data'!G70</f>
        <v>4.0909783E-09</v>
      </c>
      <c r="P82" s="6">
        <f>'orig. data'!P70</f>
        <v>16536</v>
      </c>
      <c r="Q82" s="6">
        <f>'orig. data'!Q70</f>
        <v>45116</v>
      </c>
      <c r="R82" s="12">
        <f>'orig. data'!U70</f>
        <v>2.640432E-13</v>
      </c>
      <c r="T82" s="12">
        <f>'orig. data'!AD70</f>
        <v>1.45623E-05</v>
      </c>
    </row>
    <row r="83" spans="1:20" ht="12.75">
      <c r="A83" s="2">
        <v>70</v>
      </c>
      <c r="B83" t="s">
        <v>393</v>
      </c>
      <c r="C83" t="str">
        <f t="shared" si="37"/>
        <v>1</v>
      </c>
      <c r="D83">
        <f t="shared" si="38"/>
      </c>
      <c r="E83">
        <f t="shared" si="39"/>
      </c>
      <c r="F83" t="str">
        <f t="shared" si="40"/>
        <v>  </v>
      </c>
      <c r="G83" t="str">
        <f t="shared" si="41"/>
        <v>  </v>
      </c>
      <c r="H83" s="33">
        <f t="shared" si="42"/>
        <v>0.4267353894</v>
      </c>
      <c r="I83" s="3">
        <f>'orig. data'!D71</f>
        <v>0.3943148315</v>
      </c>
      <c r="J83" s="3">
        <f>'orig. data'!R71</f>
        <v>0.3822007388</v>
      </c>
      <c r="K83" s="33">
        <f t="shared" si="43"/>
        <v>0.3975832486</v>
      </c>
      <c r="L83" s="6">
        <f>'orig. data'!B71</f>
        <v>20745</v>
      </c>
      <c r="M83" s="6">
        <f>'orig. data'!C71</f>
        <v>51835</v>
      </c>
      <c r="N83" s="12">
        <f>'orig. data'!G71</f>
        <v>6.21435E-05</v>
      </c>
      <c r="P83" s="6">
        <f>'orig. data'!P71</f>
        <v>22003</v>
      </c>
      <c r="Q83" s="6">
        <f>'orig. data'!Q71</f>
        <v>55972</v>
      </c>
      <c r="R83" s="12">
        <f>'orig. data'!U71</f>
        <v>0.0443228083</v>
      </c>
      <c r="T83" s="12">
        <f>'orig. data'!AD71</f>
        <v>0.1975073269</v>
      </c>
    </row>
    <row r="84" spans="1:20" ht="12.75">
      <c r="A84" s="2">
        <v>71</v>
      </c>
      <c r="B84" t="s">
        <v>394</v>
      </c>
      <c r="C84" t="str">
        <f t="shared" si="37"/>
        <v>1</v>
      </c>
      <c r="D84" t="str">
        <f t="shared" si="38"/>
        <v>2</v>
      </c>
      <c r="E84">
        <f t="shared" si="39"/>
      </c>
      <c r="F84" t="str">
        <f t="shared" si="40"/>
        <v>  </v>
      </c>
      <c r="G84" t="str">
        <f t="shared" si="41"/>
        <v>  </v>
      </c>
      <c r="H84" s="33">
        <f t="shared" si="42"/>
        <v>0.4267353894</v>
      </c>
      <c r="I84" s="3">
        <f>'orig. data'!D72</f>
        <v>0.3471664127</v>
      </c>
      <c r="J84" s="3">
        <f>'orig. data'!R72</f>
        <v>0.3648131939</v>
      </c>
      <c r="K84" s="33">
        <f t="shared" si="43"/>
        <v>0.3975832486</v>
      </c>
      <c r="L84" s="6">
        <f>'orig. data'!B72</f>
        <v>19290</v>
      </c>
      <c r="M84" s="6">
        <f>'orig. data'!C72</f>
        <v>56365</v>
      </c>
      <c r="N84" s="12">
        <f>'orig. data'!G72</f>
        <v>1.024081E-24</v>
      </c>
      <c r="P84" s="6">
        <f>'orig. data'!P72</f>
        <v>22788</v>
      </c>
      <c r="Q84" s="6">
        <f>'orig. data'!Q72</f>
        <v>63359</v>
      </c>
      <c r="R84" s="12">
        <f>'orig. data'!U72</f>
        <v>1.37705E-05</v>
      </c>
      <c r="T84" s="12">
        <f>'orig. data'!AD72</f>
        <v>0.0141922749</v>
      </c>
    </row>
    <row r="85" spans="1:20" ht="12.75">
      <c r="A85" s="2">
        <v>72</v>
      </c>
      <c r="B85" t="s">
        <v>151</v>
      </c>
      <c r="C85" t="str">
        <f t="shared" si="37"/>
        <v>1</v>
      </c>
      <c r="D85" t="str">
        <f t="shared" si="38"/>
        <v>2</v>
      </c>
      <c r="E85">
        <f t="shared" si="39"/>
      </c>
      <c r="F85" t="str">
        <f t="shared" si="40"/>
        <v>  </v>
      </c>
      <c r="G85" t="str">
        <f t="shared" si="41"/>
        <v>  </v>
      </c>
      <c r="H85" s="33">
        <f t="shared" si="42"/>
        <v>0.4267353894</v>
      </c>
      <c r="I85" s="3">
        <f>'orig. data'!D73</f>
        <v>0.2764056671</v>
      </c>
      <c r="J85" s="3">
        <f>'orig. data'!R73</f>
        <v>0.2868642021</v>
      </c>
      <c r="K85" s="33">
        <f t="shared" si="43"/>
        <v>0.3975832486</v>
      </c>
      <c r="L85" s="6">
        <f>'orig. data'!B73</f>
        <v>6799</v>
      </c>
      <c r="M85" s="6">
        <f>'orig. data'!C73</f>
        <v>24250</v>
      </c>
      <c r="N85" s="12">
        <f>'orig. data'!G73</f>
        <v>6.808514E-77</v>
      </c>
      <c r="P85" s="6">
        <f>'orig. data'!P73</f>
        <v>7521</v>
      </c>
      <c r="Q85" s="6">
        <f>'orig. data'!Q73</f>
        <v>27533</v>
      </c>
      <c r="R85" s="12">
        <f>'orig. data'!U73</f>
        <v>1.026378E-45</v>
      </c>
      <c r="T85" s="12">
        <f>'orig. data'!AD73</f>
        <v>0.1360384209</v>
      </c>
    </row>
    <row r="86" spans="2:20" ht="12.75">
      <c r="B86"/>
      <c r="C86"/>
      <c r="D86"/>
      <c r="E86"/>
      <c r="F86"/>
      <c r="G86"/>
      <c r="H86" s="33"/>
      <c r="I86" s="3"/>
      <c r="J86" s="3"/>
      <c r="K86" s="33"/>
      <c r="L86" s="6"/>
      <c r="M86" s="6"/>
      <c r="N86" s="12"/>
      <c r="P86" s="6"/>
      <c r="Q86" s="6"/>
      <c r="R86" s="12"/>
      <c r="T86" s="12"/>
    </row>
    <row r="87" spans="1:20" ht="12.75">
      <c r="A87" s="2">
        <v>73</v>
      </c>
      <c r="B87" t="s">
        <v>395</v>
      </c>
      <c r="C87" t="str">
        <f>IF(AND(N87&lt;=0.005,N87&gt;0),"1","")</f>
        <v>1</v>
      </c>
      <c r="D87" t="str">
        <f>IF(AND(R87&lt;=0.005,R87&gt;0),"2","")</f>
        <v>2</v>
      </c>
      <c r="E87" t="str">
        <f>IF(AND(T87&lt;=0.005,T87&gt;0),"t","")</f>
        <v>t</v>
      </c>
      <c r="F87" t="str">
        <f>IF(AND(L87&gt;0,L87&lt;=5),"T1c"," ")&amp;IF(AND(M87&gt;0,M87&lt;=5),"T1p"," ")</f>
        <v>  </v>
      </c>
      <c r="G87" t="str">
        <f>IF(AND(P87&gt;0,P87&lt;=5),"T2c"," ")&amp;IF(AND(Q87&gt;0,Q87&lt;=5),"T2p"," ")</f>
        <v>  </v>
      </c>
      <c r="H87" s="33">
        <f>I$19</f>
        <v>0.4267353894</v>
      </c>
      <c r="I87" s="3">
        <f>'orig. data'!D74</f>
        <v>0.281092257</v>
      </c>
      <c r="J87" s="3">
        <f>'orig. data'!R74</f>
        <v>0.253324506</v>
      </c>
      <c r="K87" s="33">
        <f>J$19</f>
        <v>0.3975832486</v>
      </c>
      <c r="L87" s="6">
        <f>'orig. data'!B74</f>
        <v>21654</v>
      </c>
      <c r="M87" s="6">
        <f>'orig. data'!C74</f>
        <v>79540</v>
      </c>
      <c r="N87" s="12">
        <f>'orig. data'!G74</f>
        <v>1.601024E-97</v>
      </c>
      <c r="P87" s="6">
        <f>'orig. data'!P74</f>
        <v>17585</v>
      </c>
      <c r="Q87" s="6">
        <f>'orig. data'!Q74</f>
        <v>69798</v>
      </c>
      <c r="R87" s="12">
        <f>'orig. data'!U74</f>
        <v>4.09609E-111</v>
      </c>
      <c r="T87" s="12">
        <f>'orig. data'!AD74</f>
        <v>4.7480664E-06</v>
      </c>
    </row>
    <row r="88" spans="1:20" ht="12.75">
      <c r="A88" s="2">
        <v>74</v>
      </c>
      <c r="B88" t="s">
        <v>209</v>
      </c>
      <c r="C88" t="str">
        <f>IF(AND(N88&lt;=0.005,N88&gt;0),"1","")</f>
        <v>1</v>
      </c>
      <c r="D88" t="str">
        <f>IF(AND(R88&lt;=0.005,R88&gt;0),"2","")</f>
        <v>2</v>
      </c>
      <c r="E88" t="str">
        <f>IF(AND(T88&lt;=0.005,T88&gt;0),"t","")</f>
        <v>t</v>
      </c>
      <c r="F88" t="str">
        <f>IF(AND(L88&gt;0,L88&lt;=5),"T1c"," ")&amp;IF(AND(M88&gt;0,M88&lt;=5),"T1p"," ")</f>
        <v>  </v>
      </c>
      <c r="G88" t="str">
        <f>IF(AND(P88&gt;0,P88&lt;=5),"T2c"," ")&amp;IF(AND(Q88&gt;0,Q88&lt;=5),"T2p"," ")</f>
        <v>  </v>
      </c>
      <c r="H88" s="33">
        <f>I$19</f>
        <v>0.4267353894</v>
      </c>
      <c r="I88" s="3">
        <f>'orig. data'!D75</f>
        <v>0.3081344599</v>
      </c>
      <c r="J88" s="3">
        <f>'orig. data'!R75</f>
        <v>0.2239251491</v>
      </c>
      <c r="K88" s="33">
        <f>J$19</f>
        <v>0.3975832486</v>
      </c>
      <c r="L88" s="6">
        <f>'orig. data'!B75</f>
        <v>25625</v>
      </c>
      <c r="M88" s="6">
        <f>'orig. data'!C75</f>
        <v>88917</v>
      </c>
      <c r="N88" s="12">
        <f>'orig. data'!G75</f>
        <v>2.963009E-60</v>
      </c>
      <c r="P88" s="6">
        <f>'orig. data'!P75</f>
        <v>19316</v>
      </c>
      <c r="Q88" s="6">
        <f>'orig. data'!Q75</f>
        <v>89113</v>
      </c>
      <c r="R88" s="12">
        <f>'orig. data'!U75</f>
        <v>6.2427E-178</v>
      </c>
      <c r="T88" s="12">
        <f>'orig. data'!AD75</f>
        <v>6.578224E-47</v>
      </c>
    </row>
    <row r="89" spans="1:20" ht="12.75">
      <c r="A89" s="2">
        <v>75</v>
      </c>
      <c r="B89" t="s">
        <v>396</v>
      </c>
      <c r="C89" t="str">
        <f>IF(AND(N89&lt;=0.005,N89&gt;0),"1","")</f>
        <v>1</v>
      </c>
      <c r="D89" t="str">
        <f>IF(AND(R89&lt;=0.005,R89&gt;0),"2","")</f>
        <v>2</v>
      </c>
      <c r="E89" t="str">
        <f>IF(AND(T89&lt;=0.005,T89&gt;0),"t","")</f>
        <v>t</v>
      </c>
      <c r="F89" t="str">
        <f>IF(AND(L89&gt;0,L89&lt;=5),"T1c"," ")&amp;IF(AND(M89&gt;0,M89&lt;=5),"T1p"," ")</f>
        <v>  </v>
      </c>
      <c r="G89" t="str">
        <f>IF(AND(P89&gt;0,P89&lt;=5),"T2c"," ")&amp;IF(AND(Q89&gt;0,Q89&lt;=5),"T2p"," ")</f>
        <v>  </v>
      </c>
      <c r="H89" s="33">
        <f>I$19</f>
        <v>0.4267353894</v>
      </c>
      <c r="I89" s="3">
        <f>'orig. data'!D76</f>
        <v>0.2864599026</v>
      </c>
      <c r="J89" s="3">
        <f>'orig. data'!R76</f>
        <v>0.2120500028</v>
      </c>
      <c r="K89" s="33">
        <f>J$19</f>
        <v>0.3975832486</v>
      </c>
      <c r="L89" s="6">
        <f>'orig. data'!B76</f>
        <v>10368</v>
      </c>
      <c r="M89" s="6">
        <f>'orig. data'!C76</f>
        <v>37480</v>
      </c>
      <c r="N89" s="12">
        <f>'orig. data'!G76</f>
        <v>1.118058E-73</v>
      </c>
      <c r="P89" s="6">
        <f>'orig. data'!P76</f>
        <v>8652</v>
      </c>
      <c r="Q89" s="6">
        <f>'orig. data'!Q76</f>
        <v>43199</v>
      </c>
      <c r="R89" s="12">
        <f>'orig. data'!U76</f>
        <v>2.61952E-173</v>
      </c>
      <c r="T89" s="12">
        <f>'orig. data'!AD76</f>
        <v>7.203643E-31</v>
      </c>
    </row>
    <row r="90" spans="2:20" ht="12.75">
      <c r="B90"/>
      <c r="C90"/>
      <c r="D90"/>
      <c r="E90"/>
      <c r="F90"/>
      <c r="G90"/>
      <c r="H90" s="33"/>
      <c r="I90" s="3"/>
      <c r="J90" s="3"/>
      <c r="K90" s="33"/>
      <c r="L90" s="6"/>
      <c r="M90" s="6"/>
      <c r="N90" s="12"/>
      <c r="P90" s="6"/>
      <c r="Q90" s="6"/>
      <c r="R90" s="12"/>
      <c r="T90" s="12"/>
    </row>
    <row r="91" spans="1:20" ht="12.75">
      <c r="A91" s="2">
        <v>76</v>
      </c>
      <c r="B91" t="s">
        <v>210</v>
      </c>
      <c r="C91" t="str">
        <f aca="true" t="shared" si="44" ref="C91:C101">IF(AND(N91&lt;=0.005,N91&gt;0),"1","")</f>
        <v>1</v>
      </c>
      <c r="D91" t="str">
        <f aca="true" t="shared" si="45" ref="D91:D101">IF(AND(R91&lt;=0.005,R91&gt;0),"2","")</f>
        <v>2</v>
      </c>
      <c r="E91" t="str">
        <f aca="true" t="shared" si="46" ref="E91:E101">IF(AND(T91&lt;=0.005,T91&gt;0),"t","")</f>
        <v>t</v>
      </c>
      <c r="F91" t="str">
        <f aca="true" t="shared" si="47" ref="F91:F101">IF(AND(L91&gt;0,L91&lt;=5),"T1c"," ")&amp;IF(AND(M91&gt;0,M91&lt;=5),"T1p"," ")</f>
        <v>  </v>
      </c>
      <c r="G91" t="str">
        <f aca="true" t="shared" si="48" ref="G91:G101">IF(AND(P91&gt;0,P91&lt;=5),"T2c"," ")&amp;IF(AND(Q91&gt;0,Q91&lt;=5),"T2p"," ")</f>
        <v>  </v>
      </c>
      <c r="H91" s="33">
        <f aca="true" t="shared" si="49" ref="H91:H101">I$19</f>
        <v>0.4267353894</v>
      </c>
      <c r="I91" s="3">
        <f>'orig. data'!D77</f>
        <v>0.3020512416</v>
      </c>
      <c r="J91" s="3">
        <f>'orig. data'!R77</f>
        <v>0.2722450608</v>
      </c>
      <c r="K91" s="33">
        <f aca="true" t="shared" si="50" ref="K91:K101">J$19</f>
        <v>0.3975832486</v>
      </c>
      <c r="L91" s="6">
        <f>'orig. data'!B77</f>
        <v>36486</v>
      </c>
      <c r="M91" s="6">
        <f>'orig. data'!C77</f>
        <v>125168</v>
      </c>
      <c r="N91" s="12">
        <f>'orig. data'!G77</f>
        <v>7.270289E-66</v>
      </c>
      <c r="P91" s="6">
        <f>'orig. data'!P77</f>
        <v>30234</v>
      </c>
      <c r="Q91" s="6">
        <f>'orig. data'!Q77</f>
        <v>115824</v>
      </c>
      <c r="R91" s="12">
        <f>'orig. data'!U77</f>
        <v>1.352157E-78</v>
      </c>
      <c r="T91" s="12">
        <f>'orig. data'!AD77</f>
        <v>6.2589899E-06</v>
      </c>
    </row>
    <row r="92" spans="1:20" ht="12.75">
      <c r="A92" s="2">
        <v>77</v>
      </c>
      <c r="B92" t="s">
        <v>397</v>
      </c>
      <c r="C92" t="str">
        <f t="shared" si="44"/>
        <v>1</v>
      </c>
      <c r="D92" t="str">
        <f t="shared" si="45"/>
        <v>2</v>
      </c>
      <c r="E92">
        <f t="shared" si="46"/>
      </c>
      <c r="F92" t="str">
        <f t="shared" si="47"/>
        <v>  </v>
      </c>
      <c r="G92" t="str">
        <f t="shared" si="48"/>
        <v>  </v>
      </c>
      <c r="H92" s="33">
        <f t="shared" si="49"/>
        <v>0.4267353894</v>
      </c>
      <c r="I92" s="3">
        <f>'orig. data'!D78</f>
        <v>0.3125604079</v>
      </c>
      <c r="J92" s="3">
        <f>'orig. data'!R78</f>
        <v>0.3049090009</v>
      </c>
      <c r="K92" s="33">
        <f t="shared" si="50"/>
        <v>0.3975832486</v>
      </c>
      <c r="L92" s="6">
        <f>'orig. data'!B78</f>
        <v>4759</v>
      </c>
      <c r="M92" s="6">
        <f>'orig. data'!C78</f>
        <v>15735</v>
      </c>
      <c r="N92" s="12">
        <f>'orig. data'!G78</f>
        <v>2.142054E-35</v>
      </c>
      <c r="P92" s="6">
        <f>'orig. data'!P78</f>
        <v>3440</v>
      </c>
      <c r="Q92" s="6">
        <f>'orig. data'!Q78</f>
        <v>11941</v>
      </c>
      <c r="R92" s="12">
        <f>'orig. data'!U78</f>
        <v>1.867159E-23</v>
      </c>
      <c r="T92" s="12">
        <f>'orig. data'!AD78</f>
        <v>0.5095446583</v>
      </c>
    </row>
    <row r="93" spans="1:20" ht="12.75">
      <c r="A93" s="2">
        <v>78</v>
      </c>
      <c r="B93" t="s">
        <v>398</v>
      </c>
      <c r="C93" t="str">
        <f t="shared" si="44"/>
        <v>1</v>
      </c>
      <c r="D93" t="str">
        <f t="shared" si="45"/>
        <v>2</v>
      </c>
      <c r="E93">
        <f t="shared" si="46"/>
      </c>
      <c r="F93" t="str">
        <f t="shared" si="47"/>
        <v>  </v>
      </c>
      <c r="G93" t="str">
        <f t="shared" si="48"/>
        <v>  </v>
      </c>
      <c r="H93" s="33">
        <f t="shared" si="49"/>
        <v>0.4267353894</v>
      </c>
      <c r="I93" s="3">
        <f>'orig. data'!D79</f>
        <v>0.2313928087</v>
      </c>
      <c r="J93" s="3">
        <f>'orig. data'!R79</f>
        <v>0.2193675862</v>
      </c>
      <c r="K93" s="33">
        <f t="shared" si="50"/>
        <v>0.3975832486</v>
      </c>
      <c r="L93" s="6">
        <f>'orig. data'!B79</f>
        <v>6553</v>
      </c>
      <c r="M93" s="6">
        <f>'orig. data'!C79</f>
        <v>29171</v>
      </c>
      <c r="N93" s="12">
        <f>'orig. data'!G79</f>
        <v>6.95628E-150</v>
      </c>
      <c r="P93" s="6">
        <f>'orig. data'!P79</f>
        <v>5370</v>
      </c>
      <c r="Q93" s="6">
        <f>'orig. data'!Q79</f>
        <v>25345</v>
      </c>
      <c r="R93" s="12">
        <f>'orig. data'!U79</f>
        <v>4.44421E-134</v>
      </c>
      <c r="T93" s="12">
        <f>'orig. data'!AD79</f>
        <v>0.0816253737</v>
      </c>
    </row>
    <row r="94" spans="1:20" ht="12.75">
      <c r="A94" s="2">
        <v>79</v>
      </c>
      <c r="B94" t="s">
        <v>399</v>
      </c>
      <c r="C94" t="str">
        <f t="shared" si="44"/>
        <v>1</v>
      </c>
      <c r="D94" t="str">
        <f t="shared" si="45"/>
        <v>2</v>
      </c>
      <c r="E94" t="str">
        <f t="shared" si="46"/>
        <v>t</v>
      </c>
      <c r="F94" t="str">
        <f t="shared" si="47"/>
        <v>  </v>
      </c>
      <c r="G94" t="str">
        <f t="shared" si="48"/>
        <v>  </v>
      </c>
      <c r="H94" s="33">
        <f t="shared" si="49"/>
        <v>0.4267353894</v>
      </c>
      <c r="I94" s="3">
        <f>'orig. data'!D80</f>
        <v>0.2666671055</v>
      </c>
      <c r="J94" s="3">
        <f>'orig. data'!R80</f>
        <v>0.2274147735</v>
      </c>
      <c r="K94" s="33">
        <f t="shared" si="50"/>
        <v>0.3975832486</v>
      </c>
      <c r="L94" s="6">
        <f>'orig. data'!B80</f>
        <v>2098</v>
      </c>
      <c r="M94" s="6">
        <f>'orig. data'!C80</f>
        <v>8138</v>
      </c>
      <c r="N94" s="12">
        <f>'orig. data'!G80</f>
        <v>1.392597E-56</v>
      </c>
      <c r="P94" s="6">
        <f>'orig. data'!P80</f>
        <v>1680</v>
      </c>
      <c r="Q94" s="6">
        <f>'orig. data'!Q80</f>
        <v>7829</v>
      </c>
      <c r="R94" s="12">
        <f>'orig. data'!U80</f>
        <v>3.763253E-70</v>
      </c>
      <c r="T94" s="12">
        <f>'orig. data'!AD80</f>
        <v>7.98944E-05</v>
      </c>
    </row>
    <row r="95" spans="1:20" ht="12.75">
      <c r="A95" s="2">
        <v>80</v>
      </c>
      <c r="B95" t="s">
        <v>211</v>
      </c>
      <c r="C95" t="str">
        <f t="shared" si="44"/>
        <v>1</v>
      </c>
      <c r="D95" t="str">
        <f t="shared" si="45"/>
        <v>2</v>
      </c>
      <c r="E95" t="str">
        <f t="shared" si="46"/>
        <v>t</v>
      </c>
      <c r="F95" t="str">
        <f t="shared" si="47"/>
        <v>  </v>
      </c>
      <c r="G95" t="str">
        <f t="shared" si="48"/>
        <v>  </v>
      </c>
      <c r="H95" s="33">
        <f t="shared" si="49"/>
        <v>0.4267353894</v>
      </c>
      <c r="I95" s="3">
        <f>'orig. data'!D82</f>
        <v>0.3301323706</v>
      </c>
      <c r="J95" s="3">
        <f>'orig. data'!R82</f>
        <v>0.3615587299</v>
      </c>
      <c r="K95" s="33">
        <f t="shared" si="50"/>
        <v>0.3975832486</v>
      </c>
      <c r="L95" s="6">
        <f>'orig. data'!B82</f>
        <v>8207</v>
      </c>
      <c r="M95" s="6">
        <f>'orig. data'!C82</f>
        <v>24522</v>
      </c>
      <c r="N95" s="12">
        <f>'orig. data'!G82</f>
        <v>1.441457E-29</v>
      </c>
      <c r="P95" s="6">
        <f>'orig. data'!P82</f>
        <v>10554</v>
      </c>
      <c r="Q95" s="6">
        <f>'orig. data'!Q82</f>
        <v>31130</v>
      </c>
      <c r="R95" s="12">
        <f>'orig. data'!U82</f>
        <v>1.50314E-05</v>
      </c>
      <c r="T95" s="12">
        <f>'orig. data'!AD82</f>
        <v>0.0002687888</v>
      </c>
    </row>
    <row r="96" spans="1:20" ht="12.75">
      <c r="A96" s="2">
        <v>81</v>
      </c>
      <c r="B96" t="s">
        <v>400</v>
      </c>
      <c r="C96" t="str">
        <f t="shared" si="44"/>
        <v>1</v>
      </c>
      <c r="D96" t="str">
        <f t="shared" si="45"/>
        <v>2</v>
      </c>
      <c r="E96" t="str">
        <f t="shared" si="46"/>
        <v>t</v>
      </c>
      <c r="F96" t="str">
        <f t="shared" si="47"/>
        <v>  </v>
      </c>
      <c r="G96" t="str">
        <f t="shared" si="48"/>
        <v>  </v>
      </c>
      <c r="H96" s="33">
        <f t="shared" si="49"/>
        <v>0.4267353894</v>
      </c>
      <c r="I96" s="3">
        <f>'orig. data'!D81</f>
        <v>0.2523116692</v>
      </c>
      <c r="J96" s="3">
        <f>'orig. data'!R81</f>
        <v>0.300691365</v>
      </c>
      <c r="K96" s="33">
        <f t="shared" si="50"/>
        <v>0.3975832486</v>
      </c>
      <c r="L96" s="6">
        <f>'orig. data'!B81</f>
        <v>10756</v>
      </c>
      <c r="M96" s="6">
        <f>'orig. data'!C81</f>
        <v>44213</v>
      </c>
      <c r="N96" s="12">
        <f>'orig. data'!G81</f>
        <v>1.4162E-123</v>
      </c>
      <c r="P96" s="6">
        <f>'orig. data'!P81</f>
        <v>14517</v>
      </c>
      <c r="Q96" s="6">
        <f>'orig. data'!Q81</f>
        <v>53546</v>
      </c>
      <c r="R96" s="12">
        <f>'orig. data'!U81</f>
        <v>1.137169E-38</v>
      </c>
      <c r="T96" s="12">
        <f>'orig. data'!AD81</f>
        <v>1.047156E-12</v>
      </c>
    </row>
    <row r="97" spans="1:20" ht="12.75">
      <c r="A97" s="2">
        <v>82</v>
      </c>
      <c r="B97" t="s">
        <v>401</v>
      </c>
      <c r="C97" t="str">
        <f t="shared" si="44"/>
        <v>1</v>
      </c>
      <c r="D97" t="str">
        <f t="shared" si="45"/>
        <v>2</v>
      </c>
      <c r="E97" t="str">
        <f t="shared" si="46"/>
        <v>t</v>
      </c>
      <c r="F97" t="str">
        <f t="shared" si="47"/>
        <v>  </v>
      </c>
      <c r="G97" t="str">
        <f t="shared" si="48"/>
        <v>  </v>
      </c>
      <c r="H97" s="33">
        <f t="shared" si="49"/>
        <v>0.4267353894</v>
      </c>
      <c r="I97" s="3">
        <f>'orig. data'!D83</f>
        <v>0.2238113564</v>
      </c>
      <c r="J97" s="3">
        <f>'orig. data'!R83</f>
        <v>0.185773349</v>
      </c>
      <c r="K97" s="33">
        <f t="shared" si="50"/>
        <v>0.3975832486</v>
      </c>
      <c r="L97" s="6">
        <f>'orig. data'!B83</f>
        <v>6657</v>
      </c>
      <c r="M97" s="6">
        <f>'orig. data'!C83</f>
        <v>28901</v>
      </c>
      <c r="N97" s="12">
        <f>'orig. data'!G83</f>
        <v>5.11163E-163</v>
      </c>
      <c r="P97" s="6">
        <f>'orig. data'!P83</f>
        <v>6080</v>
      </c>
      <c r="Q97" s="6">
        <f>'orig. data'!Q83</f>
        <v>34661</v>
      </c>
      <c r="R97" s="12">
        <f>'orig. data'!U83</f>
        <v>1.75825E-228</v>
      </c>
      <c r="T97" s="12">
        <f>'orig. data'!AD83</f>
        <v>9.880791E-11</v>
      </c>
    </row>
    <row r="98" spans="1:20" ht="12.75">
      <c r="A98" s="2">
        <v>83</v>
      </c>
      <c r="B98" t="s">
        <v>403</v>
      </c>
      <c r="C98" t="str">
        <f t="shared" si="44"/>
        <v>1</v>
      </c>
      <c r="D98" t="str">
        <f t="shared" si="45"/>
        <v>2</v>
      </c>
      <c r="E98" t="str">
        <f t="shared" si="46"/>
        <v>t</v>
      </c>
      <c r="F98" t="str">
        <f t="shared" si="47"/>
        <v>  </v>
      </c>
      <c r="G98" t="str">
        <f t="shared" si="48"/>
        <v>  </v>
      </c>
      <c r="H98" s="33">
        <f t="shared" si="49"/>
        <v>0.4267353894</v>
      </c>
      <c r="I98" s="3">
        <f>'orig. data'!D85</f>
        <v>0.3105025835</v>
      </c>
      <c r="J98" s="3">
        <f>'orig. data'!R85</f>
        <v>0.2809018678</v>
      </c>
      <c r="K98" s="33">
        <f t="shared" si="50"/>
        <v>0.3975832486</v>
      </c>
      <c r="L98" s="6">
        <f>'orig. data'!B85</f>
        <v>6836</v>
      </c>
      <c r="M98" s="6">
        <f>'orig. data'!C85</f>
        <v>22022</v>
      </c>
      <c r="N98" s="12">
        <f>'orig. data'!G85</f>
        <v>4.61968E-42</v>
      </c>
      <c r="P98" s="6">
        <f>'orig. data'!P85</f>
        <v>7300</v>
      </c>
      <c r="Q98" s="6">
        <f>'orig. data'!Q85</f>
        <v>27069</v>
      </c>
      <c r="R98" s="12">
        <f>'orig. data'!U85</f>
        <v>1.747004E-51</v>
      </c>
      <c r="T98" s="12">
        <f>'orig. data'!AD85</f>
        <v>0.000449408</v>
      </c>
    </row>
    <row r="99" spans="1:20" ht="12.75">
      <c r="A99" s="2">
        <v>84</v>
      </c>
      <c r="B99" t="s">
        <v>402</v>
      </c>
      <c r="C99" t="str">
        <f t="shared" si="44"/>
        <v>1</v>
      </c>
      <c r="D99" t="str">
        <f t="shared" si="45"/>
        <v>2</v>
      </c>
      <c r="E99" t="str">
        <f t="shared" si="46"/>
        <v>t</v>
      </c>
      <c r="F99" t="str">
        <f t="shared" si="47"/>
        <v>  </v>
      </c>
      <c r="G99" t="str">
        <f t="shared" si="48"/>
        <v>  </v>
      </c>
      <c r="H99" s="33">
        <f t="shared" si="49"/>
        <v>0.4267353894</v>
      </c>
      <c r="I99" s="3">
        <f>'orig. data'!D84</f>
        <v>0.287418099</v>
      </c>
      <c r="J99" s="3">
        <f>'orig. data'!R84</f>
        <v>0.2236116964</v>
      </c>
      <c r="K99" s="33">
        <f t="shared" si="50"/>
        <v>0.3975832486</v>
      </c>
      <c r="L99" s="6">
        <f>'orig. data'!B84</f>
        <v>3239</v>
      </c>
      <c r="M99" s="6">
        <f>'orig. data'!C84</f>
        <v>11583</v>
      </c>
      <c r="N99" s="12">
        <f>'orig. data'!G84</f>
        <v>1.361154E-48</v>
      </c>
      <c r="P99" s="6">
        <f>'orig. data'!P84</f>
        <v>2615</v>
      </c>
      <c r="Q99" s="6">
        <f>'orig. data'!Q84</f>
        <v>12351</v>
      </c>
      <c r="R99" s="12">
        <f>'orig. data'!U84</f>
        <v>2.873245E-93</v>
      </c>
      <c r="T99" s="12">
        <f>'orig. data'!AD84</f>
        <v>8.412683E-13</v>
      </c>
    </row>
    <row r="100" spans="1:20" ht="12.75">
      <c r="A100" s="2">
        <v>85</v>
      </c>
      <c r="B100" t="s">
        <v>152</v>
      </c>
      <c r="C100" t="str">
        <f t="shared" si="44"/>
        <v>1</v>
      </c>
      <c r="D100" t="str">
        <f t="shared" si="45"/>
        <v>2</v>
      </c>
      <c r="E100">
        <f t="shared" si="46"/>
      </c>
      <c r="F100" t="str">
        <f t="shared" si="47"/>
        <v>  </v>
      </c>
      <c r="G100" t="str">
        <f t="shared" si="48"/>
        <v>  </v>
      </c>
      <c r="H100" s="33">
        <f t="shared" si="49"/>
        <v>0.4267353894</v>
      </c>
      <c r="I100" s="3">
        <f>'orig. data'!D86</f>
        <v>0.2717267214</v>
      </c>
      <c r="J100" s="3">
        <f>'orig. data'!R86</f>
        <v>0.2719696014</v>
      </c>
      <c r="K100" s="33">
        <f t="shared" si="50"/>
        <v>0.3975832486</v>
      </c>
      <c r="L100" s="6">
        <f>'orig. data'!B86</f>
        <v>5318</v>
      </c>
      <c r="M100" s="6">
        <f>'orig. data'!C86</f>
        <v>19589</v>
      </c>
      <c r="N100" s="12">
        <f>'orig. data'!G86</f>
        <v>3.392139E-76</v>
      </c>
      <c r="P100" s="6">
        <f>'orig. data'!P86</f>
        <v>6119</v>
      </c>
      <c r="Q100" s="6">
        <f>'orig. data'!Q86</f>
        <v>23779</v>
      </c>
      <c r="R100" s="12">
        <f>'orig. data'!U86</f>
        <v>2.09452E-57</v>
      </c>
      <c r="T100" s="12">
        <f>'orig. data'!AD86</f>
        <v>0.8715837993</v>
      </c>
    </row>
    <row r="101" spans="1:20" ht="12.75">
      <c r="A101" s="2">
        <v>86</v>
      </c>
      <c r="B101" t="s">
        <v>404</v>
      </c>
      <c r="C101" t="str">
        <f t="shared" si="44"/>
        <v>1</v>
      </c>
      <c r="D101" t="str">
        <f t="shared" si="45"/>
        <v>2</v>
      </c>
      <c r="E101" t="str">
        <f t="shared" si="46"/>
        <v>t</v>
      </c>
      <c r="F101" t="str">
        <f t="shared" si="47"/>
        <v>  </v>
      </c>
      <c r="G101" t="str">
        <f t="shared" si="48"/>
        <v>  </v>
      </c>
      <c r="H101" s="33">
        <f t="shared" si="49"/>
        <v>0.4267353894</v>
      </c>
      <c r="I101" s="3">
        <f>'orig. data'!D87</f>
        <v>0.2879821859</v>
      </c>
      <c r="J101" s="3">
        <f>'orig. data'!R87</f>
        <v>0.2359018498</v>
      </c>
      <c r="K101" s="33">
        <f t="shared" si="50"/>
        <v>0.3975832486</v>
      </c>
      <c r="L101" s="6">
        <f>'orig. data'!B87</f>
        <v>3803</v>
      </c>
      <c r="M101" s="6">
        <f>'orig. data'!C87</f>
        <v>12937</v>
      </c>
      <c r="N101" s="12">
        <f>'orig. data'!G87</f>
        <v>2.222679E-51</v>
      </c>
      <c r="P101" s="6">
        <f>'orig. data'!P87</f>
        <v>3786</v>
      </c>
      <c r="Q101" s="6">
        <f>'orig. data'!Q87</f>
        <v>16445</v>
      </c>
      <c r="R101" s="12">
        <f>'orig. data'!U87</f>
        <v>1.197758E-89</v>
      </c>
      <c r="T101" s="12">
        <f>'orig. data'!AD87</f>
        <v>1.1462278E-09</v>
      </c>
    </row>
    <row r="102" spans="2:20" ht="12.75">
      <c r="B102"/>
      <c r="C102"/>
      <c r="D102"/>
      <c r="E102"/>
      <c r="F102"/>
      <c r="G102"/>
      <c r="H102" s="33"/>
      <c r="I102" s="3"/>
      <c r="J102" s="3"/>
      <c r="K102" s="33"/>
      <c r="L102" s="6"/>
      <c r="M102" s="6"/>
      <c r="N102" s="12"/>
      <c r="P102" s="6"/>
      <c r="Q102" s="6"/>
      <c r="R102" s="12"/>
      <c r="T102" s="12"/>
    </row>
    <row r="103" spans="1:20" ht="12.75">
      <c r="A103" s="2">
        <v>87</v>
      </c>
      <c r="B103" t="s">
        <v>212</v>
      </c>
      <c r="C103" t="str">
        <f>IF(AND(N103&lt;=0.005,N103&gt;0),"1","")</f>
        <v>1</v>
      </c>
      <c r="D103" t="str">
        <f>IF(AND(R103&lt;=0.005,R103&gt;0),"2","")</f>
        <v>2</v>
      </c>
      <c r="E103" t="str">
        <f>IF(AND(T103&lt;=0.005,T103&gt;0),"t","")</f>
        <v>t</v>
      </c>
      <c r="F103" t="str">
        <f>IF(AND(L103&gt;0,L103&lt;=5),"T1c"," ")&amp;IF(AND(M103&gt;0,M103&lt;=5),"T1p"," ")</f>
        <v>  </v>
      </c>
      <c r="G103" t="str">
        <f>IF(AND(P103&gt;0,P103&lt;=5),"T2c"," ")&amp;IF(AND(Q103&gt;0,Q103&lt;=5),"T2p"," ")</f>
        <v>  </v>
      </c>
      <c r="H103" s="33">
        <f>I$19</f>
        <v>0.4267353894</v>
      </c>
      <c r="I103" s="3">
        <f>'orig. data'!D88</f>
        <v>0.4884284294</v>
      </c>
      <c r="J103" s="3">
        <f>'orig. data'!R88</f>
        <v>0.4569082932</v>
      </c>
      <c r="K103" s="33">
        <f>J$19</f>
        <v>0.3975832486</v>
      </c>
      <c r="L103" s="6">
        <f>'orig. data'!B88</f>
        <v>130479</v>
      </c>
      <c r="M103" s="6">
        <f>'orig. data'!C88</f>
        <v>272139</v>
      </c>
      <c r="N103" s="12">
        <f>'orig. data'!G88</f>
        <v>5.484758E-13</v>
      </c>
      <c r="P103" s="6">
        <f>'orig. data'!P88</f>
        <v>127108</v>
      </c>
      <c r="Q103" s="6">
        <f>'orig. data'!Q88</f>
        <v>281348</v>
      </c>
      <c r="R103" s="12">
        <f>'orig. data'!U88</f>
        <v>7.505969E-14</v>
      </c>
      <c r="T103" s="12">
        <f>'orig. data'!AD88</f>
        <v>0.0011483882</v>
      </c>
    </row>
    <row r="104" spans="1:20" ht="12.75">
      <c r="A104" s="2">
        <v>88</v>
      </c>
      <c r="B104" t="s">
        <v>405</v>
      </c>
      <c r="C104" t="str">
        <f>IF(AND(N104&lt;=0.005,N104&gt;0),"1","")</f>
        <v>1</v>
      </c>
      <c r="D104" t="str">
        <f>IF(AND(R104&lt;=0.005,R104&gt;0),"2","")</f>
        <v>2</v>
      </c>
      <c r="E104">
        <f>IF(AND(T104&lt;=0.005,T104&gt;0),"t","")</f>
      </c>
      <c r="F104" t="str">
        <f>IF(AND(L104&gt;0,L104&lt;=5),"T1c"," ")&amp;IF(AND(M104&gt;0,M104&lt;=5),"T1p"," ")</f>
        <v>  </v>
      </c>
      <c r="G104" t="str">
        <f>IF(AND(P104&gt;0,P104&lt;=5),"T2c"," ")&amp;IF(AND(Q104&gt;0,Q104&lt;=5),"T2p"," ")</f>
        <v>  </v>
      </c>
      <c r="H104" s="33">
        <f>I$19</f>
        <v>0.4267353894</v>
      </c>
      <c r="I104" s="3">
        <f>'orig. data'!D89</f>
        <v>0.4927304329</v>
      </c>
      <c r="J104" s="3">
        <f>'orig. data'!R89</f>
        <v>0.4679801772</v>
      </c>
      <c r="K104" s="33">
        <f>J$19</f>
        <v>0.3975832486</v>
      </c>
      <c r="L104" s="6">
        <f>'orig. data'!B89</f>
        <v>88177</v>
      </c>
      <c r="M104" s="6">
        <f>'orig. data'!C89</f>
        <v>177725</v>
      </c>
      <c r="N104" s="12">
        <f>'orig. data'!G89</f>
        <v>1.548436E-14</v>
      </c>
      <c r="P104" s="6">
        <f>'orig. data'!P89</f>
        <v>100800</v>
      </c>
      <c r="Q104" s="6">
        <f>'orig. data'!Q89</f>
        <v>212785</v>
      </c>
      <c r="R104" s="12">
        <f>'orig. data'!U89</f>
        <v>1.767368E-18</v>
      </c>
      <c r="T104" s="12">
        <f>'orig. data'!AD89</f>
        <v>0.0135742176</v>
      </c>
    </row>
    <row r="105" spans="2:20" ht="12.75">
      <c r="B105"/>
      <c r="C105"/>
      <c r="D105"/>
      <c r="E105"/>
      <c r="F105"/>
      <c r="G105"/>
      <c r="H105" s="33"/>
      <c r="I105" s="3"/>
      <c r="J105" s="3"/>
      <c r="K105" s="33"/>
      <c r="L105" s="6"/>
      <c r="M105" s="6"/>
      <c r="N105" s="12"/>
      <c r="P105" s="6"/>
      <c r="Q105" s="6"/>
      <c r="R105" s="12"/>
      <c r="T105" s="12"/>
    </row>
    <row r="106" spans="1:20" ht="12.75">
      <c r="A106" s="2">
        <v>89</v>
      </c>
      <c r="B106" t="s">
        <v>197</v>
      </c>
      <c r="C106" t="str">
        <f>IF(AND(N106&lt;=0.005,N106&gt;0),"1","")</f>
        <v>1</v>
      </c>
      <c r="D106" t="str">
        <f>IF(AND(R106&lt;=0.005,R106&gt;0),"2","")</f>
        <v>2</v>
      </c>
      <c r="E106" t="str">
        <f>IF(AND(T106&lt;=0.005,T106&gt;0),"t","")</f>
        <v>t</v>
      </c>
      <c r="F106" t="str">
        <f>IF(AND(L106&gt;0,L106&lt;=5),"T1c"," ")&amp;IF(AND(M106&gt;0,M106&lt;=5),"T1p"," ")</f>
        <v>  </v>
      </c>
      <c r="G106" t="str">
        <f>IF(AND(P106&gt;0,P106&lt;=5),"T2c"," ")&amp;IF(AND(Q106&gt;0,Q106&lt;=5),"T2p"," ")</f>
        <v>  </v>
      </c>
      <c r="H106" s="33">
        <f>I$19</f>
        <v>0.4267353894</v>
      </c>
      <c r="I106" s="3">
        <f>'orig. data'!D90</f>
        <v>0.490250496</v>
      </c>
      <c r="J106" s="3">
        <f>'orig. data'!R90</f>
        <v>0.4604667021</v>
      </c>
      <c r="K106" s="33">
        <f>J$19</f>
        <v>0.3975832486</v>
      </c>
      <c r="L106" s="6">
        <f>'orig. data'!B90</f>
        <v>140245</v>
      </c>
      <c r="M106" s="6">
        <f>'orig. data'!C90</f>
        <v>290948</v>
      </c>
      <c r="N106" s="12">
        <f>'orig. data'!G90</f>
        <v>5.827465E-14</v>
      </c>
      <c r="P106" s="6">
        <f>'orig. data'!P90</f>
        <v>135607</v>
      </c>
      <c r="Q106" s="6">
        <f>'orig. data'!Q90</f>
        <v>292512</v>
      </c>
      <c r="R106" s="12">
        <f>'orig. data'!U90</f>
        <v>1.450253E-15</v>
      </c>
      <c r="T106" s="12">
        <f>'orig. data'!AD90</f>
        <v>0.001870732</v>
      </c>
    </row>
    <row r="107" spans="2:20" ht="12.75">
      <c r="B107"/>
      <c r="C107"/>
      <c r="D107"/>
      <c r="E107"/>
      <c r="F107"/>
      <c r="G107"/>
      <c r="H107" s="33"/>
      <c r="I107" s="3"/>
      <c r="J107" s="3"/>
      <c r="K107" s="33"/>
      <c r="L107" s="6"/>
      <c r="M107" s="6"/>
      <c r="N107" s="12"/>
      <c r="P107" s="6"/>
      <c r="Q107" s="6"/>
      <c r="R107" s="12"/>
      <c r="T107" s="12"/>
    </row>
    <row r="108" spans="1:20" ht="12.75">
      <c r="A108" s="2">
        <v>90</v>
      </c>
      <c r="B108" t="s">
        <v>362</v>
      </c>
      <c r="C108">
        <f>IF(AND(N108&lt;=0.005,N108&gt;0),"1","")</f>
      </c>
      <c r="D108" t="str">
        <f>IF(AND(R108&lt;=0.005,R108&gt;0),"2","")</f>
        <v>2</v>
      </c>
      <c r="E108">
        <f>IF(AND(T108&lt;=0.005,T108&gt;0),"t","")</f>
      </c>
      <c r="F108" t="str">
        <f>IF(AND(L108&gt;0,L108&lt;=5),"T1c"," ")&amp;IF(AND(M108&gt;0,M108&lt;=5),"T1p"," ")</f>
        <v>  </v>
      </c>
      <c r="G108" t="str">
        <f>IF(AND(P108&gt;0,P108&lt;=5),"T2c"," ")&amp;IF(AND(Q108&gt;0,Q108&lt;=5),"T2p"," ")</f>
        <v>  </v>
      </c>
      <c r="H108" s="33">
        <f>I$19</f>
        <v>0.4267353894</v>
      </c>
      <c r="I108" s="3">
        <f>'orig. data'!D101</f>
        <v>0.4434784024</v>
      </c>
      <c r="J108" s="3">
        <f>'orig. data'!R101</f>
        <v>0.4285456084</v>
      </c>
      <c r="K108" s="33">
        <f>J$19</f>
        <v>0.3975832486</v>
      </c>
      <c r="L108" s="6">
        <f>'orig. data'!B101</f>
        <v>119822</v>
      </c>
      <c r="M108" s="6">
        <f>'orig. data'!C101</f>
        <v>267800</v>
      </c>
      <c r="N108" s="12">
        <f>'orig. data'!G101</f>
        <v>0.0392172278</v>
      </c>
      <c r="P108" s="6">
        <f>'orig. data'!P101</f>
        <v>114940</v>
      </c>
      <c r="Q108" s="6">
        <f>'orig. data'!Q101</f>
        <v>266764</v>
      </c>
      <c r="R108" s="12">
        <f>'orig. data'!U101</f>
        <v>5.56356E-05</v>
      </c>
      <c r="T108" s="12">
        <f>'orig. data'!AD101</f>
        <v>0.1146761081</v>
      </c>
    </row>
    <row r="109" spans="2:20" ht="12.75">
      <c r="B109"/>
      <c r="C109"/>
      <c r="D109"/>
      <c r="E109"/>
      <c r="F109"/>
      <c r="G109"/>
      <c r="H109" s="33"/>
      <c r="I109" s="3"/>
      <c r="J109" s="3"/>
      <c r="K109" s="33"/>
      <c r="L109" s="6"/>
      <c r="M109" s="6"/>
      <c r="N109" s="12"/>
      <c r="P109" s="6"/>
      <c r="Q109" s="6"/>
      <c r="R109" s="12"/>
      <c r="T109" s="12"/>
    </row>
    <row r="110" spans="1:20" ht="12.75">
      <c r="A110" s="2">
        <v>91</v>
      </c>
      <c r="B110" t="s">
        <v>153</v>
      </c>
      <c r="C110" t="str">
        <f>IF(AND(N110&lt;=0.005,N110&gt;0),"1","")</f>
        <v>1</v>
      </c>
      <c r="D110" t="str">
        <f>IF(AND(R110&lt;=0.005,R110&gt;0),"2","")</f>
        <v>2</v>
      </c>
      <c r="E110" t="str">
        <f>IF(AND(T110&lt;=0.005,T110&gt;0),"t","")</f>
        <v>t</v>
      </c>
      <c r="F110" t="str">
        <f>IF(AND(L110&gt;0,L110&lt;=5),"T1c"," ")&amp;IF(AND(M110&gt;0,M110&lt;=5),"T1p"," ")</f>
        <v>  </v>
      </c>
      <c r="G110" t="str">
        <f>IF(AND(P110&gt;0,P110&lt;=5),"T2c"," ")&amp;IF(AND(Q110&gt;0,Q110&lt;=5),"T2p"," ")</f>
        <v>  </v>
      </c>
      <c r="H110" s="33">
        <f>I$19</f>
        <v>0.4267353894</v>
      </c>
      <c r="I110" s="3">
        <f>'orig. data'!D91</f>
        <v>0.5191815613</v>
      </c>
      <c r="J110" s="3">
        <f>'orig. data'!R91</f>
        <v>0.4780647184</v>
      </c>
      <c r="K110" s="33">
        <f>J$19</f>
        <v>0.3975832486</v>
      </c>
      <c r="L110" s="6">
        <f>'orig. data'!B91</f>
        <v>155764</v>
      </c>
      <c r="M110" s="6">
        <f>'orig. data'!C91</f>
        <v>295736</v>
      </c>
      <c r="N110" s="12">
        <f>'orig. data'!G91</f>
        <v>1.632173E-26</v>
      </c>
      <c r="P110" s="6">
        <f>'orig. data'!P91</f>
        <v>137858</v>
      </c>
      <c r="Q110" s="6">
        <f>'orig. data'!Q91</f>
        <v>283237</v>
      </c>
      <c r="R110" s="12">
        <f>'orig. data'!U91</f>
        <v>1.189837E-23</v>
      </c>
      <c r="T110" s="12">
        <f>'orig. data'!AD91</f>
        <v>2.98078E-05</v>
      </c>
    </row>
    <row r="111" spans="1:20" ht="12.75">
      <c r="A111" s="2">
        <v>92</v>
      </c>
      <c r="B111" t="s">
        <v>213</v>
      </c>
      <c r="C111" t="str">
        <f>IF(AND(N111&lt;=0.005,N111&gt;0),"1","")</f>
        <v>1</v>
      </c>
      <c r="D111" t="str">
        <f>IF(AND(R111&lt;=0.005,R111&gt;0),"2","")</f>
        <v>2</v>
      </c>
      <c r="E111" t="str">
        <f>IF(AND(T111&lt;=0.005,T111&gt;0),"t","")</f>
        <v>t</v>
      </c>
      <c r="F111" t="str">
        <f>IF(AND(L111&gt;0,L111&lt;=5),"T1c"," ")&amp;IF(AND(M111&gt;0,M111&lt;=5),"T1p"," ")</f>
        <v>  </v>
      </c>
      <c r="G111" t="str">
        <f>IF(AND(P111&gt;0,P111&lt;=5),"T2c"," ")&amp;IF(AND(Q111&gt;0,Q111&lt;=5),"T2p"," ")</f>
        <v>  </v>
      </c>
      <c r="H111" s="33">
        <f>I$19</f>
        <v>0.4267353894</v>
      </c>
      <c r="I111" s="3">
        <f>'orig. data'!D92</f>
        <v>0.5032987857</v>
      </c>
      <c r="J111" s="3">
        <f>'orig. data'!R92</f>
        <v>0.4687008368</v>
      </c>
      <c r="K111" s="33">
        <f>J$19</f>
        <v>0.3975832486</v>
      </c>
      <c r="L111" s="6">
        <f>'orig. data'!B92</f>
        <v>90737</v>
      </c>
      <c r="M111" s="6">
        <f>'orig. data'!C92</f>
        <v>176275</v>
      </c>
      <c r="N111" s="12">
        <f>'orig. data'!G92</f>
        <v>8.654496E-19</v>
      </c>
      <c r="P111" s="6">
        <f>'orig. data'!P92</f>
        <v>80216</v>
      </c>
      <c r="Q111" s="6">
        <f>'orig. data'!Q92</f>
        <v>168727</v>
      </c>
      <c r="R111" s="12">
        <f>'orig. data'!U92</f>
        <v>9.300765E-19</v>
      </c>
      <c r="T111" s="12">
        <f>'orig. data'!AD92</f>
        <v>0.0004752038</v>
      </c>
    </row>
    <row r="112" spans="2:20" ht="12.75">
      <c r="B112"/>
      <c r="C112"/>
      <c r="D112"/>
      <c r="E112"/>
      <c r="F112"/>
      <c r="G112"/>
      <c r="H112" s="33"/>
      <c r="I112" s="3"/>
      <c r="J112" s="3"/>
      <c r="K112" s="33"/>
      <c r="L112" s="6"/>
      <c r="M112" s="6"/>
      <c r="N112" s="12"/>
      <c r="P112" s="6"/>
      <c r="Q112" s="6"/>
      <c r="R112" s="12"/>
      <c r="T112" s="12"/>
    </row>
    <row r="113" spans="1:20" ht="12.75">
      <c r="A113" s="2">
        <v>93</v>
      </c>
      <c r="B113" t="s">
        <v>407</v>
      </c>
      <c r="C113" t="str">
        <f>IF(AND(N113&lt;=0.005,N113&gt;0),"1","")</f>
        <v>1</v>
      </c>
      <c r="D113" t="str">
        <f>IF(AND(R113&lt;=0.005,R113&gt;0),"2","")</f>
        <v>2</v>
      </c>
      <c r="E113">
        <f>IF(AND(T113&lt;=0.005,T113&gt;0),"t","")</f>
      </c>
      <c r="F113" t="str">
        <f>IF(AND(L113&gt;0,L113&lt;=5),"T1c"," ")&amp;IF(AND(M113&gt;0,M113&lt;=5),"T1p"," ")</f>
        <v>  </v>
      </c>
      <c r="G113" t="str">
        <f>IF(AND(P113&gt;0,P113&lt;=5),"T2c"," ")&amp;IF(AND(Q113&gt;0,Q113&lt;=5),"T2p"," ")</f>
        <v>  </v>
      </c>
      <c r="H113" s="33">
        <f>I$19</f>
        <v>0.4267353894</v>
      </c>
      <c r="I113" s="3">
        <f>'orig. data'!D99</f>
        <v>0.503672324</v>
      </c>
      <c r="J113" s="3">
        <f>'orig. data'!R99</f>
        <v>0.4838243764</v>
      </c>
      <c r="K113" s="33">
        <f>J$19</f>
        <v>0.3975832486</v>
      </c>
      <c r="L113" s="6">
        <f>'orig. data'!B99</f>
        <v>114342</v>
      </c>
      <c r="M113" s="6">
        <f>'orig. data'!C99</f>
        <v>227967</v>
      </c>
      <c r="N113" s="12">
        <f>'orig. data'!G99</f>
        <v>8.340912E-19</v>
      </c>
      <c r="P113" s="6">
        <f>'orig. data'!P99</f>
        <v>122012</v>
      </c>
      <c r="Q113" s="6">
        <f>'orig. data'!Q99</f>
        <v>250204</v>
      </c>
      <c r="R113" s="12">
        <f>'orig. data'!U99</f>
        <v>5.615572E-26</v>
      </c>
      <c r="T113" s="12">
        <f>'orig. data'!AD99</f>
        <v>0.0602319892</v>
      </c>
    </row>
    <row r="114" spans="1:20" ht="12.75">
      <c r="A114" s="2">
        <v>94</v>
      </c>
      <c r="B114" t="s">
        <v>408</v>
      </c>
      <c r="C114" t="str">
        <f>IF(AND(N114&lt;=0.005,N114&gt;0),"1","")</f>
        <v>1</v>
      </c>
      <c r="D114" t="str">
        <f>IF(AND(R114&lt;=0.005,R114&gt;0),"2","")</f>
        <v>2</v>
      </c>
      <c r="E114">
        <f>IF(AND(T114&lt;=0.005,T114&gt;0),"t","")</f>
      </c>
      <c r="F114" t="str">
        <f>IF(AND(L114&gt;0,L114&lt;=5),"T1c"," ")&amp;IF(AND(M114&gt;0,M114&lt;=5),"T1p"," ")</f>
        <v>  </v>
      </c>
      <c r="G114" t="str">
        <f>IF(AND(P114&gt;0,P114&lt;=5),"T2c"," ")&amp;IF(AND(Q114&gt;0,Q114&lt;=5),"T2p"," ")</f>
        <v>  </v>
      </c>
      <c r="H114" s="33">
        <f>I$19</f>
        <v>0.4267353894</v>
      </c>
      <c r="I114" s="3">
        <f>'orig. data'!D100</f>
        <v>0.5057689229</v>
      </c>
      <c r="J114" s="3">
        <f>'orig. data'!R100</f>
        <v>0.4828177913</v>
      </c>
      <c r="K114" s="33">
        <f>J$19</f>
        <v>0.3975832486</v>
      </c>
      <c r="L114" s="6">
        <f>'orig. data'!B100</f>
        <v>68026</v>
      </c>
      <c r="M114" s="6">
        <f>'orig. data'!C100</f>
        <v>130952</v>
      </c>
      <c r="N114" s="12">
        <f>'orig. data'!G100</f>
        <v>9.127879E-20</v>
      </c>
      <c r="P114" s="6">
        <f>'orig. data'!P100</f>
        <v>61353</v>
      </c>
      <c r="Q114" s="6">
        <f>'orig. data'!Q100</f>
        <v>124455</v>
      </c>
      <c r="R114" s="12">
        <f>'orig. data'!U100</f>
        <v>2.763223E-25</v>
      </c>
      <c r="T114" s="12">
        <f>'orig. data'!AD100</f>
        <v>0.0280466758</v>
      </c>
    </row>
    <row r="115" spans="2:20" ht="12.75">
      <c r="B115"/>
      <c r="C115"/>
      <c r="D115"/>
      <c r="E115"/>
      <c r="F115"/>
      <c r="G115"/>
      <c r="H115" s="33"/>
      <c r="I115" s="3"/>
      <c r="J115" s="3"/>
      <c r="K115" s="33"/>
      <c r="L115" s="6"/>
      <c r="M115" s="6"/>
      <c r="N115" s="12"/>
      <c r="P115" s="6"/>
      <c r="Q115" s="6"/>
      <c r="R115" s="12"/>
      <c r="T115" s="12"/>
    </row>
    <row r="116" spans="1:20" ht="12.75">
      <c r="A116" s="2">
        <v>95</v>
      </c>
      <c r="B116" t="s">
        <v>154</v>
      </c>
      <c r="C116" t="str">
        <f>IF(AND(N116&lt;=0.005,N116&gt;0),"1","")</f>
        <v>1</v>
      </c>
      <c r="D116" t="str">
        <f>IF(AND(R116&lt;=0.005,R116&gt;0),"2","")</f>
        <v>2</v>
      </c>
      <c r="E116" t="str">
        <f>IF(AND(T116&lt;=0.005,T116&gt;0),"t","")</f>
        <v>t</v>
      </c>
      <c r="F116" t="str">
        <f>IF(AND(L116&gt;0,L116&lt;=5),"T1c"," ")&amp;IF(AND(M116&gt;0,M116&lt;=5),"T1p"," ")</f>
        <v>  </v>
      </c>
      <c r="G116" t="str">
        <f>IF(AND(P116&gt;0,P116&lt;=5),"T2c"," ")&amp;IF(AND(Q116&gt;0,Q116&lt;=5),"T2p"," ")</f>
        <v>  </v>
      </c>
      <c r="H116" s="33">
        <f>I$19</f>
        <v>0.4267353894</v>
      </c>
      <c r="I116" s="3">
        <f>'orig. data'!D93</f>
        <v>0.5083467709</v>
      </c>
      <c r="J116" s="3">
        <f>'orig. data'!R93</f>
        <v>0.4763991587</v>
      </c>
      <c r="K116" s="33">
        <f>J$19</f>
        <v>0.3975832486</v>
      </c>
      <c r="L116" s="6">
        <f>'orig. data'!B93</f>
        <v>123524</v>
      </c>
      <c r="M116" s="6">
        <f>'orig. data'!C93</f>
        <v>244965</v>
      </c>
      <c r="N116" s="12">
        <f>'orig. data'!G93</f>
        <v>6.63338E-21</v>
      </c>
      <c r="P116" s="6">
        <f>'orig. data'!P93</f>
        <v>126250</v>
      </c>
      <c r="Q116" s="6">
        <f>'orig. data'!Q93</f>
        <v>268152</v>
      </c>
      <c r="R116" s="12">
        <f>'orig. data'!U93</f>
        <v>1.768976E-22</v>
      </c>
      <c r="T116" s="12">
        <f>'orig. data'!AD93</f>
        <v>0.0014968351</v>
      </c>
    </row>
    <row r="117" spans="1:20" ht="12.75">
      <c r="A117" s="2">
        <v>96</v>
      </c>
      <c r="B117" t="s">
        <v>214</v>
      </c>
      <c r="C117" t="str">
        <f>IF(AND(N117&lt;=0.005,N117&gt;0),"1","")</f>
        <v>1</v>
      </c>
      <c r="D117" t="str">
        <f>IF(AND(R117&lt;=0.005,R117&gt;0),"2","")</f>
        <v>2</v>
      </c>
      <c r="E117" t="str">
        <f>IF(AND(T117&lt;=0.005,T117&gt;0),"t","")</f>
        <v>t</v>
      </c>
      <c r="F117" t="str">
        <f>IF(AND(L117&gt;0,L117&lt;=5),"T1c"," ")&amp;IF(AND(M117&gt;0,M117&lt;=5),"T1p"," ")</f>
        <v>  </v>
      </c>
      <c r="G117" t="str">
        <f>IF(AND(P117&gt;0,P117&lt;=5),"T2c"," ")&amp;IF(AND(Q117&gt;0,Q117&lt;=5),"T2p"," ")</f>
        <v>  </v>
      </c>
      <c r="H117" s="33">
        <f>I$19</f>
        <v>0.4267353894</v>
      </c>
      <c r="I117" s="3">
        <f>'orig. data'!D94</f>
        <v>0.5018794798</v>
      </c>
      <c r="J117" s="3">
        <f>'orig. data'!R94</f>
        <v>0.4693205105</v>
      </c>
      <c r="K117" s="33">
        <f>J$19</f>
        <v>0.3975832486</v>
      </c>
      <c r="L117" s="6">
        <f>'orig. data'!B94</f>
        <v>115009</v>
      </c>
      <c r="M117" s="6">
        <f>'orig. data'!C94</f>
        <v>224597</v>
      </c>
      <c r="N117" s="12">
        <f>'orig. data'!G94</f>
        <v>2.302948E-18</v>
      </c>
      <c r="P117" s="6">
        <f>'orig. data'!P94</f>
        <v>104704</v>
      </c>
      <c r="Q117" s="6">
        <f>'orig. data'!Q94</f>
        <v>217350</v>
      </c>
      <c r="R117" s="12">
        <f>'orig. data'!U94</f>
        <v>3.480142E-19</v>
      </c>
      <c r="T117" s="12">
        <f>'orig. data'!AD94</f>
        <v>0.0009420782</v>
      </c>
    </row>
    <row r="118" spans="2:20" ht="12.75">
      <c r="B118"/>
      <c r="C118"/>
      <c r="D118"/>
      <c r="E118"/>
      <c r="F118"/>
      <c r="G118"/>
      <c r="H118" s="33"/>
      <c r="I118" s="3"/>
      <c r="J118" s="3"/>
      <c r="K118" s="33"/>
      <c r="L118" s="6"/>
      <c r="M118" s="6"/>
      <c r="N118" s="12"/>
      <c r="P118" s="6"/>
      <c r="Q118" s="6"/>
      <c r="R118" s="12"/>
      <c r="T118" s="12"/>
    </row>
    <row r="119" spans="1:20" ht="12.75">
      <c r="A119" s="2">
        <v>97</v>
      </c>
      <c r="B119" t="s">
        <v>409</v>
      </c>
      <c r="C119" t="str">
        <f>IF(AND(N119&lt;=0.005,N119&gt;0),"1","")</f>
        <v>1</v>
      </c>
      <c r="D119" t="str">
        <f>IF(AND(R119&lt;=0.005,R119&gt;0),"2","")</f>
        <v>2</v>
      </c>
      <c r="E119" t="str">
        <f>IF(AND(T119&lt;=0.005,T119&gt;0),"t","")</f>
        <v>t</v>
      </c>
      <c r="F119" t="str">
        <f>IF(AND(L119&gt;0,L119&lt;=5),"T1c"," ")&amp;IF(AND(M119&gt;0,M119&lt;=5),"T1p"," ")</f>
        <v>  </v>
      </c>
      <c r="G119" t="str">
        <f>IF(AND(P119&gt;0,P119&lt;=5),"T2c"," ")&amp;IF(AND(Q119&gt;0,Q119&lt;=5),"T2p"," ")</f>
        <v>  </v>
      </c>
      <c r="H119" s="33">
        <f>I$19</f>
        <v>0.4267353894</v>
      </c>
      <c r="I119" s="3">
        <f>'orig. data'!D102</f>
        <v>0.4856800933</v>
      </c>
      <c r="J119" s="3">
        <f>'orig. data'!R102</f>
        <v>0.4363684602</v>
      </c>
      <c r="K119" s="33">
        <f>J$19</f>
        <v>0.3975832486</v>
      </c>
      <c r="L119" s="6">
        <f>'orig. data'!B102</f>
        <v>78726</v>
      </c>
      <c r="M119" s="6">
        <f>'orig. data'!C102</f>
        <v>161111</v>
      </c>
      <c r="N119" s="12">
        <f>'orig. data'!G102</f>
        <v>8.001635E-12</v>
      </c>
      <c r="P119" s="6">
        <f>'orig. data'!P102</f>
        <v>74650</v>
      </c>
      <c r="Q119" s="6">
        <f>'orig. data'!Q102</f>
        <v>169592</v>
      </c>
      <c r="R119" s="12">
        <f>'orig. data'!U102</f>
        <v>7.0162436E-07</v>
      </c>
      <c r="T119" s="12">
        <f>'orig. data'!AD102</f>
        <v>1.5959286E-07</v>
      </c>
    </row>
    <row r="120" spans="1:20" ht="12.75">
      <c r="A120" s="2">
        <v>98</v>
      </c>
      <c r="B120" t="s">
        <v>410</v>
      </c>
      <c r="C120" t="str">
        <f>IF(AND(N120&lt;=0.005,N120&gt;0),"1","")</f>
        <v>1</v>
      </c>
      <c r="D120" t="str">
        <f>IF(AND(R120&lt;=0.005,R120&gt;0),"2","")</f>
        <v>2</v>
      </c>
      <c r="E120" t="str">
        <f>IF(AND(T120&lt;=0.005,T120&gt;0),"t","")</f>
        <v>t</v>
      </c>
      <c r="F120" t="str">
        <f>IF(AND(L120&gt;0,L120&lt;=5),"T1c"," ")&amp;IF(AND(M120&gt;0,M120&lt;=5),"T1p"," ")</f>
        <v>  </v>
      </c>
      <c r="G120" t="str">
        <f>IF(AND(P120&gt;0,P120&lt;=5),"T2c"," ")&amp;IF(AND(Q120&gt;0,Q120&lt;=5),"T2p"," ")</f>
        <v>  </v>
      </c>
      <c r="H120" s="33">
        <f>I$19</f>
        <v>0.4267353894</v>
      </c>
      <c r="I120" s="3">
        <f>'orig. data'!D103</f>
        <v>0.5144971818</v>
      </c>
      <c r="J120" s="3">
        <f>'orig. data'!R103</f>
        <v>0.4730647221</v>
      </c>
      <c r="K120" s="33">
        <f>J$19</f>
        <v>0.3975832486</v>
      </c>
      <c r="L120" s="6">
        <f>'orig. data'!B103</f>
        <v>131263</v>
      </c>
      <c r="M120" s="6">
        <f>'orig. data'!C103</f>
        <v>250089</v>
      </c>
      <c r="N120" s="12">
        <f>'orig. data'!G103</f>
        <v>4.172945E-24</v>
      </c>
      <c r="P120" s="6">
        <f>'orig. data'!P103</f>
        <v>125843</v>
      </c>
      <c r="Q120" s="6">
        <f>'orig. data'!Q103</f>
        <v>259375</v>
      </c>
      <c r="R120" s="12">
        <f>'orig. data'!U103</f>
        <v>4.214494E-21</v>
      </c>
      <c r="T120" s="12">
        <f>'orig. data'!AD103</f>
        <v>2.36243E-05</v>
      </c>
    </row>
    <row r="121" spans="1:20" ht="12.75">
      <c r="A121" s="2">
        <v>99</v>
      </c>
      <c r="B121" t="s">
        <v>411</v>
      </c>
      <c r="C121" t="str">
        <f>IF(AND(N121&lt;=0.005,N121&gt;0),"1","")</f>
        <v>1</v>
      </c>
      <c r="D121" t="str">
        <f>IF(AND(R121&lt;=0.005,R121&gt;0),"2","")</f>
        <v>2</v>
      </c>
      <c r="E121" t="str">
        <f>IF(AND(T121&lt;=0.005,T121&gt;0),"t","")</f>
        <v>t</v>
      </c>
      <c r="F121" t="str">
        <f>IF(AND(L121&gt;0,L121&lt;=5),"T1c"," ")&amp;IF(AND(M121&gt;0,M121&lt;=5),"T1p"," ")</f>
        <v>  </v>
      </c>
      <c r="G121" t="str">
        <f>IF(AND(P121&gt;0,P121&lt;=5),"T2c"," ")&amp;IF(AND(Q121&gt;0,Q121&lt;=5),"T2p"," ")</f>
        <v>  </v>
      </c>
      <c r="H121" s="33">
        <f>I$19</f>
        <v>0.4267353894</v>
      </c>
      <c r="I121" s="3">
        <f>'orig. data'!D104</f>
        <v>0.4903775668</v>
      </c>
      <c r="J121" s="3">
        <f>'orig. data'!R104</f>
        <v>0.4502103028</v>
      </c>
      <c r="K121" s="33">
        <f>J$19</f>
        <v>0.3975832486</v>
      </c>
      <c r="L121" s="6">
        <f>'orig. data'!B104</f>
        <v>8968</v>
      </c>
      <c r="M121" s="6">
        <f>'orig. data'!C104</f>
        <v>18459</v>
      </c>
      <c r="N121" s="12">
        <f>'orig. data'!G104</f>
        <v>9.401847E-11</v>
      </c>
      <c r="P121" s="6">
        <f>'orig. data'!P104</f>
        <v>14303</v>
      </c>
      <c r="Q121" s="6">
        <f>'orig. data'!Q104</f>
        <v>31046</v>
      </c>
      <c r="R121" s="12">
        <f>'orig. data'!U104</f>
        <v>9.47764E-10</v>
      </c>
      <c r="T121" s="12">
        <f>'orig. data'!AD104</f>
        <v>0.0005091614</v>
      </c>
    </row>
    <row r="122" spans="2:20" ht="12.75">
      <c r="B122"/>
      <c r="C122"/>
      <c r="D122"/>
      <c r="E122"/>
      <c r="F122"/>
      <c r="G122"/>
      <c r="H122" s="33"/>
      <c r="I122" s="3"/>
      <c r="J122" s="3"/>
      <c r="K122" s="33"/>
      <c r="L122" s="6"/>
      <c r="M122" s="6"/>
      <c r="N122" s="12"/>
      <c r="P122" s="6"/>
      <c r="Q122" s="6"/>
      <c r="R122" s="12"/>
      <c r="T122" s="12"/>
    </row>
    <row r="123" spans="1:20" ht="12.75">
      <c r="A123" s="2">
        <v>100</v>
      </c>
      <c r="B123" t="s">
        <v>155</v>
      </c>
      <c r="C123" t="str">
        <f>IF(AND(N123&lt;=0.005,N123&gt;0),"1","")</f>
        <v>1</v>
      </c>
      <c r="D123" t="str">
        <f>IF(AND(R123&lt;=0.005,R123&gt;0),"2","")</f>
        <v>2</v>
      </c>
      <c r="E123">
        <f>IF(AND(T123&lt;=0.005,T123&gt;0),"t","")</f>
      </c>
      <c r="F123" t="str">
        <f>IF(AND(L123&gt;0,L123&lt;=5),"T1c"," ")&amp;IF(AND(M123&gt;0,M123&lt;=5),"T1p"," ")</f>
        <v>  </v>
      </c>
      <c r="G123" t="str">
        <f>IF(AND(P123&gt;0,P123&lt;=5),"T2c"," ")&amp;IF(AND(Q123&gt;0,Q123&lt;=5),"T2p"," ")</f>
        <v>  </v>
      </c>
      <c r="H123" s="33">
        <f>I$19</f>
        <v>0.4267353894</v>
      </c>
      <c r="I123" s="3">
        <f>'orig. data'!D95</f>
        <v>0.4917956151</v>
      </c>
      <c r="J123" s="3">
        <f>'orig. data'!R95</f>
        <v>0.4637442732</v>
      </c>
      <c r="K123" s="33">
        <f>J$19</f>
        <v>0.3975832486</v>
      </c>
      <c r="L123" s="6">
        <f>'orig. data'!B95</f>
        <v>21876</v>
      </c>
      <c r="M123" s="6">
        <f>'orig. data'!C95</f>
        <v>45450</v>
      </c>
      <c r="N123" s="12">
        <f>'orig. data'!G95</f>
        <v>1.641265E-12</v>
      </c>
      <c r="P123" s="6">
        <f>'orig. data'!P95</f>
        <v>29336</v>
      </c>
      <c r="Q123" s="6">
        <f>'orig. data'!Q95</f>
        <v>63597</v>
      </c>
      <c r="R123" s="12">
        <f>'orig. data'!U95</f>
        <v>5.683463E-15</v>
      </c>
      <c r="T123" s="12">
        <f>'orig. data'!AD95</f>
        <v>0.0112686803</v>
      </c>
    </row>
    <row r="124" spans="1:20" ht="12.75">
      <c r="A124" s="2">
        <v>101</v>
      </c>
      <c r="B124" t="s">
        <v>406</v>
      </c>
      <c r="C124" t="str">
        <f>IF(AND(N124&lt;=0.005,N124&gt;0),"1","")</f>
        <v>1</v>
      </c>
      <c r="D124" t="str">
        <f>IF(AND(R124&lt;=0.005,R124&gt;0),"2","")</f>
        <v>2</v>
      </c>
      <c r="E124" t="str">
        <f>IF(AND(T124&lt;=0.005,T124&gt;0),"t","")</f>
        <v>t</v>
      </c>
      <c r="F124" t="str">
        <f>IF(AND(L124&gt;0,L124&lt;=5),"T1c"," ")&amp;IF(AND(M124&gt;0,M124&lt;=5),"T1p"," ")</f>
        <v>  </v>
      </c>
      <c r="G124" t="str">
        <f>IF(AND(P124&gt;0,P124&lt;=5),"T2c"," ")&amp;IF(AND(Q124&gt;0,Q124&lt;=5),"T2p"," ")</f>
        <v>  </v>
      </c>
      <c r="H124" s="33">
        <f>I$19</f>
        <v>0.4267353894</v>
      </c>
      <c r="I124" s="3">
        <f>'orig. data'!D96</f>
        <v>0.4707751335</v>
      </c>
      <c r="J124" s="3">
        <f>'orig. data'!R96</f>
        <v>0.4369173534</v>
      </c>
      <c r="K124" s="33">
        <f>J$19</f>
        <v>0.3975832486</v>
      </c>
      <c r="L124" s="6">
        <f>'orig. data'!B96</f>
        <v>101081</v>
      </c>
      <c r="M124" s="6">
        <f>'orig. data'!C96</f>
        <v>214057</v>
      </c>
      <c r="N124" s="12">
        <f>'orig. data'!G96</f>
        <v>1.6367646E-07</v>
      </c>
      <c r="P124" s="6">
        <f>'orig. data'!P96</f>
        <v>96546</v>
      </c>
      <c r="Q124" s="6">
        <f>'orig. data'!Q96</f>
        <v>220587</v>
      </c>
      <c r="R124" s="12">
        <f>'orig. data'!U96</f>
        <v>4.0497393E-07</v>
      </c>
      <c r="T124" s="12">
        <f>'orig. data'!AD96</f>
        <v>0.0002630785</v>
      </c>
    </row>
    <row r="125" spans="1:20" ht="12.75">
      <c r="A125" s="2">
        <v>102</v>
      </c>
      <c r="B125" t="s">
        <v>215</v>
      </c>
      <c r="C125" t="str">
        <f>IF(AND(N125&lt;=0.005,N125&gt;0),"1","")</f>
        <v>1</v>
      </c>
      <c r="D125" t="str">
        <f>IF(AND(R125&lt;=0.005,R125&gt;0),"2","")</f>
        <v>2</v>
      </c>
      <c r="E125" t="str">
        <f>IF(AND(T125&lt;=0.005,T125&gt;0),"t","")</f>
        <v>t</v>
      </c>
      <c r="F125" t="str">
        <f>IF(AND(L125&gt;0,L125&lt;=5),"T1c"," ")&amp;IF(AND(M125&gt;0,M125&lt;=5),"T1p"," ")</f>
        <v>  </v>
      </c>
      <c r="G125" t="str">
        <f>IF(AND(P125&gt;0,P125&lt;=5),"T2c"," ")&amp;IF(AND(Q125&gt;0,Q125&lt;=5),"T2p"," ")</f>
        <v>  </v>
      </c>
      <c r="H125" s="33">
        <f>I$19</f>
        <v>0.4267353894</v>
      </c>
      <c r="I125" s="3">
        <f>'orig. data'!D97</f>
        <v>0.4920672504</v>
      </c>
      <c r="J125" s="3">
        <f>'orig. data'!R97</f>
        <v>0.4552355091</v>
      </c>
      <c r="K125" s="33">
        <f>J$19</f>
        <v>0.3975832486</v>
      </c>
      <c r="L125" s="6">
        <f>'orig. data'!B97</f>
        <v>158512</v>
      </c>
      <c r="M125" s="6">
        <f>'orig. data'!C97</f>
        <v>316092</v>
      </c>
      <c r="N125" s="12">
        <f>'orig. data'!G97</f>
        <v>1.161029E-14</v>
      </c>
      <c r="P125" s="6">
        <f>'orig. data'!P97</f>
        <v>145682</v>
      </c>
      <c r="Q125" s="6">
        <f>'orig. data'!Q97</f>
        <v>308117</v>
      </c>
      <c r="R125" s="12">
        <f>'orig. data'!U97</f>
        <v>1.821682E-13</v>
      </c>
      <c r="T125" s="12">
        <f>'orig. data'!AD97</f>
        <v>9.05312E-05</v>
      </c>
    </row>
    <row r="126" spans="1:20" ht="12.75">
      <c r="A126" s="2">
        <v>103</v>
      </c>
      <c r="B126" t="s">
        <v>421</v>
      </c>
      <c r="C126" t="str">
        <f>IF(AND(N126&lt;=0.005,N126&gt;0),"1","")</f>
        <v>1</v>
      </c>
      <c r="D126">
        <f>IF(AND(R126&lt;=0.005,R126&gt;0),"2","")</f>
      </c>
      <c r="E126" t="str">
        <f>IF(AND(T126&lt;=0.005,T126&gt;0),"t","")</f>
        <v>t</v>
      </c>
      <c r="F126" t="str">
        <f>IF(AND(L126&gt;0,L126&lt;=5),"T1c"," ")&amp;IF(AND(M126&gt;0,M126&lt;=5),"T1p"," ")</f>
        <v>  </v>
      </c>
      <c r="G126" t="str">
        <f>IF(AND(P126&gt;0,P126&lt;=5),"T2c"," ")&amp;IF(AND(Q126&gt;0,Q126&lt;=5),"T2p"," ")</f>
        <v>  </v>
      </c>
      <c r="H126" s="33">
        <f>I$19</f>
        <v>0.4267353894</v>
      </c>
      <c r="I126" s="3">
        <f>'orig. data'!D98</f>
        <v>0.4603119223</v>
      </c>
      <c r="J126" s="3">
        <f>'orig. data'!R98</f>
        <v>0.4182334463</v>
      </c>
      <c r="K126" s="33">
        <f>J$19</f>
        <v>0.3975832486</v>
      </c>
      <c r="L126" s="6">
        <f>'orig. data'!B98</f>
        <v>69511</v>
      </c>
      <c r="M126" s="6">
        <f>'orig. data'!C98</f>
        <v>147511</v>
      </c>
      <c r="N126" s="12">
        <f>'orig. data'!G98</f>
        <v>5.93032E-05</v>
      </c>
      <c r="P126" s="6">
        <f>'orig. data'!P98</f>
        <v>59656</v>
      </c>
      <c r="Q126" s="6">
        <f>'orig. data'!Q98</f>
        <v>143635</v>
      </c>
      <c r="R126" s="12">
        <f>'orig. data'!U98</f>
        <v>0.0073452082</v>
      </c>
      <c r="T126" s="12">
        <f>'orig. data'!AD98</f>
        <v>3.192632E-06</v>
      </c>
    </row>
    <row r="127" spans="2:20" ht="12.75">
      <c r="B127"/>
      <c r="C127"/>
      <c r="D127"/>
      <c r="E127"/>
      <c r="F127"/>
      <c r="G127"/>
      <c r="H127" s="33"/>
      <c r="I127" s="3"/>
      <c r="J127" s="3"/>
      <c r="K127" s="33"/>
      <c r="L127" s="6"/>
      <c r="M127" s="6"/>
      <c r="N127" s="12"/>
      <c r="P127" s="6"/>
      <c r="Q127" s="6"/>
      <c r="R127" s="12"/>
      <c r="T127" s="12"/>
    </row>
    <row r="128" spans="1:20" ht="12.75">
      <c r="A128" s="2">
        <v>104</v>
      </c>
      <c r="B128" t="s">
        <v>412</v>
      </c>
      <c r="C128" t="str">
        <f>IF(AND(N128&lt;=0.005,N128&gt;0),"1","")</f>
        <v>1</v>
      </c>
      <c r="D128" t="str">
        <f>IF(AND(R128&lt;=0.005,R128&gt;0),"2","")</f>
        <v>2</v>
      </c>
      <c r="E128">
        <f>IF(AND(T128&lt;=0.005,T128&gt;0),"t","")</f>
      </c>
      <c r="F128" t="str">
        <f>IF(AND(L128&gt;0,L128&lt;=5),"T1c"," ")&amp;IF(AND(M128&gt;0,M128&lt;=5),"T1p"," ")</f>
        <v>  </v>
      </c>
      <c r="G128" t="str">
        <f>IF(AND(P128&gt;0,P128&lt;=5),"T2c"," ")&amp;IF(AND(Q128&gt;0,Q128&lt;=5),"T2p"," ")</f>
        <v>  </v>
      </c>
      <c r="H128" s="33">
        <f>I$19</f>
        <v>0.4267353894</v>
      </c>
      <c r="I128" s="3">
        <f>'orig. data'!D105</f>
        <v>0.4788185133</v>
      </c>
      <c r="J128" s="3">
        <f>'orig. data'!R105</f>
        <v>0.4547202257</v>
      </c>
      <c r="K128" s="33">
        <f>J$19</f>
        <v>0.3975832486</v>
      </c>
      <c r="L128" s="6">
        <f>'orig. data'!B105</f>
        <v>133545</v>
      </c>
      <c r="M128" s="6">
        <f>'orig. data'!C105</f>
        <v>277310</v>
      </c>
      <c r="N128" s="12">
        <f>'orig. data'!G105</f>
        <v>5.415651E-10</v>
      </c>
      <c r="P128" s="6">
        <f>'orig. data'!P105</f>
        <v>122424</v>
      </c>
      <c r="Q128" s="6">
        <f>'orig. data'!Q105</f>
        <v>261110</v>
      </c>
      <c r="R128" s="12">
        <f>'orig. data'!U105</f>
        <v>4.051486E-13</v>
      </c>
      <c r="T128" s="12">
        <f>'orig. data'!AD105</f>
        <v>0.0123231557</v>
      </c>
    </row>
    <row r="129" spans="1:20" ht="12.75">
      <c r="A129" s="2">
        <v>105</v>
      </c>
      <c r="B129" t="s">
        <v>413</v>
      </c>
      <c r="C129" t="str">
        <f>IF(AND(N129&lt;=0.005,N129&gt;0),"1","")</f>
        <v>1</v>
      </c>
      <c r="D129" t="str">
        <f>IF(AND(R129&lt;=0.005,R129&gt;0),"2","")</f>
        <v>2</v>
      </c>
      <c r="E129">
        <f>IF(AND(T129&lt;=0.005,T129&gt;0),"t","")</f>
      </c>
      <c r="F129" t="str">
        <f>IF(AND(L129&gt;0,L129&lt;=5),"T1c"," ")&amp;IF(AND(M129&gt;0,M129&lt;=5),"T1p"," ")</f>
        <v>  </v>
      </c>
      <c r="G129" t="str">
        <f>IF(AND(P129&gt;0,P129&lt;=5),"T2c"," ")&amp;IF(AND(Q129&gt;0,Q129&lt;=5),"T2p"," ")</f>
        <v>  </v>
      </c>
      <c r="H129" s="33">
        <f>I$19</f>
        <v>0.4267353894</v>
      </c>
      <c r="I129" s="3">
        <f>'orig. data'!D106</f>
        <v>0.4755142369</v>
      </c>
      <c r="J129" s="3">
        <f>'orig. data'!R106</f>
        <v>0.4530739452</v>
      </c>
      <c r="K129" s="33">
        <f>J$19</f>
        <v>0.3975832486</v>
      </c>
      <c r="L129" s="6">
        <f>'orig. data'!B106</f>
        <v>111363</v>
      </c>
      <c r="M129" s="6">
        <f>'orig. data'!C106</f>
        <v>225566</v>
      </c>
      <c r="N129" s="12">
        <f>'orig. data'!G106</f>
        <v>4.5369834E-09</v>
      </c>
      <c r="P129" s="6">
        <f>'orig. data'!P106</f>
        <v>102618</v>
      </c>
      <c r="Q129" s="6">
        <f>'orig. data'!Q106</f>
        <v>217138</v>
      </c>
      <c r="R129" s="12">
        <f>'orig. data'!U106</f>
        <v>1.396413E-12</v>
      </c>
      <c r="T129" s="12">
        <f>'orig. data'!AD106</f>
        <v>0.0188141291</v>
      </c>
    </row>
    <row r="130" spans="2:20" ht="12.75">
      <c r="B130"/>
      <c r="C130"/>
      <c r="D130"/>
      <c r="E130"/>
      <c r="F130"/>
      <c r="G130"/>
      <c r="H130" s="33"/>
      <c r="I130" s="3"/>
      <c r="J130" s="3"/>
      <c r="K130" s="33"/>
      <c r="L130" s="6"/>
      <c r="M130" s="6"/>
      <c r="N130" s="12"/>
      <c r="P130" s="6"/>
      <c r="Q130" s="6"/>
      <c r="R130" s="12"/>
      <c r="T130" s="12"/>
    </row>
    <row r="131" spans="1:20" ht="12.75">
      <c r="A131" s="2">
        <v>106</v>
      </c>
      <c r="B131" t="s">
        <v>414</v>
      </c>
      <c r="C131" t="str">
        <f>IF(AND(N131&lt;=0.005,N131&gt;0),"1","")</f>
        <v>1</v>
      </c>
      <c r="D131" t="str">
        <f>IF(AND(R131&lt;=0.005,R131&gt;0),"2","")</f>
        <v>2</v>
      </c>
      <c r="E131" t="str">
        <f>IF(AND(T131&lt;=0.005,T131&gt;0),"t","")</f>
        <v>t</v>
      </c>
      <c r="F131" t="str">
        <f>IF(AND(L131&gt;0,L131&lt;=5),"T1c"," ")&amp;IF(AND(M131&gt;0,M131&lt;=5),"T1p"," ")</f>
        <v>  </v>
      </c>
      <c r="G131" t="str">
        <f>IF(AND(P131&gt;0,P131&lt;=5),"T2c"," ")&amp;IF(AND(Q131&gt;0,Q131&lt;=5),"T2p"," ")</f>
        <v>  </v>
      </c>
      <c r="H131" s="33">
        <f>I$19</f>
        <v>0.4267353894</v>
      </c>
      <c r="I131" s="3">
        <f>'orig. data'!D107</f>
        <v>0.488271867</v>
      </c>
      <c r="J131" s="3">
        <f>'orig. data'!R107</f>
        <v>0.4411107976</v>
      </c>
      <c r="K131" s="33">
        <f>J$19</f>
        <v>0.3975832486</v>
      </c>
      <c r="L131" s="6">
        <f>'orig. data'!B107</f>
        <v>66143</v>
      </c>
      <c r="M131" s="6">
        <f>'orig. data'!C107</f>
        <v>133038</v>
      </c>
      <c r="N131" s="12">
        <f>'orig. data'!G107</f>
        <v>3.158419E-12</v>
      </c>
      <c r="P131" s="6">
        <f>'orig. data'!P107</f>
        <v>62821</v>
      </c>
      <c r="Q131" s="6">
        <f>'orig. data'!Q107</f>
        <v>140749</v>
      </c>
      <c r="R131" s="12">
        <f>'orig. data'!U107</f>
        <v>5.0451159E-08</v>
      </c>
      <c r="T131" s="12">
        <f>'orig. data'!AD107</f>
        <v>1.5715067E-06</v>
      </c>
    </row>
    <row r="132" spans="1:20" ht="12.75">
      <c r="A132" s="2">
        <v>107</v>
      </c>
      <c r="B132" t="s">
        <v>216</v>
      </c>
      <c r="C132" t="str">
        <f>IF(AND(N132&lt;=0.005,N132&gt;0),"1","")</f>
        <v>1</v>
      </c>
      <c r="D132" t="str">
        <f>IF(AND(R132&lt;=0.005,R132&gt;0),"2","")</f>
        <v>2</v>
      </c>
      <c r="E132" t="str">
        <f>IF(AND(T132&lt;=0.005,T132&gt;0),"t","")</f>
        <v>t</v>
      </c>
      <c r="F132" t="str">
        <f>IF(AND(L132&gt;0,L132&lt;=5),"T1c"," ")&amp;IF(AND(M132&gt;0,M132&lt;=5),"T1p"," ")</f>
        <v>  </v>
      </c>
      <c r="G132" t="str">
        <f>IF(AND(P132&gt;0,P132&lt;=5),"T2c"," ")&amp;IF(AND(Q132&gt;0,Q132&lt;=5),"T2p"," ")</f>
        <v>  </v>
      </c>
      <c r="H132" s="33">
        <f>I$19</f>
        <v>0.4267353894</v>
      </c>
      <c r="I132" s="3">
        <f>'orig. data'!D108</f>
        <v>0.4848857278</v>
      </c>
      <c r="J132" s="3">
        <f>'orig. data'!R108</f>
        <v>0.4250200065</v>
      </c>
      <c r="K132" s="33">
        <f>J$19</f>
        <v>0.3975832486</v>
      </c>
      <c r="L132" s="6">
        <f>'orig. data'!B108</f>
        <v>55822</v>
      </c>
      <c r="M132" s="6">
        <f>'orig. data'!C108</f>
        <v>112976</v>
      </c>
      <c r="N132" s="12">
        <f>'orig. data'!G108</f>
        <v>1.463688E-11</v>
      </c>
      <c r="P132" s="6">
        <f>'orig. data'!P108</f>
        <v>47138</v>
      </c>
      <c r="Q132" s="6">
        <f>'orig. data'!Q108</f>
        <v>109974</v>
      </c>
      <c r="R132" s="12">
        <f>'orig. data'!U108</f>
        <v>0.0004386609</v>
      </c>
      <c r="T132" s="12">
        <f>'orig. data'!AD108</f>
        <v>1.307949E-10</v>
      </c>
    </row>
    <row r="133" spans="2:20" ht="12.75">
      <c r="B133"/>
      <c r="C133"/>
      <c r="D133"/>
      <c r="E133"/>
      <c r="F133"/>
      <c r="G133"/>
      <c r="H133" s="33"/>
      <c r="I133" s="3"/>
      <c r="J133" s="3"/>
      <c r="K133" s="33"/>
      <c r="L133" s="6"/>
      <c r="M133" s="6"/>
      <c r="N133" s="12"/>
      <c r="P133" s="6"/>
      <c r="Q133" s="6"/>
      <c r="R133" s="12"/>
      <c r="T133" s="12"/>
    </row>
    <row r="134" spans="1:20" ht="12.75">
      <c r="A134" s="2">
        <v>108</v>
      </c>
      <c r="B134" t="s">
        <v>219</v>
      </c>
      <c r="C134" t="str">
        <f>IF(AND(N134&lt;=0.005,N134&gt;0),"1","")</f>
        <v>1</v>
      </c>
      <c r="D134" t="str">
        <f>IF(AND(R134&lt;=0.005,R134&gt;0),"2","")</f>
        <v>2</v>
      </c>
      <c r="E134" t="str">
        <f>IF(AND(T134&lt;=0.005,T134&gt;0),"t","")</f>
        <v>t</v>
      </c>
      <c r="F134" t="str">
        <f>IF(AND(L134&gt;0,L134&lt;=5),"T1c"," ")&amp;IF(AND(M134&gt;0,M134&lt;=5),"T1p"," ")</f>
        <v>  </v>
      </c>
      <c r="G134" t="str">
        <f>IF(AND(P134&gt;0,P134&lt;=5),"T2c"," ")&amp;IF(AND(Q134&gt;0,Q134&lt;=5),"T2p"," ")</f>
        <v>  </v>
      </c>
      <c r="H134" s="33">
        <f>I$19</f>
        <v>0.4267353894</v>
      </c>
      <c r="I134" s="3">
        <f>'orig. data'!D111</f>
        <v>0.4802165462</v>
      </c>
      <c r="J134" s="3">
        <f>'orig. data'!R111</f>
        <v>0.4274287073</v>
      </c>
      <c r="K134" s="33">
        <f>J$19</f>
        <v>0.3975832486</v>
      </c>
      <c r="L134" s="6">
        <f>'orig. data'!B111</f>
        <v>109854</v>
      </c>
      <c r="M134" s="6">
        <f>'orig. data'!C111</f>
        <v>222780</v>
      </c>
      <c r="N134" s="12">
        <f>'orig. data'!G111</f>
        <v>1.985617E-10</v>
      </c>
      <c r="P134" s="6">
        <f>'orig. data'!P111</f>
        <v>91156</v>
      </c>
      <c r="Q134" s="6">
        <f>'orig. data'!Q111</f>
        <v>212829</v>
      </c>
      <c r="R134" s="12">
        <f>'orig. data'!U111</f>
        <v>0.0001004688</v>
      </c>
      <c r="T134" s="12">
        <f>'orig. data'!AD111</f>
        <v>4.5312404E-09</v>
      </c>
    </row>
    <row r="135" spans="1:20" ht="12.75">
      <c r="A135" s="2">
        <v>109</v>
      </c>
      <c r="B135" t="s">
        <v>415</v>
      </c>
      <c r="C135" t="str">
        <f>IF(AND(N135&lt;=0.005,N135&gt;0),"1","")</f>
        <v>1</v>
      </c>
      <c r="D135">
        <f>IF(AND(R135&lt;=0.005,R135&gt;0),"2","")</f>
      </c>
      <c r="E135" t="str">
        <f>IF(AND(T135&lt;=0.005,T135&gt;0),"t","")</f>
        <v>t</v>
      </c>
      <c r="F135" t="str">
        <f>IF(AND(L135&gt;0,L135&lt;=5),"T1c"," ")&amp;IF(AND(M135&gt;0,M135&lt;=5),"T1p"," ")</f>
        <v>  </v>
      </c>
      <c r="G135" t="str">
        <f>IF(AND(P135&gt;0,P135&lt;=5),"T2c"," ")&amp;IF(AND(Q135&gt;0,Q135&lt;=5),"T2p"," ")</f>
        <v>  </v>
      </c>
      <c r="H135" s="33">
        <f>I$19</f>
        <v>0.4267353894</v>
      </c>
      <c r="I135" s="3">
        <f>'orig. data'!D112</f>
        <v>0.466208574</v>
      </c>
      <c r="J135" s="3">
        <f>'orig. data'!R112</f>
        <v>0.4025922714</v>
      </c>
      <c r="K135" s="33">
        <f>J$19</f>
        <v>0.3975832486</v>
      </c>
      <c r="L135" s="6">
        <f>'orig. data'!B112</f>
        <v>62573</v>
      </c>
      <c r="M135" s="6">
        <f>'orig. data'!C112</f>
        <v>128867</v>
      </c>
      <c r="N135" s="12">
        <f>'orig. data'!G112</f>
        <v>2.1334147E-06</v>
      </c>
      <c r="P135" s="6">
        <f>'orig. data'!P112</f>
        <v>45768</v>
      </c>
      <c r="Q135" s="6">
        <f>'orig. data'!Q112</f>
        <v>113655</v>
      </c>
      <c r="R135" s="12">
        <f>'orig. data'!U112</f>
        <v>0.5061043034</v>
      </c>
      <c r="T135" s="12">
        <f>'orig. data'!AD112</f>
        <v>2.541349E-13</v>
      </c>
    </row>
    <row r="136" spans="2:20" ht="12.75">
      <c r="B136"/>
      <c r="C136"/>
      <c r="D136"/>
      <c r="E136"/>
      <c r="F136"/>
      <c r="G136"/>
      <c r="H136" s="33"/>
      <c r="I136" s="3"/>
      <c r="J136" s="3"/>
      <c r="K136" s="33"/>
      <c r="L136" s="6"/>
      <c r="M136" s="6"/>
      <c r="N136" s="12"/>
      <c r="P136" s="6"/>
      <c r="Q136" s="6"/>
      <c r="R136" s="12"/>
      <c r="T136" s="12"/>
    </row>
    <row r="137" spans="1:20" ht="12.75">
      <c r="A137" s="2">
        <v>110</v>
      </c>
      <c r="B137" t="s">
        <v>217</v>
      </c>
      <c r="C137" t="str">
        <f>IF(AND(N137&lt;=0.005,N137&gt;0),"1","")</f>
        <v>1</v>
      </c>
      <c r="D137" t="str">
        <f>IF(AND(R137&lt;=0.005,R137&gt;0),"2","")</f>
        <v>2</v>
      </c>
      <c r="E137" t="str">
        <f>IF(AND(T137&lt;=0.005,T137&gt;0),"t","")</f>
        <v>t</v>
      </c>
      <c r="F137" t="str">
        <f>IF(AND(L137&gt;0,L137&lt;=5),"T1c"," ")&amp;IF(AND(M137&gt;0,M137&lt;=5),"T1p"," ")</f>
        <v>  </v>
      </c>
      <c r="G137" t="str">
        <f>IF(AND(P137&gt;0,P137&lt;=5),"T2c"," ")&amp;IF(AND(Q137&gt;0,Q137&lt;=5),"T2p"," ")</f>
        <v>  </v>
      </c>
      <c r="H137" s="33">
        <f>I$19</f>
        <v>0.4267353894</v>
      </c>
      <c r="I137" s="3">
        <f>'orig. data'!D109</f>
        <v>0.4823351707</v>
      </c>
      <c r="J137" s="3">
        <f>'orig. data'!R109</f>
        <v>0.4436528618</v>
      </c>
      <c r="K137" s="33">
        <f>J$19</f>
        <v>0.3975832486</v>
      </c>
      <c r="L137" s="6">
        <f>'orig. data'!B109</f>
        <v>156173</v>
      </c>
      <c r="M137" s="6">
        <f>'orig. data'!C109</f>
        <v>318886</v>
      </c>
      <c r="N137" s="12">
        <f>'orig. data'!G109</f>
        <v>2.945945E-11</v>
      </c>
      <c r="P137" s="6">
        <f>'orig. data'!P109</f>
        <v>134571</v>
      </c>
      <c r="Q137" s="6">
        <f>'orig. data'!Q109</f>
        <v>306012</v>
      </c>
      <c r="R137" s="12">
        <f>'orig. data'!U109</f>
        <v>2.7417814E-09</v>
      </c>
      <c r="T137" s="12">
        <f>'orig. data'!AD109</f>
        <v>2.45947E-05</v>
      </c>
    </row>
    <row r="138" spans="1:20" ht="12.75">
      <c r="A138" s="2">
        <v>111</v>
      </c>
      <c r="B138" t="s">
        <v>218</v>
      </c>
      <c r="C138" t="str">
        <f>IF(AND(N138&lt;=0.005,N138&gt;0),"1","")</f>
        <v>1</v>
      </c>
      <c r="D138" t="str">
        <f>IF(AND(R138&lt;=0.005,R138&gt;0),"2","")</f>
        <v>2</v>
      </c>
      <c r="E138" t="str">
        <f>IF(AND(T138&lt;=0.005,T138&gt;0),"t","")</f>
        <v>t</v>
      </c>
      <c r="F138" t="str">
        <f>IF(AND(L138&gt;0,L138&lt;=5),"T1c"," ")&amp;IF(AND(M138&gt;0,M138&lt;=5),"T1p"," ")</f>
        <v>  </v>
      </c>
      <c r="G138" t="str">
        <f>IF(AND(P138&gt;0,P138&lt;=5),"T2c"," ")&amp;IF(AND(Q138&gt;0,Q138&lt;=5),"T2p"," ")</f>
        <v>  </v>
      </c>
      <c r="H138" s="33">
        <f>I$19</f>
        <v>0.4267353894</v>
      </c>
      <c r="I138" s="3">
        <f>'orig. data'!D110</f>
        <v>0.4862446532</v>
      </c>
      <c r="J138" s="3">
        <f>'orig. data'!R110</f>
        <v>0.4431331975</v>
      </c>
      <c r="K138" s="33">
        <f>J$19</f>
        <v>0.3975832486</v>
      </c>
      <c r="L138" s="6">
        <f>'orig. data'!B110</f>
        <v>139128</v>
      </c>
      <c r="M138" s="6">
        <f>'orig. data'!C110</f>
        <v>281841</v>
      </c>
      <c r="N138" s="12">
        <f>'orig. data'!G110</f>
        <v>1.423935E-12</v>
      </c>
      <c r="P138" s="6">
        <f>'orig. data'!P110</f>
        <v>118307</v>
      </c>
      <c r="Q138" s="6">
        <f>'orig. data'!Q110</f>
        <v>270921</v>
      </c>
      <c r="R138" s="12">
        <f>'orig. data'!U110</f>
        <v>4.1133096E-09</v>
      </c>
      <c r="T138" s="12">
        <f>'orig. data'!AD110</f>
        <v>2.594211E-06</v>
      </c>
    </row>
    <row r="139" spans="2:8" ht="12.75">
      <c r="B139"/>
      <c r="C139">
        <f aca="true" t="shared" si="51" ref="C139:C146">IF(AND(N139&lt;=0.005,N139&gt;0),"1","")</f>
      </c>
      <c r="D139">
        <f aca="true" t="shared" si="52" ref="D139:D188">IF(AND(R139&lt;=0.005,R139&gt;0),"2","")</f>
      </c>
      <c r="E139">
        <f aca="true" t="shared" si="53" ref="E139:E188">IF(AND(T139&lt;=0.005,T139&gt;0),"t","")</f>
      </c>
      <c r="F139" t="str">
        <f>IF(AND(L139&gt;0,L139&lt;=5),"T1c"," ")&amp;IF(AND(M139&gt;0,M139&lt;=5),"T1p"," ")</f>
        <v>  </v>
      </c>
      <c r="G139"/>
      <c r="H139" s="34"/>
    </row>
    <row r="140" spans="2:8" ht="12.75">
      <c r="B140"/>
      <c r="C140">
        <f t="shared" si="51"/>
      </c>
      <c r="D140">
        <f t="shared" si="52"/>
      </c>
      <c r="E140">
        <f t="shared" si="53"/>
      </c>
      <c r="F140"/>
      <c r="G140"/>
      <c r="H140" s="34"/>
    </row>
    <row r="141" spans="2:8" ht="12.75">
      <c r="B141"/>
      <c r="C141">
        <f t="shared" si="51"/>
      </c>
      <c r="D141">
        <f t="shared" si="52"/>
      </c>
      <c r="E141">
        <f t="shared" si="53"/>
      </c>
      <c r="F141"/>
      <c r="G141"/>
      <c r="H141" s="34"/>
    </row>
    <row r="142" spans="2:8" ht="12.75">
      <c r="B142"/>
      <c r="C142">
        <f t="shared" si="51"/>
      </c>
      <c r="D142">
        <f t="shared" si="52"/>
      </c>
      <c r="E142">
        <f t="shared" si="53"/>
      </c>
      <c r="F142"/>
      <c r="G142"/>
      <c r="H142" s="34"/>
    </row>
    <row r="143" spans="2:8" ht="12.75">
      <c r="B143"/>
      <c r="C143">
        <f t="shared" si="51"/>
      </c>
      <c r="D143">
        <f t="shared" si="52"/>
      </c>
      <c r="E143">
        <f t="shared" si="53"/>
      </c>
      <c r="F143"/>
      <c r="G143"/>
      <c r="H143" s="34"/>
    </row>
    <row r="144" spans="2:8" ht="12.75">
      <c r="B144"/>
      <c r="C144">
        <f t="shared" si="51"/>
      </c>
      <c r="D144">
        <f t="shared" si="52"/>
      </c>
      <c r="E144">
        <f t="shared" si="53"/>
      </c>
      <c r="F144"/>
      <c r="G144"/>
      <c r="H144" s="34"/>
    </row>
    <row r="145" spans="2:8" ht="12.75">
      <c r="B145"/>
      <c r="C145">
        <f t="shared" si="51"/>
      </c>
      <c r="D145">
        <f t="shared" si="52"/>
      </c>
      <c r="E145">
        <f t="shared" si="53"/>
      </c>
      <c r="F145"/>
      <c r="G145"/>
      <c r="H145" s="34"/>
    </row>
    <row r="146" spans="3:8" ht="12.75">
      <c r="C146">
        <f t="shared" si="51"/>
      </c>
      <c r="D146">
        <f t="shared" si="52"/>
      </c>
      <c r="E146">
        <f t="shared" si="53"/>
      </c>
      <c r="H146" s="34"/>
    </row>
    <row r="147" spans="4:8" ht="12.75">
      <c r="D147">
        <f t="shared" si="52"/>
      </c>
      <c r="E147">
        <f t="shared" si="53"/>
      </c>
      <c r="H147" s="34"/>
    </row>
    <row r="148" spans="4:8" ht="12.75">
      <c r="D148">
        <f t="shared" si="52"/>
      </c>
      <c r="E148">
        <f t="shared" si="53"/>
      </c>
      <c r="H148" s="34"/>
    </row>
    <row r="149" spans="4:8" ht="12.75">
      <c r="D149">
        <f t="shared" si="52"/>
      </c>
      <c r="E149">
        <f t="shared" si="53"/>
      </c>
      <c r="H149" s="34"/>
    </row>
    <row r="150" spans="4:8" ht="12.75">
      <c r="D150">
        <f t="shared" si="52"/>
      </c>
      <c r="E150">
        <f t="shared" si="53"/>
      </c>
      <c r="H150" s="34"/>
    </row>
    <row r="151" spans="4:8" ht="12.75">
      <c r="D151">
        <f t="shared" si="52"/>
      </c>
      <c r="E151">
        <f t="shared" si="53"/>
      </c>
      <c r="H151" s="34"/>
    </row>
    <row r="152" spans="4:5" ht="12.75">
      <c r="D152">
        <f t="shared" si="52"/>
      </c>
      <c r="E152">
        <f t="shared" si="53"/>
      </c>
    </row>
    <row r="153" spans="4:5" ht="12.75">
      <c r="D153">
        <f t="shared" si="52"/>
      </c>
      <c r="E153">
        <f t="shared" si="53"/>
      </c>
    </row>
    <row r="154" spans="4:5" ht="12.75">
      <c r="D154">
        <f t="shared" si="52"/>
      </c>
      <c r="E154">
        <f t="shared" si="53"/>
      </c>
    </row>
    <row r="155" spans="4:5" ht="12.75">
      <c r="D155">
        <f t="shared" si="52"/>
      </c>
      <c r="E155">
        <f t="shared" si="53"/>
      </c>
    </row>
    <row r="156" spans="4:5" ht="12.75">
      <c r="D156">
        <f t="shared" si="52"/>
      </c>
      <c r="E156">
        <f t="shared" si="53"/>
      </c>
    </row>
    <row r="157" spans="4:5" ht="12.75">
      <c r="D157">
        <f t="shared" si="52"/>
      </c>
      <c r="E157">
        <f t="shared" si="53"/>
      </c>
    </row>
    <row r="158" spans="4:5" ht="12.75">
      <c r="D158">
        <f t="shared" si="52"/>
      </c>
      <c r="E158">
        <f t="shared" si="53"/>
      </c>
    </row>
    <row r="159" spans="4:5" ht="12.75">
      <c r="D159">
        <f t="shared" si="52"/>
      </c>
      <c r="E159">
        <f t="shared" si="53"/>
      </c>
    </row>
    <row r="160" spans="4:5" ht="12.75">
      <c r="D160">
        <f t="shared" si="52"/>
      </c>
      <c r="E160">
        <f t="shared" si="53"/>
      </c>
    </row>
    <row r="161" spans="4:5" ht="12.75">
      <c r="D161">
        <f t="shared" si="52"/>
      </c>
      <c r="E161">
        <f t="shared" si="53"/>
      </c>
    </row>
    <row r="162" spans="4:5" ht="12.75">
      <c r="D162">
        <f t="shared" si="52"/>
      </c>
      <c r="E162">
        <f t="shared" si="53"/>
      </c>
    </row>
    <row r="163" spans="4:5" ht="12.75">
      <c r="D163">
        <f t="shared" si="52"/>
      </c>
      <c r="E163">
        <f t="shared" si="53"/>
      </c>
    </row>
    <row r="164" spans="4:5" ht="12.75">
      <c r="D164">
        <f t="shared" si="52"/>
      </c>
      <c r="E164">
        <f t="shared" si="53"/>
      </c>
    </row>
    <row r="165" spans="4:5" ht="12.75">
      <c r="D165">
        <f t="shared" si="52"/>
      </c>
      <c r="E165">
        <f t="shared" si="53"/>
      </c>
    </row>
    <row r="166" spans="4:5" ht="12.75">
      <c r="D166">
        <f t="shared" si="52"/>
      </c>
      <c r="E166">
        <f t="shared" si="53"/>
      </c>
    </row>
    <row r="167" spans="4:5" ht="12.75">
      <c r="D167">
        <f t="shared" si="52"/>
      </c>
      <c r="E167">
        <f t="shared" si="53"/>
      </c>
    </row>
    <row r="168" spans="4:5" ht="12.75">
      <c r="D168">
        <f t="shared" si="52"/>
      </c>
      <c r="E168">
        <f t="shared" si="53"/>
      </c>
    </row>
    <row r="169" spans="4:5" ht="12.75">
      <c r="D169">
        <f t="shared" si="52"/>
      </c>
      <c r="E169">
        <f t="shared" si="53"/>
      </c>
    </row>
    <row r="170" spans="4:5" ht="12.75">
      <c r="D170">
        <f t="shared" si="52"/>
      </c>
      <c r="E170">
        <f t="shared" si="53"/>
      </c>
    </row>
    <row r="171" spans="4:5" ht="12.75">
      <c r="D171">
        <f t="shared" si="52"/>
      </c>
      <c r="E171">
        <f t="shared" si="53"/>
      </c>
    </row>
    <row r="172" spans="4:5" ht="12.75">
      <c r="D172">
        <f t="shared" si="52"/>
      </c>
      <c r="E172">
        <f t="shared" si="53"/>
      </c>
    </row>
    <row r="173" spans="4:5" ht="12.75">
      <c r="D173">
        <f t="shared" si="52"/>
      </c>
      <c r="E173">
        <f t="shared" si="53"/>
      </c>
    </row>
    <row r="174" spans="4:5" ht="12.75">
      <c r="D174">
        <f t="shared" si="52"/>
      </c>
      <c r="E174">
        <f t="shared" si="53"/>
      </c>
    </row>
    <row r="175" spans="4:5" ht="12.75">
      <c r="D175">
        <f t="shared" si="52"/>
      </c>
      <c r="E175">
        <f t="shared" si="53"/>
      </c>
    </row>
    <row r="176" spans="4:5" ht="12.75">
      <c r="D176">
        <f t="shared" si="52"/>
      </c>
      <c r="E176">
        <f t="shared" si="53"/>
      </c>
    </row>
    <row r="177" spans="4:5" ht="12.75">
      <c r="D177">
        <f t="shared" si="52"/>
      </c>
      <c r="E177">
        <f t="shared" si="53"/>
      </c>
    </row>
    <row r="178" spans="4:5" ht="12.75">
      <c r="D178">
        <f t="shared" si="52"/>
      </c>
      <c r="E178">
        <f t="shared" si="53"/>
      </c>
    </row>
    <row r="179" spans="4:5" ht="12.75">
      <c r="D179">
        <f t="shared" si="52"/>
      </c>
      <c r="E179">
        <f t="shared" si="53"/>
      </c>
    </row>
    <row r="180" spans="4:5" ht="12.75">
      <c r="D180">
        <f t="shared" si="52"/>
      </c>
      <c r="E180">
        <f t="shared" si="53"/>
      </c>
    </row>
    <row r="181" spans="4:5" ht="12.75">
      <c r="D181">
        <f t="shared" si="52"/>
      </c>
      <c r="E181">
        <f t="shared" si="53"/>
      </c>
    </row>
    <row r="182" spans="4:5" ht="12.75">
      <c r="D182">
        <f t="shared" si="52"/>
      </c>
      <c r="E182">
        <f t="shared" si="53"/>
      </c>
    </row>
    <row r="183" spans="4:5" ht="12.75">
      <c r="D183">
        <f t="shared" si="52"/>
      </c>
      <c r="E183">
        <f t="shared" si="53"/>
      </c>
    </row>
    <row r="184" spans="4:5" ht="12.75">
      <c r="D184">
        <f t="shared" si="52"/>
      </c>
      <c r="E184">
        <f t="shared" si="53"/>
      </c>
    </row>
    <row r="185" spans="4:5" ht="12.75">
      <c r="D185">
        <f t="shared" si="52"/>
      </c>
      <c r="E185">
        <f t="shared" si="53"/>
      </c>
    </row>
    <row r="186" spans="4:5" ht="12.75">
      <c r="D186">
        <f t="shared" si="52"/>
      </c>
      <c r="E186">
        <f t="shared" si="53"/>
      </c>
    </row>
    <row r="187" spans="4:5" ht="12.75">
      <c r="D187">
        <f t="shared" si="52"/>
      </c>
      <c r="E187">
        <f t="shared" si="53"/>
      </c>
    </row>
    <row r="188" spans="4:5" ht="12.75">
      <c r="D188">
        <f t="shared" si="52"/>
      </c>
      <c r="E188">
        <f t="shared" si="53"/>
      </c>
    </row>
    <row r="189" spans="4:5" ht="12.75">
      <c r="D189">
        <f aca="true" t="shared" si="54" ref="D189:D252">IF(AND(R189&lt;=0.005,R189&gt;0),"2","")</f>
      </c>
      <c r="E189">
        <f aca="true" t="shared" si="55" ref="E189:E252">IF(AND(T189&lt;=0.005,T189&gt;0),"t","")</f>
      </c>
    </row>
    <row r="190" spans="4:5" ht="12.75">
      <c r="D190">
        <f t="shared" si="54"/>
      </c>
      <c r="E190">
        <f t="shared" si="55"/>
      </c>
    </row>
    <row r="191" spans="4:5" ht="12.75">
      <c r="D191">
        <f t="shared" si="54"/>
      </c>
      <c r="E191">
        <f t="shared" si="55"/>
      </c>
    </row>
    <row r="192" spans="4:5" ht="12.75">
      <c r="D192">
        <f t="shared" si="54"/>
      </c>
      <c r="E192">
        <f t="shared" si="55"/>
      </c>
    </row>
    <row r="193" spans="4:5" ht="12.75">
      <c r="D193">
        <f t="shared" si="54"/>
      </c>
      <c r="E193">
        <f t="shared" si="55"/>
      </c>
    </row>
    <row r="194" spans="4:5" ht="12.75">
      <c r="D194">
        <f t="shared" si="54"/>
      </c>
      <c r="E194">
        <f t="shared" si="55"/>
      </c>
    </row>
    <row r="195" spans="4:5" ht="12.75">
      <c r="D195">
        <f t="shared" si="54"/>
      </c>
      <c r="E195">
        <f t="shared" si="55"/>
      </c>
    </row>
    <row r="196" spans="4:5" ht="12.75">
      <c r="D196">
        <f t="shared" si="54"/>
      </c>
      <c r="E196">
        <f t="shared" si="55"/>
      </c>
    </row>
    <row r="197" spans="4:5" ht="12.75">
      <c r="D197">
        <f t="shared" si="54"/>
      </c>
      <c r="E197">
        <f t="shared" si="55"/>
      </c>
    </row>
    <row r="198" spans="4:5" ht="12.75">
      <c r="D198">
        <f t="shared" si="54"/>
      </c>
      <c r="E198">
        <f t="shared" si="55"/>
      </c>
    </row>
    <row r="199" spans="4:5" ht="12.75">
      <c r="D199">
        <f t="shared" si="54"/>
      </c>
      <c r="E199">
        <f t="shared" si="55"/>
      </c>
    </row>
    <row r="200" spans="4:5" ht="12.75">
      <c r="D200">
        <f t="shared" si="54"/>
      </c>
      <c r="E200">
        <f t="shared" si="55"/>
      </c>
    </row>
    <row r="201" spans="4:5" ht="12.75">
      <c r="D201">
        <f t="shared" si="54"/>
      </c>
      <c r="E201">
        <f t="shared" si="55"/>
      </c>
    </row>
    <row r="202" spans="4:5" ht="12.75">
      <c r="D202">
        <f t="shared" si="54"/>
      </c>
      <c r="E202">
        <f t="shared" si="55"/>
      </c>
    </row>
    <row r="203" spans="4:5" ht="12.75">
      <c r="D203">
        <f t="shared" si="54"/>
      </c>
      <c r="E203">
        <f t="shared" si="55"/>
      </c>
    </row>
    <row r="204" spans="4:5" ht="12.75">
      <c r="D204">
        <f t="shared" si="54"/>
      </c>
      <c r="E204">
        <f t="shared" si="55"/>
      </c>
    </row>
    <row r="205" spans="4:5" ht="12.75">
      <c r="D205">
        <f t="shared" si="54"/>
      </c>
      <c r="E205">
        <f t="shared" si="55"/>
      </c>
    </row>
    <row r="206" spans="4:5" ht="12.75">
      <c r="D206">
        <f t="shared" si="54"/>
      </c>
      <c r="E206">
        <f t="shared" si="55"/>
      </c>
    </row>
    <row r="207" spans="4:5" ht="12.75">
      <c r="D207">
        <f t="shared" si="54"/>
      </c>
      <c r="E207">
        <f t="shared" si="55"/>
      </c>
    </row>
    <row r="208" spans="4:5" ht="12.75">
      <c r="D208">
        <f t="shared" si="54"/>
      </c>
      <c r="E208">
        <f t="shared" si="55"/>
      </c>
    </row>
    <row r="209" spans="4:5" ht="12.75">
      <c r="D209">
        <f t="shared" si="54"/>
      </c>
      <c r="E209">
        <f t="shared" si="55"/>
      </c>
    </row>
    <row r="210" spans="4:5" ht="12.75">
      <c r="D210">
        <f t="shared" si="54"/>
      </c>
      <c r="E210">
        <f t="shared" si="55"/>
      </c>
    </row>
    <row r="211" spans="4:5" ht="12.75">
      <c r="D211">
        <f t="shared" si="54"/>
      </c>
      <c r="E211">
        <f t="shared" si="55"/>
      </c>
    </row>
    <row r="212" spans="4:5" ht="12.75">
      <c r="D212">
        <f t="shared" si="54"/>
      </c>
      <c r="E212">
        <f t="shared" si="55"/>
      </c>
    </row>
    <row r="213" spans="4:5" ht="12.75">
      <c r="D213">
        <f t="shared" si="54"/>
      </c>
      <c r="E213">
        <f t="shared" si="55"/>
      </c>
    </row>
    <row r="214" spans="4:5" ht="12.75">
      <c r="D214">
        <f t="shared" si="54"/>
      </c>
      <c r="E214">
        <f t="shared" si="55"/>
      </c>
    </row>
    <row r="215" spans="4:5" ht="12.75">
      <c r="D215">
        <f t="shared" si="54"/>
      </c>
      <c r="E215">
        <f t="shared" si="55"/>
      </c>
    </row>
    <row r="216" spans="4:5" ht="12.75">
      <c r="D216">
        <f t="shared" si="54"/>
      </c>
      <c r="E216">
        <f t="shared" si="55"/>
      </c>
    </row>
    <row r="217" spans="4:5" ht="12.75">
      <c r="D217">
        <f t="shared" si="54"/>
      </c>
      <c r="E217">
        <f t="shared" si="55"/>
      </c>
    </row>
    <row r="218" spans="4:5" ht="12.75">
      <c r="D218">
        <f t="shared" si="54"/>
      </c>
      <c r="E218">
        <f t="shared" si="55"/>
      </c>
    </row>
    <row r="219" spans="4:5" ht="12.75">
      <c r="D219">
        <f t="shared" si="54"/>
      </c>
      <c r="E219">
        <f t="shared" si="55"/>
      </c>
    </row>
    <row r="220" spans="4:5" ht="12.75">
      <c r="D220">
        <f t="shared" si="54"/>
      </c>
      <c r="E220">
        <f t="shared" si="55"/>
      </c>
    </row>
    <row r="221" spans="4:5" ht="12.75">
      <c r="D221">
        <f t="shared" si="54"/>
      </c>
      <c r="E221">
        <f t="shared" si="55"/>
      </c>
    </row>
    <row r="222" spans="4:5" ht="12.75">
      <c r="D222">
        <f t="shared" si="54"/>
      </c>
      <c r="E222">
        <f t="shared" si="55"/>
      </c>
    </row>
    <row r="223" spans="4:5" ht="12.75">
      <c r="D223">
        <f t="shared" si="54"/>
      </c>
      <c r="E223">
        <f t="shared" si="55"/>
      </c>
    </row>
    <row r="224" spans="4:5" ht="12.75">
      <c r="D224">
        <f t="shared" si="54"/>
      </c>
      <c r="E224">
        <f t="shared" si="55"/>
      </c>
    </row>
    <row r="225" spans="4:5" ht="12.75">
      <c r="D225">
        <f t="shared" si="54"/>
      </c>
      <c r="E225">
        <f t="shared" si="55"/>
      </c>
    </row>
    <row r="226" spans="4:5" ht="12.75">
      <c r="D226">
        <f t="shared" si="54"/>
      </c>
      <c r="E226">
        <f t="shared" si="55"/>
      </c>
    </row>
    <row r="227" spans="4:5" ht="12.75">
      <c r="D227">
        <f t="shared" si="54"/>
      </c>
      <c r="E227">
        <f t="shared" si="55"/>
      </c>
    </row>
    <row r="228" spans="4:5" ht="12.75">
      <c r="D228">
        <f t="shared" si="54"/>
      </c>
      <c r="E228">
        <f t="shared" si="55"/>
      </c>
    </row>
    <row r="229" spans="4:5" ht="12.75">
      <c r="D229">
        <f t="shared" si="54"/>
      </c>
      <c r="E229">
        <f t="shared" si="55"/>
      </c>
    </row>
    <row r="230" spans="4:5" ht="12.75">
      <c r="D230">
        <f t="shared" si="54"/>
      </c>
      <c r="E230">
        <f t="shared" si="55"/>
      </c>
    </row>
    <row r="231" spans="4:5" ht="12.75">
      <c r="D231">
        <f t="shared" si="54"/>
      </c>
      <c r="E231">
        <f t="shared" si="55"/>
      </c>
    </row>
    <row r="232" spans="4:5" ht="12.75">
      <c r="D232">
        <f t="shared" si="54"/>
      </c>
      <c r="E232">
        <f t="shared" si="55"/>
      </c>
    </row>
    <row r="233" spans="4:5" ht="12.75">
      <c r="D233">
        <f t="shared" si="54"/>
      </c>
      <c r="E233">
        <f t="shared" si="55"/>
      </c>
    </row>
    <row r="234" spans="4:5" ht="12.75">
      <c r="D234">
        <f t="shared" si="54"/>
      </c>
      <c r="E234">
        <f t="shared" si="55"/>
      </c>
    </row>
    <row r="235" spans="4:5" ht="12.75">
      <c r="D235">
        <f t="shared" si="54"/>
      </c>
      <c r="E235">
        <f t="shared" si="55"/>
      </c>
    </row>
    <row r="236" spans="4:5" ht="12.75">
      <c r="D236">
        <f t="shared" si="54"/>
      </c>
      <c r="E236">
        <f t="shared" si="55"/>
      </c>
    </row>
    <row r="237" spans="4:5" ht="12.75">
      <c r="D237">
        <f t="shared" si="54"/>
      </c>
      <c r="E237">
        <f t="shared" si="55"/>
      </c>
    </row>
    <row r="238" spans="4:5" ht="12.75">
      <c r="D238">
        <f t="shared" si="54"/>
      </c>
      <c r="E238">
        <f t="shared" si="55"/>
      </c>
    </row>
    <row r="239" spans="4:5" ht="12.75">
      <c r="D239">
        <f t="shared" si="54"/>
      </c>
      <c r="E239">
        <f t="shared" si="55"/>
      </c>
    </row>
    <row r="240" spans="4:5" ht="12.75">
      <c r="D240">
        <f t="shared" si="54"/>
      </c>
      <c r="E240">
        <f t="shared" si="55"/>
      </c>
    </row>
    <row r="241" spans="4:5" ht="12.75">
      <c r="D241">
        <f t="shared" si="54"/>
      </c>
      <c r="E241">
        <f t="shared" si="55"/>
      </c>
    </row>
    <row r="242" spans="4:5" ht="12.75">
      <c r="D242">
        <f t="shared" si="54"/>
      </c>
      <c r="E242">
        <f t="shared" si="55"/>
      </c>
    </row>
    <row r="243" spans="4:5" ht="12.75">
      <c r="D243">
        <f t="shared" si="54"/>
      </c>
      <c r="E243">
        <f t="shared" si="55"/>
      </c>
    </row>
    <row r="244" spans="4:5" ht="12.75">
      <c r="D244">
        <f t="shared" si="54"/>
      </c>
      <c r="E244">
        <f t="shared" si="55"/>
      </c>
    </row>
    <row r="245" spans="4:5" ht="12.75">
      <c r="D245">
        <f t="shared" si="54"/>
      </c>
      <c r="E245">
        <f t="shared" si="55"/>
      </c>
    </row>
    <row r="246" spans="4:5" ht="12.75">
      <c r="D246">
        <f t="shared" si="54"/>
      </c>
      <c r="E246">
        <f t="shared" si="55"/>
      </c>
    </row>
    <row r="247" spans="4:5" ht="12.75">
      <c r="D247">
        <f t="shared" si="54"/>
      </c>
      <c r="E247">
        <f t="shared" si="55"/>
      </c>
    </row>
    <row r="248" spans="4:5" ht="12.75">
      <c r="D248">
        <f t="shared" si="54"/>
      </c>
      <c r="E248">
        <f t="shared" si="55"/>
      </c>
    </row>
    <row r="249" spans="4:5" ht="12.75">
      <c r="D249">
        <f t="shared" si="54"/>
      </c>
      <c r="E249">
        <f t="shared" si="55"/>
      </c>
    </row>
    <row r="250" spans="4:5" ht="12.75">
      <c r="D250">
        <f t="shared" si="54"/>
      </c>
      <c r="E250">
        <f t="shared" si="55"/>
      </c>
    </row>
    <row r="251" spans="4:5" ht="12.75">
      <c r="D251">
        <f t="shared" si="54"/>
      </c>
      <c r="E251">
        <f t="shared" si="55"/>
      </c>
    </row>
    <row r="252" spans="4:5" ht="12.75">
      <c r="D252">
        <f t="shared" si="54"/>
      </c>
      <c r="E252">
        <f t="shared" si="55"/>
      </c>
    </row>
    <row r="253" spans="4:5" ht="12.75">
      <c r="D253">
        <f aca="true" t="shared" si="56" ref="D253:D316">IF(AND(R253&lt;=0.005,R253&gt;0),"2","")</f>
      </c>
      <c r="E253">
        <f aca="true" t="shared" si="57" ref="E253:E316">IF(AND(T253&lt;=0.005,T253&gt;0),"t","")</f>
      </c>
    </row>
    <row r="254" spans="4:5" ht="12.75">
      <c r="D254">
        <f t="shared" si="56"/>
      </c>
      <c r="E254">
        <f t="shared" si="57"/>
      </c>
    </row>
    <row r="255" spans="4:5" ht="12.75">
      <c r="D255">
        <f t="shared" si="56"/>
      </c>
      <c r="E255">
        <f t="shared" si="57"/>
      </c>
    </row>
    <row r="256" spans="4:5" ht="12.75">
      <c r="D256">
        <f t="shared" si="56"/>
      </c>
      <c r="E256">
        <f t="shared" si="57"/>
      </c>
    </row>
    <row r="257" spans="4:5" ht="12.75">
      <c r="D257">
        <f t="shared" si="56"/>
      </c>
      <c r="E257">
        <f t="shared" si="57"/>
      </c>
    </row>
    <row r="258" spans="4:5" ht="12.75">
      <c r="D258">
        <f t="shared" si="56"/>
      </c>
      <c r="E258">
        <f t="shared" si="57"/>
      </c>
    </row>
    <row r="259" spans="4:5" ht="12.75">
      <c r="D259">
        <f t="shared" si="56"/>
      </c>
      <c r="E259">
        <f t="shared" si="57"/>
      </c>
    </row>
    <row r="260" spans="4:5" ht="12.75">
      <c r="D260">
        <f t="shared" si="56"/>
      </c>
      <c r="E260">
        <f t="shared" si="57"/>
      </c>
    </row>
    <row r="261" spans="4:5" ht="12.75">
      <c r="D261">
        <f t="shared" si="56"/>
      </c>
      <c r="E261">
        <f t="shared" si="57"/>
      </c>
    </row>
    <row r="262" spans="4:5" ht="12.75">
      <c r="D262">
        <f t="shared" si="56"/>
      </c>
      <c r="E262">
        <f t="shared" si="57"/>
      </c>
    </row>
    <row r="263" spans="4:5" ht="12.75">
      <c r="D263">
        <f t="shared" si="56"/>
      </c>
      <c r="E263">
        <f t="shared" si="57"/>
      </c>
    </row>
    <row r="264" spans="4:5" ht="12.75">
      <c r="D264">
        <f t="shared" si="56"/>
      </c>
      <c r="E264">
        <f t="shared" si="57"/>
      </c>
    </row>
    <row r="265" spans="4:5" ht="12.75">
      <c r="D265">
        <f t="shared" si="56"/>
      </c>
      <c r="E265">
        <f t="shared" si="57"/>
      </c>
    </row>
    <row r="266" spans="4:5" ht="12.75">
      <c r="D266">
        <f t="shared" si="56"/>
      </c>
      <c r="E266">
        <f t="shared" si="57"/>
      </c>
    </row>
    <row r="267" spans="4:5" ht="12.75">
      <c r="D267">
        <f t="shared" si="56"/>
      </c>
      <c r="E267">
        <f t="shared" si="57"/>
      </c>
    </row>
    <row r="268" spans="4:5" ht="12.75">
      <c r="D268">
        <f t="shared" si="56"/>
      </c>
      <c r="E268">
        <f t="shared" si="57"/>
      </c>
    </row>
    <row r="269" spans="4:5" ht="12.75">
      <c r="D269">
        <f t="shared" si="56"/>
      </c>
      <c r="E269">
        <f t="shared" si="57"/>
      </c>
    </row>
    <row r="270" spans="4:5" ht="12.75">
      <c r="D270">
        <f t="shared" si="56"/>
      </c>
      <c r="E270">
        <f t="shared" si="57"/>
      </c>
    </row>
    <row r="271" spans="4:5" ht="12.75">
      <c r="D271">
        <f t="shared" si="56"/>
      </c>
      <c r="E271">
        <f t="shared" si="57"/>
      </c>
    </row>
    <row r="272" spans="4:5" ht="12.75">
      <c r="D272">
        <f t="shared" si="56"/>
      </c>
      <c r="E272">
        <f t="shared" si="57"/>
      </c>
    </row>
    <row r="273" spans="4:5" ht="12.75">
      <c r="D273">
        <f t="shared" si="56"/>
      </c>
      <c r="E273">
        <f t="shared" si="57"/>
      </c>
    </row>
    <row r="274" spans="4:5" ht="12.75">
      <c r="D274">
        <f t="shared" si="56"/>
      </c>
      <c r="E274">
        <f t="shared" si="57"/>
      </c>
    </row>
    <row r="275" spans="4:5" ht="12.75">
      <c r="D275">
        <f t="shared" si="56"/>
      </c>
      <c r="E275">
        <f t="shared" si="57"/>
      </c>
    </row>
    <row r="276" spans="4:5" ht="12.75">
      <c r="D276">
        <f t="shared" si="56"/>
      </c>
      <c r="E276">
        <f t="shared" si="57"/>
      </c>
    </row>
    <row r="277" spans="4:5" ht="12.75">
      <c r="D277">
        <f t="shared" si="56"/>
      </c>
      <c r="E277">
        <f t="shared" si="57"/>
      </c>
    </row>
    <row r="278" spans="4:5" ht="12.75">
      <c r="D278">
        <f t="shared" si="56"/>
      </c>
      <c r="E278">
        <f t="shared" si="57"/>
      </c>
    </row>
    <row r="279" spans="4:5" ht="12.75">
      <c r="D279">
        <f t="shared" si="56"/>
      </c>
      <c r="E279">
        <f t="shared" si="57"/>
      </c>
    </row>
    <row r="280" spans="4:5" ht="12.75">
      <c r="D280">
        <f t="shared" si="56"/>
      </c>
      <c r="E280">
        <f t="shared" si="57"/>
      </c>
    </row>
    <row r="281" spans="4:5" ht="12.75">
      <c r="D281">
        <f t="shared" si="56"/>
      </c>
      <c r="E281">
        <f t="shared" si="57"/>
      </c>
    </row>
    <row r="282" spans="4:5" ht="12.75">
      <c r="D282">
        <f t="shared" si="56"/>
      </c>
      <c r="E282">
        <f t="shared" si="57"/>
      </c>
    </row>
    <row r="283" spans="4:5" ht="12.75">
      <c r="D283">
        <f t="shared" si="56"/>
      </c>
      <c r="E283">
        <f t="shared" si="57"/>
      </c>
    </row>
    <row r="284" spans="4:5" ht="12.75">
      <c r="D284">
        <f t="shared" si="56"/>
      </c>
      <c r="E284">
        <f t="shared" si="57"/>
      </c>
    </row>
    <row r="285" spans="4:5" ht="12.75">
      <c r="D285">
        <f t="shared" si="56"/>
      </c>
      <c r="E285">
        <f t="shared" si="57"/>
      </c>
    </row>
    <row r="286" spans="4:5" ht="12.75">
      <c r="D286">
        <f t="shared" si="56"/>
      </c>
      <c r="E286">
        <f t="shared" si="57"/>
      </c>
    </row>
    <row r="287" spans="4:5" ht="12.75">
      <c r="D287">
        <f t="shared" si="56"/>
      </c>
      <c r="E287">
        <f t="shared" si="57"/>
      </c>
    </row>
    <row r="288" spans="4:5" ht="12.75">
      <c r="D288">
        <f t="shared" si="56"/>
      </c>
      <c r="E288">
        <f t="shared" si="57"/>
      </c>
    </row>
    <row r="289" spans="4:5" ht="12.75">
      <c r="D289">
        <f t="shared" si="56"/>
      </c>
      <c r="E289">
        <f t="shared" si="57"/>
      </c>
    </row>
    <row r="290" spans="4:5" ht="12.75">
      <c r="D290">
        <f t="shared" si="56"/>
      </c>
      <c r="E290">
        <f t="shared" si="57"/>
      </c>
    </row>
    <row r="291" spans="4:5" ht="12.75">
      <c r="D291">
        <f t="shared" si="56"/>
      </c>
      <c r="E291">
        <f t="shared" si="57"/>
      </c>
    </row>
    <row r="292" spans="4:5" ht="12.75">
      <c r="D292">
        <f t="shared" si="56"/>
      </c>
      <c r="E292">
        <f t="shared" si="57"/>
      </c>
    </row>
    <row r="293" spans="4:5" ht="12.75">
      <c r="D293">
        <f t="shared" si="56"/>
      </c>
      <c r="E293">
        <f t="shared" si="57"/>
      </c>
    </row>
    <row r="294" spans="4:5" ht="12.75">
      <c r="D294">
        <f t="shared" si="56"/>
      </c>
      <c r="E294">
        <f t="shared" si="57"/>
      </c>
    </row>
    <row r="295" spans="4:5" ht="12.75">
      <c r="D295">
        <f t="shared" si="56"/>
      </c>
      <c r="E295">
        <f t="shared" si="57"/>
      </c>
    </row>
    <row r="296" spans="4:5" ht="12.75">
      <c r="D296">
        <f t="shared" si="56"/>
      </c>
      <c r="E296">
        <f t="shared" si="57"/>
      </c>
    </row>
    <row r="297" spans="4:5" ht="12.75">
      <c r="D297">
        <f t="shared" si="56"/>
      </c>
      <c r="E297">
        <f t="shared" si="57"/>
      </c>
    </row>
    <row r="298" spans="4:5" ht="12.75">
      <c r="D298">
        <f t="shared" si="56"/>
      </c>
      <c r="E298">
        <f t="shared" si="57"/>
      </c>
    </row>
    <row r="299" spans="4:5" ht="12.75">
      <c r="D299">
        <f t="shared" si="56"/>
      </c>
      <c r="E299">
        <f t="shared" si="57"/>
      </c>
    </row>
    <row r="300" spans="4:5" ht="12.75">
      <c r="D300">
        <f t="shared" si="56"/>
      </c>
      <c r="E300">
        <f t="shared" si="57"/>
      </c>
    </row>
    <row r="301" spans="4:5" ht="12.75">
      <c r="D301">
        <f t="shared" si="56"/>
      </c>
      <c r="E301">
        <f t="shared" si="57"/>
      </c>
    </row>
    <row r="302" spans="4:5" ht="12.75">
      <c r="D302">
        <f t="shared" si="56"/>
      </c>
      <c r="E302">
        <f t="shared" si="57"/>
      </c>
    </row>
    <row r="303" spans="4:5" ht="12.75">
      <c r="D303">
        <f t="shared" si="56"/>
      </c>
      <c r="E303">
        <f t="shared" si="57"/>
      </c>
    </row>
    <row r="304" spans="4:5" ht="12.75">
      <c r="D304">
        <f t="shared" si="56"/>
      </c>
      <c r="E304">
        <f t="shared" si="57"/>
      </c>
    </row>
    <row r="305" spans="4:5" ht="12.75">
      <c r="D305">
        <f t="shared" si="56"/>
      </c>
      <c r="E305">
        <f t="shared" si="57"/>
      </c>
    </row>
    <row r="306" spans="4:5" ht="12.75">
      <c r="D306">
        <f t="shared" si="56"/>
      </c>
      <c r="E306">
        <f t="shared" si="57"/>
      </c>
    </row>
    <row r="307" spans="4:5" ht="12.75">
      <c r="D307">
        <f t="shared" si="56"/>
      </c>
      <c r="E307">
        <f t="shared" si="57"/>
      </c>
    </row>
    <row r="308" spans="4:5" ht="12.75">
      <c r="D308">
        <f t="shared" si="56"/>
      </c>
      <c r="E308">
        <f t="shared" si="57"/>
      </c>
    </row>
    <row r="309" spans="4:5" ht="12.75">
      <c r="D309">
        <f t="shared" si="56"/>
      </c>
      <c r="E309">
        <f t="shared" si="57"/>
      </c>
    </row>
    <row r="310" spans="4:5" ht="12.75">
      <c r="D310">
        <f t="shared" si="56"/>
      </c>
      <c r="E310">
        <f t="shared" si="57"/>
      </c>
    </row>
    <row r="311" spans="4:5" ht="12.75">
      <c r="D311">
        <f t="shared" si="56"/>
      </c>
      <c r="E311">
        <f t="shared" si="57"/>
      </c>
    </row>
    <row r="312" spans="4:5" ht="12.75">
      <c r="D312">
        <f t="shared" si="56"/>
      </c>
      <c r="E312">
        <f t="shared" si="57"/>
      </c>
    </row>
    <row r="313" spans="4:5" ht="12.75">
      <c r="D313">
        <f t="shared" si="56"/>
      </c>
      <c r="E313">
        <f t="shared" si="57"/>
      </c>
    </row>
    <row r="314" spans="4:5" ht="12.75">
      <c r="D314">
        <f t="shared" si="56"/>
      </c>
      <c r="E314">
        <f t="shared" si="57"/>
      </c>
    </row>
    <row r="315" spans="4:5" ht="12.75">
      <c r="D315">
        <f t="shared" si="56"/>
      </c>
      <c r="E315">
        <f t="shared" si="57"/>
      </c>
    </row>
    <row r="316" spans="4:5" ht="12.75">
      <c r="D316">
        <f t="shared" si="56"/>
      </c>
      <c r="E316">
        <f t="shared" si="57"/>
      </c>
    </row>
    <row r="317" spans="4:5" ht="12.75">
      <c r="D317">
        <f aca="true" t="shared" si="58" ref="D317:D380">IF(AND(R317&lt;=0.005,R317&gt;0),"2","")</f>
      </c>
      <c r="E317">
        <f aca="true" t="shared" si="59" ref="E317:E380">IF(AND(T317&lt;=0.005,T317&gt;0),"t","")</f>
      </c>
    </row>
    <row r="318" spans="4:5" ht="12.75">
      <c r="D318">
        <f t="shared" si="58"/>
      </c>
      <c r="E318">
        <f t="shared" si="59"/>
      </c>
    </row>
    <row r="319" spans="4:5" ht="12.75">
      <c r="D319">
        <f t="shared" si="58"/>
      </c>
      <c r="E319">
        <f t="shared" si="59"/>
      </c>
    </row>
    <row r="320" spans="4:5" ht="12.75">
      <c r="D320">
        <f t="shared" si="58"/>
      </c>
      <c r="E320">
        <f t="shared" si="59"/>
      </c>
    </row>
    <row r="321" spans="4:5" ht="12.75">
      <c r="D321">
        <f t="shared" si="58"/>
      </c>
      <c r="E321">
        <f t="shared" si="59"/>
      </c>
    </row>
    <row r="322" spans="4:5" ht="12.75">
      <c r="D322">
        <f t="shared" si="58"/>
      </c>
      <c r="E322">
        <f t="shared" si="59"/>
      </c>
    </row>
    <row r="323" spans="4:5" ht="12.75">
      <c r="D323">
        <f t="shared" si="58"/>
      </c>
      <c r="E323">
        <f t="shared" si="59"/>
      </c>
    </row>
    <row r="324" spans="4:5" ht="12.75">
      <c r="D324">
        <f t="shared" si="58"/>
      </c>
      <c r="E324">
        <f t="shared" si="59"/>
      </c>
    </row>
    <row r="325" spans="4:5" ht="12.75">
      <c r="D325">
        <f t="shared" si="58"/>
      </c>
      <c r="E325">
        <f t="shared" si="59"/>
      </c>
    </row>
    <row r="326" spans="4:5" ht="12.75">
      <c r="D326">
        <f t="shared" si="58"/>
      </c>
      <c r="E326">
        <f t="shared" si="59"/>
      </c>
    </row>
    <row r="327" spans="4:5" ht="12.75">
      <c r="D327">
        <f t="shared" si="58"/>
      </c>
      <c r="E327">
        <f t="shared" si="59"/>
      </c>
    </row>
    <row r="328" spans="4:5" ht="12.75">
      <c r="D328">
        <f t="shared" si="58"/>
      </c>
      <c r="E328">
        <f t="shared" si="59"/>
      </c>
    </row>
    <row r="329" spans="4:5" ht="12.75">
      <c r="D329">
        <f t="shared" si="58"/>
      </c>
      <c r="E329">
        <f t="shared" si="59"/>
      </c>
    </row>
    <row r="330" spans="4:5" ht="12.75">
      <c r="D330">
        <f t="shared" si="58"/>
      </c>
      <c r="E330">
        <f t="shared" si="59"/>
      </c>
    </row>
    <row r="331" spans="4:5" ht="12.75">
      <c r="D331">
        <f t="shared" si="58"/>
      </c>
      <c r="E331">
        <f t="shared" si="59"/>
      </c>
    </row>
    <row r="332" spans="4:5" ht="12.75">
      <c r="D332">
        <f t="shared" si="58"/>
      </c>
      <c r="E332">
        <f t="shared" si="59"/>
      </c>
    </row>
    <row r="333" spans="4:5" ht="12.75">
      <c r="D333">
        <f t="shared" si="58"/>
      </c>
      <c r="E333">
        <f t="shared" si="59"/>
      </c>
    </row>
    <row r="334" spans="4:5" ht="12.75">
      <c r="D334">
        <f t="shared" si="58"/>
      </c>
      <c r="E334">
        <f t="shared" si="59"/>
      </c>
    </row>
    <row r="335" spans="4:5" ht="12.75">
      <c r="D335">
        <f t="shared" si="58"/>
      </c>
      <c r="E335">
        <f t="shared" si="59"/>
      </c>
    </row>
    <row r="336" spans="4:5" ht="12.75">
      <c r="D336">
        <f t="shared" si="58"/>
      </c>
      <c r="E336">
        <f t="shared" si="59"/>
      </c>
    </row>
    <row r="337" spans="4:5" ht="12.75">
      <c r="D337">
        <f t="shared" si="58"/>
      </c>
      <c r="E337">
        <f t="shared" si="59"/>
      </c>
    </row>
    <row r="338" spans="4:5" ht="12.75">
      <c r="D338">
        <f t="shared" si="58"/>
      </c>
      <c r="E338">
        <f t="shared" si="59"/>
      </c>
    </row>
    <row r="339" spans="4:5" ht="12.75">
      <c r="D339">
        <f t="shared" si="58"/>
      </c>
      <c r="E339">
        <f t="shared" si="59"/>
      </c>
    </row>
    <row r="340" spans="4:5" ht="12.75">
      <c r="D340">
        <f t="shared" si="58"/>
      </c>
      <c r="E340">
        <f t="shared" si="59"/>
      </c>
    </row>
    <row r="341" spans="4:5" ht="12.75">
      <c r="D341">
        <f t="shared" si="58"/>
      </c>
      <c r="E341">
        <f t="shared" si="59"/>
      </c>
    </row>
    <row r="342" spans="4:5" ht="12.75">
      <c r="D342">
        <f t="shared" si="58"/>
      </c>
      <c r="E342">
        <f t="shared" si="59"/>
      </c>
    </row>
    <row r="343" spans="4:5" ht="12.75">
      <c r="D343">
        <f t="shared" si="58"/>
      </c>
      <c r="E343">
        <f t="shared" si="59"/>
      </c>
    </row>
    <row r="344" spans="4:5" ht="12.75">
      <c r="D344">
        <f t="shared" si="58"/>
      </c>
      <c r="E344">
        <f t="shared" si="59"/>
      </c>
    </row>
    <row r="345" spans="4:5" ht="12.75">
      <c r="D345">
        <f t="shared" si="58"/>
      </c>
      <c r="E345">
        <f t="shared" si="59"/>
      </c>
    </row>
    <row r="346" spans="4:5" ht="12.75">
      <c r="D346">
        <f t="shared" si="58"/>
      </c>
      <c r="E346">
        <f t="shared" si="59"/>
      </c>
    </row>
    <row r="347" spans="4:5" ht="12.75">
      <c r="D347">
        <f t="shared" si="58"/>
      </c>
      <c r="E347">
        <f t="shared" si="59"/>
      </c>
    </row>
    <row r="348" spans="4:5" ht="12.75">
      <c r="D348">
        <f t="shared" si="58"/>
      </c>
      <c r="E348">
        <f t="shared" si="59"/>
      </c>
    </row>
    <row r="349" spans="4:5" ht="12.75">
      <c r="D349">
        <f t="shared" si="58"/>
      </c>
      <c r="E349">
        <f t="shared" si="59"/>
      </c>
    </row>
    <row r="350" spans="4:5" ht="12.75">
      <c r="D350">
        <f t="shared" si="58"/>
      </c>
      <c r="E350">
        <f t="shared" si="59"/>
      </c>
    </row>
    <row r="351" spans="4:5" ht="12.75">
      <c r="D351">
        <f t="shared" si="58"/>
      </c>
      <c r="E351">
        <f t="shared" si="59"/>
      </c>
    </row>
    <row r="352" spans="4:5" ht="12.75">
      <c r="D352">
        <f t="shared" si="58"/>
      </c>
      <c r="E352">
        <f t="shared" si="59"/>
      </c>
    </row>
    <row r="353" spans="4:5" ht="12.75">
      <c r="D353">
        <f t="shared" si="58"/>
      </c>
      <c r="E353">
        <f t="shared" si="59"/>
      </c>
    </row>
    <row r="354" spans="4:5" ht="12.75">
      <c r="D354">
        <f t="shared" si="58"/>
      </c>
      <c r="E354">
        <f t="shared" si="59"/>
      </c>
    </row>
    <row r="355" spans="4:5" ht="12.75">
      <c r="D355">
        <f t="shared" si="58"/>
      </c>
      <c r="E355">
        <f t="shared" si="59"/>
      </c>
    </row>
    <row r="356" spans="4:5" ht="12.75">
      <c r="D356">
        <f t="shared" si="58"/>
      </c>
      <c r="E356">
        <f t="shared" si="59"/>
      </c>
    </row>
    <row r="357" spans="4:5" ht="12.75">
      <c r="D357">
        <f t="shared" si="58"/>
      </c>
      <c r="E357">
        <f t="shared" si="59"/>
      </c>
    </row>
    <row r="358" spans="4:5" ht="12.75">
      <c r="D358">
        <f t="shared" si="58"/>
      </c>
      <c r="E358">
        <f t="shared" si="59"/>
      </c>
    </row>
    <row r="359" spans="4:5" ht="12.75">
      <c r="D359">
        <f t="shared" si="58"/>
      </c>
      <c r="E359">
        <f t="shared" si="59"/>
      </c>
    </row>
    <row r="360" spans="4:5" ht="12.75">
      <c r="D360">
        <f t="shared" si="58"/>
      </c>
      <c r="E360">
        <f t="shared" si="59"/>
      </c>
    </row>
    <row r="361" spans="4:5" ht="12.75">
      <c r="D361">
        <f t="shared" si="58"/>
      </c>
      <c r="E361">
        <f t="shared" si="59"/>
      </c>
    </row>
    <row r="362" spans="4:5" ht="12.75">
      <c r="D362">
        <f t="shared" si="58"/>
      </c>
      <c r="E362">
        <f t="shared" si="59"/>
      </c>
    </row>
    <row r="363" spans="4:5" ht="12.75">
      <c r="D363">
        <f t="shared" si="58"/>
      </c>
      <c r="E363">
        <f t="shared" si="59"/>
      </c>
    </row>
    <row r="364" spans="4:5" ht="12.75">
      <c r="D364">
        <f t="shared" si="58"/>
      </c>
      <c r="E364">
        <f t="shared" si="59"/>
      </c>
    </row>
    <row r="365" spans="4:5" ht="12.75">
      <c r="D365">
        <f t="shared" si="58"/>
      </c>
      <c r="E365">
        <f t="shared" si="59"/>
      </c>
    </row>
    <row r="366" spans="4:5" ht="12.75">
      <c r="D366">
        <f t="shared" si="58"/>
      </c>
      <c r="E366">
        <f t="shared" si="59"/>
      </c>
    </row>
    <row r="367" spans="4:5" ht="12.75">
      <c r="D367">
        <f t="shared" si="58"/>
      </c>
      <c r="E367">
        <f t="shared" si="59"/>
      </c>
    </row>
    <row r="368" spans="4:5" ht="12.75">
      <c r="D368">
        <f t="shared" si="58"/>
      </c>
      <c r="E368">
        <f t="shared" si="59"/>
      </c>
    </row>
    <row r="369" spans="4:5" ht="12.75">
      <c r="D369">
        <f t="shared" si="58"/>
      </c>
      <c r="E369">
        <f t="shared" si="59"/>
      </c>
    </row>
    <row r="370" spans="4:5" ht="12.75">
      <c r="D370">
        <f t="shared" si="58"/>
      </c>
      <c r="E370">
        <f t="shared" si="59"/>
      </c>
    </row>
    <row r="371" spans="4:5" ht="12.75">
      <c r="D371">
        <f t="shared" si="58"/>
      </c>
      <c r="E371">
        <f t="shared" si="59"/>
      </c>
    </row>
    <row r="372" spans="4:5" ht="12.75">
      <c r="D372">
        <f t="shared" si="58"/>
      </c>
      <c r="E372">
        <f t="shared" si="59"/>
      </c>
    </row>
    <row r="373" spans="4:5" ht="12.75">
      <c r="D373">
        <f t="shared" si="58"/>
      </c>
      <c r="E373">
        <f t="shared" si="59"/>
      </c>
    </row>
    <row r="374" spans="4:5" ht="12.75">
      <c r="D374">
        <f t="shared" si="58"/>
      </c>
      <c r="E374">
        <f t="shared" si="59"/>
      </c>
    </row>
    <row r="375" spans="4:5" ht="12.75">
      <c r="D375">
        <f t="shared" si="58"/>
      </c>
      <c r="E375">
        <f t="shared" si="59"/>
      </c>
    </row>
    <row r="376" spans="4:5" ht="12.75">
      <c r="D376">
        <f t="shared" si="58"/>
      </c>
      <c r="E376">
        <f t="shared" si="59"/>
      </c>
    </row>
    <row r="377" spans="4:5" ht="12.75">
      <c r="D377">
        <f t="shared" si="58"/>
      </c>
      <c r="E377">
        <f t="shared" si="59"/>
      </c>
    </row>
    <row r="378" spans="4:5" ht="12.75">
      <c r="D378">
        <f t="shared" si="58"/>
      </c>
      <c r="E378">
        <f t="shared" si="59"/>
      </c>
    </row>
    <row r="379" spans="4:5" ht="12.75">
      <c r="D379">
        <f t="shared" si="58"/>
      </c>
      <c r="E379">
        <f t="shared" si="59"/>
      </c>
    </row>
    <row r="380" spans="4:5" ht="12.75">
      <c r="D380">
        <f t="shared" si="58"/>
      </c>
      <c r="E380">
        <f t="shared" si="59"/>
      </c>
    </row>
    <row r="381" spans="4:5" ht="12.75">
      <c r="D381">
        <f aca="true" t="shared" si="60" ref="D381:D444">IF(AND(R381&lt;=0.005,R381&gt;0),"2","")</f>
      </c>
      <c r="E381">
        <f aca="true" t="shared" si="61" ref="E381:E444">IF(AND(T381&lt;=0.005,T381&gt;0),"t","")</f>
      </c>
    </row>
    <row r="382" spans="4:5" ht="12.75">
      <c r="D382">
        <f t="shared" si="60"/>
      </c>
      <c r="E382">
        <f t="shared" si="61"/>
      </c>
    </row>
    <row r="383" spans="4:5" ht="12.75">
      <c r="D383">
        <f t="shared" si="60"/>
      </c>
      <c r="E383">
        <f t="shared" si="61"/>
      </c>
    </row>
    <row r="384" spans="4:5" ht="12.75">
      <c r="D384">
        <f t="shared" si="60"/>
      </c>
      <c r="E384">
        <f t="shared" si="61"/>
      </c>
    </row>
    <row r="385" spans="4:5" ht="12.75">
      <c r="D385">
        <f t="shared" si="60"/>
      </c>
      <c r="E385">
        <f t="shared" si="61"/>
      </c>
    </row>
    <row r="386" spans="4:5" ht="12.75">
      <c r="D386">
        <f t="shared" si="60"/>
      </c>
      <c r="E386">
        <f t="shared" si="61"/>
      </c>
    </row>
    <row r="387" spans="4:5" ht="12.75">
      <c r="D387">
        <f t="shared" si="60"/>
      </c>
      <c r="E387">
        <f t="shared" si="61"/>
      </c>
    </row>
    <row r="388" spans="4:5" ht="12.75">
      <c r="D388">
        <f t="shared" si="60"/>
      </c>
      <c r="E388">
        <f t="shared" si="61"/>
      </c>
    </row>
    <row r="389" spans="4:5" ht="12.75">
      <c r="D389">
        <f t="shared" si="60"/>
      </c>
      <c r="E389">
        <f t="shared" si="61"/>
      </c>
    </row>
    <row r="390" spans="4:5" ht="12.75">
      <c r="D390">
        <f t="shared" si="60"/>
      </c>
      <c r="E390">
        <f t="shared" si="61"/>
      </c>
    </row>
    <row r="391" spans="4:5" ht="12.75">
      <c r="D391">
        <f t="shared" si="60"/>
      </c>
      <c r="E391">
        <f t="shared" si="61"/>
      </c>
    </row>
    <row r="392" spans="4:5" ht="12.75">
      <c r="D392">
        <f t="shared" si="60"/>
      </c>
      <c r="E392">
        <f t="shared" si="61"/>
      </c>
    </row>
    <row r="393" spans="4:5" ht="12.75">
      <c r="D393">
        <f t="shared" si="60"/>
      </c>
      <c r="E393">
        <f t="shared" si="61"/>
      </c>
    </row>
    <row r="394" spans="4:5" ht="12.75">
      <c r="D394">
        <f t="shared" si="60"/>
      </c>
      <c r="E394">
        <f t="shared" si="61"/>
      </c>
    </row>
    <row r="395" spans="4:5" ht="12.75">
      <c r="D395">
        <f t="shared" si="60"/>
      </c>
      <c r="E395">
        <f t="shared" si="61"/>
      </c>
    </row>
    <row r="396" spans="4:5" ht="12.75">
      <c r="D396">
        <f t="shared" si="60"/>
      </c>
      <c r="E396">
        <f t="shared" si="61"/>
      </c>
    </row>
    <row r="397" spans="4:5" ht="12.75">
      <c r="D397">
        <f t="shared" si="60"/>
      </c>
      <c r="E397">
        <f t="shared" si="61"/>
      </c>
    </row>
    <row r="398" spans="4:5" ht="12.75">
      <c r="D398">
        <f t="shared" si="60"/>
      </c>
      <c r="E398">
        <f t="shared" si="61"/>
      </c>
    </row>
    <row r="399" spans="4:5" ht="12.75">
      <c r="D399">
        <f t="shared" si="60"/>
      </c>
      <c r="E399">
        <f t="shared" si="61"/>
      </c>
    </row>
    <row r="400" spans="4:5" ht="12.75">
      <c r="D400">
        <f t="shared" si="60"/>
      </c>
      <c r="E400">
        <f t="shared" si="61"/>
      </c>
    </row>
    <row r="401" spans="4:5" ht="12.75">
      <c r="D401">
        <f t="shared" si="60"/>
      </c>
      <c r="E401">
        <f t="shared" si="61"/>
      </c>
    </row>
    <row r="402" spans="4:5" ht="12.75">
      <c r="D402">
        <f t="shared" si="60"/>
      </c>
      <c r="E402">
        <f t="shared" si="61"/>
      </c>
    </row>
    <row r="403" spans="4:5" ht="12.75">
      <c r="D403">
        <f t="shared" si="60"/>
      </c>
      <c r="E403">
        <f t="shared" si="61"/>
      </c>
    </row>
    <row r="404" spans="4:5" ht="12.75">
      <c r="D404">
        <f t="shared" si="60"/>
      </c>
      <c r="E404">
        <f t="shared" si="61"/>
      </c>
    </row>
    <row r="405" spans="4:5" ht="12.75">
      <c r="D405">
        <f t="shared" si="60"/>
      </c>
      <c r="E405">
        <f t="shared" si="61"/>
      </c>
    </row>
    <row r="406" spans="4:5" ht="12.75">
      <c r="D406">
        <f t="shared" si="60"/>
      </c>
      <c r="E406">
        <f t="shared" si="61"/>
      </c>
    </row>
    <row r="407" spans="4:5" ht="12.75">
      <c r="D407">
        <f t="shared" si="60"/>
      </c>
      <c r="E407">
        <f t="shared" si="61"/>
      </c>
    </row>
    <row r="408" spans="4:5" ht="12.75">
      <c r="D408">
        <f t="shared" si="60"/>
      </c>
      <c r="E408">
        <f t="shared" si="61"/>
      </c>
    </row>
    <row r="409" spans="4:5" ht="12.75">
      <c r="D409">
        <f t="shared" si="60"/>
      </c>
      <c r="E409">
        <f t="shared" si="61"/>
      </c>
    </row>
    <row r="410" spans="4:5" ht="12.75">
      <c r="D410">
        <f t="shared" si="60"/>
      </c>
      <c r="E410">
        <f t="shared" si="61"/>
      </c>
    </row>
    <row r="411" spans="4:5" ht="12.75">
      <c r="D411">
        <f t="shared" si="60"/>
      </c>
      <c r="E411">
        <f t="shared" si="61"/>
      </c>
    </row>
    <row r="412" spans="4:5" ht="12.75">
      <c r="D412">
        <f t="shared" si="60"/>
      </c>
      <c r="E412">
        <f t="shared" si="61"/>
      </c>
    </row>
    <row r="413" spans="4:5" ht="12.75">
      <c r="D413">
        <f t="shared" si="60"/>
      </c>
      <c r="E413">
        <f t="shared" si="61"/>
      </c>
    </row>
    <row r="414" spans="4:5" ht="12.75">
      <c r="D414">
        <f t="shared" si="60"/>
      </c>
      <c r="E414">
        <f t="shared" si="61"/>
      </c>
    </row>
    <row r="415" spans="4:5" ht="12.75">
      <c r="D415">
        <f t="shared" si="60"/>
      </c>
      <c r="E415">
        <f t="shared" si="61"/>
      </c>
    </row>
    <row r="416" spans="4:5" ht="12.75">
      <c r="D416">
        <f t="shared" si="60"/>
      </c>
      <c r="E416">
        <f t="shared" si="61"/>
      </c>
    </row>
    <row r="417" spans="4:5" ht="12.75">
      <c r="D417">
        <f t="shared" si="60"/>
      </c>
      <c r="E417">
        <f t="shared" si="61"/>
      </c>
    </row>
    <row r="418" spans="4:5" ht="12.75">
      <c r="D418">
        <f t="shared" si="60"/>
      </c>
      <c r="E418">
        <f t="shared" si="61"/>
      </c>
    </row>
    <row r="419" spans="4:5" ht="12.75">
      <c r="D419">
        <f t="shared" si="60"/>
      </c>
      <c r="E419">
        <f t="shared" si="61"/>
      </c>
    </row>
    <row r="420" spans="4:5" ht="12.75">
      <c r="D420">
        <f t="shared" si="60"/>
      </c>
      <c r="E420">
        <f t="shared" si="61"/>
      </c>
    </row>
    <row r="421" spans="4:5" ht="12.75">
      <c r="D421">
        <f t="shared" si="60"/>
      </c>
      <c r="E421">
        <f t="shared" si="61"/>
      </c>
    </row>
    <row r="422" spans="4:5" ht="12.75">
      <c r="D422">
        <f t="shared" si="60"/>
      </c>
      <c r="E422">
        <f t="shared" si="61"/>
      </c>
    </row>
    <row r="423" spans="4:5" ht="12.75">
      <c r="D423">
        <f t="shared" si="60"/>
      </c>
      <c r="E423">
        <f t="shared" si="61"/>
      </c>
    </row>
    <row r="424" spans="4:5" ht="12.75">
      <c r="D424">
        <f t="shared" si="60"/>
      </c>
      <c r="E424">
        <f t="shared" si="61"/>
      </c>
    </row>
    <row r="425" spans="4:5" ht="12.75">
      <c r="D425">
        <f t="shared" si="60"/>
      </c>
      <c r="E425">
        <f t="shared" si="61"/>
      </c>
    </row>
    <row r="426" spans="4:5" ht="12.75">
      <c r="D426">
        <f t="shared" si="60"/>
      </c>
      <c r="E426">
        <f t="shared" si="61"/>
      </c>
    </row>
    <row r="427" spans="4:5" ht="12.75">
      <c r="D427">
        <f t="shared" si="60"/>
      </c>
      <c r="E427">
        <f t="shared" si="61"/>
      </c>
    </row>
    <row r="428" spans="4:5" ht="12.75">
      <c r="D428">
        <f t="shared" si="60"/>
      </c>
      <c r="E428">
        <f t="shared" si="61"/>
      </c>
    </row>
    <row r="429" spans="4:5" ht="12.75">
      <c r="D429">
        <f t="shared" si="60"/>
      </c>
      <c r="E429">
        <f t="shared" si="61"/>
      </c>
    </row>
    <row r="430" spans="4:5" ht="12.75">
      <c r="D430">
        <f t="shared" si="60"/>
      </c>
      <c r="E430">
        <f t="shared" si="61"/>
      </c>
    </row>
    <row r="431" spans="4:5" ht="12.75">
      <c r="D431">
        <f t="shared" si="60"/>
      </c>
      <c r="E431">
        <f t="shared" si="61"/>
      </c>
    </row>
    <row r="432" spans="4:5" ht="12.75">
      <c r="D432">
        <f t="shared" si="60"/>
      </c>
      <c r="E432">
        <f t="shared" si="61"/>
      </c>
    </row>
    <row r="433" spans="4:5" ht="12.75">
      <c r="D433">
        <f t="shared" si="60"/>
      </c>
      <c r="E433">
        <f t="shared" si="61"/>
      </c>
    </row>
    <row r="434" spans="4:5" ht="12.75">
      <c r="D434">
        <f t="shared" si="60"/>
      </c>
      <c r="E434">
        <f t="shared" si="61"/>
      </c>
    </row>
    <row r="435" spans="4:5" ht="12.75">
      <c r="D435">
        <f t="shared" si="60"/>
      </c>
      <c r="E435">
        <f t="shared" si="61"/>
      </c>
    </row>
    <row r="436" spans="4:5" ht="12.75">
      <c r="D436">
        <f t="shared" si="60"/>
      </c>
      <c r="E436">
        <f t="shared" si="61"/>
      </c>
    </row>
    <row r="437" spans="4:5" ht="12.75">
      <c r="D437">
        <f t="shared" si="60"/>
      </c>
      <c r="E437">
        <f t="shared" si="61"/>
      </c>
    </row>
    <row r="438" spans="4:5" ht="12.75">
      <c r="D438">
        <f t="shared" si="60"/>
      </c>
      <c r="E438">
        <f t="shared" si="61"/>
      </c>
    </row>
    <row r="439" spans="4:5" ht="12.75">
      <c r="D439">
        <f t="shared" si="60"/>
      </c>
      <c r="E439">
        <f t="shared" si="61"/>
      </c>
    </row>
    <row r="440" spans="4:5" ht="12.75">
      <c r="D440">
        <f t="shared" si="60"/>
      </c>
      <c r="E440">
        <f t="shared" si="61"/>
      </c>
    </row>
    <row r="441" spans="4:5" ht="12.75">
      <c r="D441">
        <f t="shared" si="60"/>
      </c>
      <c r="E441">
        <f t="shared" si="61"/>
      </c>
    </row>
    <row r="442" spans="4:5" ht="12.75">
      <c r="D442">
        <f t="shared" si="60"/>
      </c>
      <c r="E442">
        <f t="shared" si="61"/>
      </c>
    </row>
    <row r="443" spans="4:5" ht="12.75">
      <c r="D443">
        <f t="shared" si="60"/>
      </c>
      <c r="E443">
        <f t="shared" si="61"/>
      </c>
    </row>
    <row r="444" spans="4:5" ht="12.75">
      <c r="D444">
        <f t="shared" si="60"/>
      </c>
      <c r="E444">
        <f t="shared" si="61"/>
      </c>
    </row>
    <row r="445" spans="4:5" ht="12.75">
      <c r="D445">
        <f aca="true" t="shared" si="62" ref="D445:D508">IF(AND(R445&lt;=0.005,R445&gt;0),"2","")</f>
      </c>
      <c r="E445">
        <f aca="true" t="shared" si="63" ref="E445:E508">IF(AND(T445&lt;=0.005,T445&gt;0),"t","")</f>
      </c>
    </row>
    <row r="446" spans="4:5" ht="12.75">
      <c r="D446">
        <f t="shared" si="62"/>
      </c>
      <c r="E446">
        <f t="shared" si="63"/>
      </c>
    </row>
    <row r="447" spans="4:5" ht="12.75">
      <c r="D447">
        <f t="shared" si="62"/>
      </c>
      <c r="E447">
        <f t="shared" si="63"/>
      </c>
    </row>
    <row r="448" spans="4:5" ht="12.75">
      <c r="D448">
        <f t="shared" si="62"/>
      </c>
      <c r="E448">
        <f t="shared" si="63"/>
      </c>
    </row>
    <row r="449" spans="4:5" ht="12.75">
      <c r="D449">
        <f t="shared" si="62"/>
      </c>
      <c r="E449">
        <f t="shared" si="63"/>
      </c>
    </row>
    <row r="450" spans="4:5" ht="12.75">
      <c r="D450">
        <f t="shared" si="62"/>
      </c>
      <c r="E450">
        <f t="shared" si="63"/>
      </c>
    </row>
    <row r="451" spans="4:5" ht="12.75">
      <c r="D451">
        <f t="shared" si="62"/>
      </c>
      <c r="E451">
        <f t="shared" si="63"/>
      </c>
    </row>
    <row r="452" spans="4:5" ht="12.75">
      <c r="D452">
        <f t="shared" si="62"/>
      </c>
      <c r="E452">
        <f t="shared" si="63"/>
      </c>
    </row>
    <row r="453" spans="4:5" ht="12.75">
      <c r="D453">
        <f t="shared" si="62"/>
      </c>
      <c r="E453">
        <f t="shared" si="63"/>
      </c>
    </row>
    <row r="454" spans="4:5" ht="12.75">
      <c r="D454">
        <f t="shared" si="62"/>
      </c>
      <c r="E454">
        <f t="shared" si="63"/>
      </c>
    </row>
    <row r="455" spans="4:5" ht="12.75">
      <c r="D455">
        <f t="shared" si="62"/>
      </c>
      <c r="E455">
        <f t="shared" si="63"/>
      </c>
    </row>
    <row r="456" spans="4:5" ht="12.75">
      <c r="D456">
        <f t="shared" si="62"/>
      </c>
      <c r="E456">
        <f t="shared" si="63"/>
      </c>
    </row>
    <row r="457" spans="4:5" ht="12.75">
      <c r="D457">
        <f t="shared" si="62"/>
      </c>
      <c r="E457">
        <f t="shared" si="63"/>
      </c>
    </row>
    <row r="458" spans="4:5" ht="12.75">
      <c r="D458">
        <f t="shared" si="62"/>
      </c>
      <c r="E458">
        <f t="shared" si="63"/>
      </c>
    </row>
    <row r="459" spans="4:5" ht="12.75">
      <c r="D459">
        <f t="shared" si="62"/>
      </c>
      <c r="E459">
        <f t="shared" si="63"/>
      </c>
    </row>
    <row r="460" spans="4:5" ht="12.75">
      <c r="D460">
        <f t="shared" si="62"/>
      </c>
      <c r="E460">
        <f t="shared" si="63"/>
      </c>
    </row>
    <row r="461" spans="4:5" ht="12.75">
      <c r="D461">
        <f t="shared" si="62"/>
      </c>
      <c r="E461">
        <f t="shared" si="63"/>
      </c>
    </row>
    <row r="462" spans="4:5" ht="12.75">
      <c r="D462">
        <f t="shared" si="62"/>
      </c>
      <c r="E462">
        <f t="shared" si="63"/>
      </c>
    </row>
    <row r="463" spans="4:5" ht="12.75">
      <c r="D463">
        <f t="shared" si="62"/>
      </c>
      <c r="E463">
        <f t="shared" si="63"/>
      </c>
    </row>
    <row r="464" spans="4:5" ht="12.75">
      <c r="D464">
        <f t="shared" si="62"/>
      </c>
      <c r="E464">
        <f t="shared" si="63"/>
      </c>
    </row>
    <row r="465" spans="4:5" ht="12.75">
      <c r="D465">
        <f t="shared" si="62"/>
      </c>
      <c r="E465">
        <f t="shared" si="63"/>
      </c>
    </row>
    <row r="466" spans="4:5" ht="12.75">
      <c r="D466">
        <f t="shared" si="62"/>
      </c>
      <c r="E466">
        <f t="shared" si="63"/>
      </c>
    </row>
    <row r="467" spans="4:5" ht="12.75">
      <c r="D467">
        <f t="shared" si="62"/>
      </c>
      <c r="E467">
        <f t="shared" si="63"/>
      </c>
    </row>
    <row r="468" spans="4:5" ht="12.75">
      <c r="D468">
        <f t="shared" si="62"/>
      </c>
      <c r="E468">
        <f t="shared" si="63"/>
      </c>
    </row>
    <row r="469" spans="4:5" ht="12.75">
      <c r="D469">
        <f t="shared" si="62"/>
      </c>
      <c r="E469">
        <f t="shared" si="63"/>
      </c>
    </row>
    <row r="470" spans="4:5" ht="12.75">
      <c r="D470">
        <f t="shared" si="62"/>
      </c>
      <c r="E470">
        <f t="shared" si="63"/>
      </c>
    </row>
    <row r="471" spans="4:5" ht="12.75">
      <c r="D471">
        <f t="shared" si="62"/>
      </c>
      <c r="E471">
        <f t="shared" si="63"/>
      </c>
    </row>
    <row r="472" spans="4:5" ht="12.75">
      <c r="D472">
        <f t="shared" si="62"/>
      </c>
      <c r="E472">
        <f t="shared" si="63"/>
      </c>
    </row>
    <row r="473" spans="4:5" ht="12.75">
      <c r="D473">
        <f t="shared" si="62"/>
      </c>
      <c r="E473">
        <f t="shared" si="63"/>
      </c>
    </row>
    <row r="474" spans="4:5" ht="12.75">
      <c r="D474">
        <f t="shared" si="62"/>
      </c>
      <c r="E474">
        <f t="shared" si="63"/>
      </c>
    </row>
    <row r="475" spans="4:5" ht="12.75">
      <c r="D475">
        <f t="shared" si="62"/>
      </c>
      <c r="E475">
        <f t="shared" si="63"/>
      </c>
    </row>
    <row r="476" spans="4:5" ht="12.75">
      <c r="D476">
        <f t="shared" si="62"/>
      </c>
      <c r="E476">
        <f t="shared" si="63"/>
      </c>
    </row>
    <row r="477" spans="4:5" ht="12.75">
      <c r="D477">
        <f t="shared" si="62"/>
      </c>
      <c r="E477">
        <f t="shared" si="63"/>
      </c>
    </row>
    <row r="478" spans="4:5" ht="12.75">
      <c r="D478">
        <f t="shared" si="62"/>
      </c>
      <c r="E478">
        <f t="shared" si="63"/>
      </c>
    </row>
    <row r="479" spans="4:5" ht="12.75">
      <c r="D479">
        <f t="shared" si="62"/>
      </c>
      <c r="E479">
        <f t="shared" si="63"/>
      </c>
    </row>
    <row r="480" spans="4:5" ht="12.75">
      <c r="D480">
        <f t="shared" si="62"/>
      </c>
      <c r="E480">
        <f t="shared" si="63"/>
      </c>
    </row>
    <row r="481" spans="4:5" ht="12.75">
      <c r="D481">
        <f t="shared" si="62"/>
      </c>
      <c r="E481">
        <f t="shared" si="63"/>
      </c>
    </row>
    <row r="482" spans="4:5" ht="12.75">
      <c r="D482">
        <f t="shared" si="62"/>
      </c>
      <c r="E482">
        <f t="shared" si="63"/>
      </c>
    </row>
    <row r="483" spans="4:5" ht="12.75">
      <c r="D483">
        <f t="shared" si="62"/>
      </c>
      <c r="E483">
        <f t="shared" si="63"/>
      </c>
    </row>
    <row r="484" spans="4:5" ht="12.75">
      <c r="D484">
        <f t="shared" si="62"/>
      </c>
      <c r="E484">
        <f t="shared" si="63"/>
      </c>
    </row>
    <row r="485" spans="4:5" ht="12.75">
      <c r="D485">
        <f t="shared" si="62"/>
      </c>
      <c r="E485">
        <f t="shared" si="63"/>
      </c>
    </row>
    <row r="486" spans="4:5" ht="12.75">
      <c r="D486">
        <f t="shared" si="62"/>
      </c>
      <c r="E486">
        <f t="shared" si="63"/>
      </c>
    </row>
    <row r="487" spans="4:5" ht="12.75">
      <c r="D487">
        <f t="shared" si="62"/>
      </c>
      <c r="E487">
        <f t="shared" si="63"/>
      </c>
    </row>
    <row r="488" spans="4:5" ht="12.75">
      <c r="D488">
        <f t="shared" si="62"/>
      </c>
      <c r="E488">
        <f t="shared" si="63"/>
      </c>
    </row>
    <row r="489" spans="4:5" ht="12.75">
      <c r="D489">
        <f t="shared" si="62"/>
      </c>
      <c r="E489">
        <f t="shared" si="63"/>
      </c>
    </row>
    <row r="490" spans="4:5" ht="12.75">
      <c r="D490">
        <f t="shared" si="62"/>
      </c>
      <c r="E490">
        <f t="shared" si="63"/>
      </c>
    </row>
    <row r="491" spans="4:5" ht="12.75">
      <c r="D491">
        <f t="shared" si="62"/>
      </c>
      <c r="E491">
        <f t="shared" si="63"/>
      </c>
    </row>
    <row r="492" spans="4:5" ht="12.75">
      <c r="D492">
        <f t="shared" si="62"/>
      </c>
      <c r="E492">
        <f t="shared" si="63"/>
      </c>
    </row>
    <row r="493" spans="4:5" ht="12.75">
      <c r="D493">
        <f t="shared" si="62"/>
      </c>
      <c r="E493">
        <f t="shared" si="63"/>
      </c>
    </row>
    <row r="494" spans="4:5" ht="12.75">
      <c r="D494">
        <f t="shared" si="62"/>
      </c>
      <c r="E494">
        <f t="shared" si="63"/>
      </c>
    </row>
    <row r="495" spans="4:5" ht="12.75">
      <c r="D495">
        <f t="shared" si="62"/>
      </c>
      <c r="E495">
        <f t="shared" si="63"/>
      </c>
    </row>
    <row r="496" spans="4:5" ht="12.75">
      <c r="D496">
        <f t="shared" si="62"/>
      </c>
      <c r="E496">
        <f t="shared" si="63"/>
      </c>
    </row>
    <row r="497" spans="4:5" ht="12.75">
      <c r="D497">
        <f t="shared" si="62"/>
      </c>
      <c r="E497">
        <f t="shared" si="63"/>
      </c>
    </row>
    <row r="498" spans="4:5" ht="12.75">
      <c r="D498">
        <f t="shared" si="62"/>
      </c>
      <c r="E498">
        <f t="shared" si="63"/>
      </c>
    </row>
    <row r="499" spans="4:5" ht="12.75">
      <c r="D499">
        <f t="shared" si="62"/>
      </c>
      <c r="E499">
        <f t="shared" si="63"/>
      </c>
    </row>
    <row r="500" spans="4:5" ht="12.75">
      <c r="D500">
        <f t="shared" si="62"/>
      </c>
      <c r="E500">
        <f t="shared" si="63"/>
      </c>
    </row>
    <row r="501" spans="4:5" ht="12.75">
      <c r="D501">
        <f t="shared" si="62"/>
      </c>
      <c r="E501">
        <f t="shared" si="63"/>
      </c>
    </row>
    <row r="502" spans="4:5" ht="12.75">
      <c r="D502">
        <f t="shared" si="62"/>
      </c>
      <c r="E502">
        <f t="shared" si="63"/>
      </c>
    </row>
    <row r="503" spans="4:5" ht="12.75">
      <c r="D503">
        <f t="shared" si="62"/>
      </c>
      <c r="E503">
        <f t="shared" si="63"/>
      </c>
    </row>
    <row r="504" spans="4:5" ht="12.75">
      <c r="D504">
        <f t="shared" si="62"/>
      </c>
      <c r="E504">
        <f t="shared" si="63"/>
      </c>
    </row>
    <row r="505" spans="4:5" ht="12.75">
      <c r="D505">
        <f t="shared" si="62"/>
      </c>
      <c r="E505">
        <f t="shared" si="63"/>
      </c>
    </row>
    <row r="506" spans="4:5" ht="12.75">
      <c r="D506">
        <f t="shared" si="62"/>
      </c>
      <c r="E506">
        <f t="shared" si="63"/>
      </c>
    </row>
    <row r="507" spans="4:5" ht="12.75">
      <c r="D507">
        <f t="shared" si="62"/>
      </c>
      <c r="E507">
        <f t="shared" si="63"/>
      </c>
    </row>
    <row r="508" spans="4:5" ht="12.75">
      <c r="D508">
        <f t="shared" si="62"/>
      </c>
      <c r="E508">
        <f t="shared" si="63"/>
      </c>
    </row>
    <row r="509" spans="4:5" ht="12.75">
      <c r="D509">
        <f aca="true" t="shared" si="64" ref="D509:D572">IF(AND(R509&lt;=0.005,R509&gt;0),"2","")</f>
      </c>
      <c r="E509">
        <f aca="true" t="shared" si="65" ref="E509:E572">IF(AND(T509&lt;=0.005,T509&gt;0),"t","")</f>
      </c>
    </row>
    <row r="510" spans="4:5" ht="12.75">
      <c r="D510">
        <f t="shared" si="64"/>
      </c>
      <c r="E510">
        <f t="shared" si="65"/>
      </c>
    </row>
    <row r="511" spans="4:5" ht="12.75">
      <c r="D511">
        <f t="shared" si="64"/>
      </c>
      <c r="E511">
        <f t="shared" si="65"/>
      </c>
    </row>
    <row r="512" spans="4:5" ht="12.75">
      <c r="D512">
        <f t="shared" si="64"/>
      </c>
      <c r="E512">
        <f t="shared" si="65"/>
      </c>
    </row>
    <row r="513" spans="4:5" ht="12.75">
      <c r="D513">
        <f t="shared" si="64"/>
      </c>
      <c r="E513">
        <f t="shared" si="65"/>
      </c>
    </row>
    <row r="514" spans="4:5" ht="12.75">
      <c r="D514">
        <f t="shared" si="64"/>
      </c>
      <c r="E514">
        <f t="shared" si="65"/>
      </c>
    </row>
    <row r="515" spans="4:5" ht="12.75">
      <c r="D515">
        <f t="shared" si="64"/>
      </c>
      <c r="E515">
        <f t="shared" si="65"/>
      </c>
    </row>
    <row r="516" spans="4:5" ht="12.75">
      <c r="D516">
        <f t="shared" si="64"/>
      </c>
      <c r="E516">
        <f t="shared" si="65"/>
      </c>
    </row>
    <row r="517" spans="4:5" ht="12.75">
      <c r="D517">
        <f t="shared" si="64"/>
      </c>
      <c r="E517">
        <f t="shared" si="65"/>
      </c>
    </row>
    <row r="518" spans="4:5" ht="12.75">
      <c r="D518">
        <f t="shared" si="64"/>
      </c>
      <c r="E518">
        <f t="shared" si="65"/>
      </c>
    </row>
    <row r="519" spans="4:5" ht="12.75">
      <c r="D519">
        <f t="shared" si="64"/>
      </c>
      <c r="E519">
        <f t="shared" si="65"/>
      </c>
    </row>
    <row r="520" spans="4:5" ht="12.75">
      <c r="D520">
        <f t="shared" si="64"/>
      </c>
      <c r="E520">
        <f t="shared" si="65"/>
      </c>
    </row>
    <row r="521" spans="4:5" ht="12.75">
      <c r="D521">
        <f t="shared" si="64"/>
      </c>
      <c r="E521">
        <f t="shared" si="65"/>
      </c>
    </row>
    <row r="522" spans="4:5" ht="12.75">
      <c r="D522">
        <f t="shared" si="64"/>
      </c>
      <c r="E522">
        <f t="shared" si="65"/>
      </c>
    </row>
    <row r="523" spans="4:5" ht="12.75">
      <c r="D523">
        <f t="shared" si="64"/>
      </c>
      <c r="E523">
        <f t="shared" si="65"/>
      </c>
    </row>
    <row r="524" spans="4:5" ht="12.75">
      <c r="D524">
        <f t="shared" si="64"/>
      </c>
      <c r="E524">
        <f t="shared" si="65"/>
      </c>
    </row>
    <row r="525" spans="4:5" ht="12.75">
      <c r="D525">
        <f t="shared" si="64"/>
      </c>
      <c r="E525">
        <f t="shared" si="65"/>
      </c>
    </row>
    <row r="526" spans="4:5" ht="12.75">
      <c r="D526">
        <f t="shared" si="64"/>
      </c>
      <c r="E526">
        <f t="shared" si="65"/>
      </c>
    </row>
    <row r="527" spans="4:5" ht="12.75">
      <c r="D527">
        <f t="shared" si="64"/>
      </c>
      <c r="E527">
        <f t="shared" si="65"/>
      </c>
    </row>
    <row r="528" spans="4:5" ht="12.75">
      <c r="D528">
        <f t="shared" si="64"/>
      </c>
      <c r="E528">
        <f t="shared" si="65"/>
      </c>
    </row>
    <row r="529" spans="4:5" ht="12.75">
      <c r="D529">
        <f t="shared" si="64"/>
      </c>
      <c r="E529">
        <f t="shared" si="65"/>
      </c>
    </row>
    <row r="530" spans="4:5" ht="12.75">
      <c r="D530">
        <f t="shared" si="64"/>
      </c>
      <c r="E530">
        <f t="shared" si="65"/>
      </c>
    </row>
    <row r="531" spans="4:5" ht="12.75">
      <c r="D531">
        <f t="shared" si="64"/>
      </c>
      <c r="E531">
        <f t="shared" si="65"/>
      </c>
    </row>
    <row r="532" spans="4:5" ht="12.75">
      <c r="D532">
        <f t="shared" si="64"/>
      </c>
      <c r="E532">
        <f t="shared" si="65"/>
      </c>
    </row>
    <row r="533" spans="4:5" ht="12.75">
      <c r="D533">
        <f t="shared" si="64"/>
      </c>
      <c r="E533">
        <f t="shared" si="65"/>
      </c>
    </row>
    <row r="534" spans="4:5" ht="12.75">
      <c r="D534">
        <f t="shared" si="64"/>
      </c>
      <c r="E534">
        <f t="shared" si="65"/>
      </c>
    </row>
    <row r="535" spans="4:5" ht="12.75">
      <c r="D535">
        <f t="shared" si="64"/>
      </c>
      <c r="E535">
        <f t="shared" si="65"/>
      </c>
    </row>
    <row r="536" spans="4:5" ht="12.75">
      <c r="D536">
        <f t="shared" si="64"/>
      </c>
      <c r="E536">
        <f t="shared" si="65"/>
      </c>
    </row>
    <row r="537" spans="4:5" ht="12.75">
      <c r="D537">
        <f t="shared" si="64"/>
      </c>
      <c r="E537">
        <f t="shared" si="65"/>
      </c>
    </row>
    <row r="538" spans="4:5" ht="12.75">
      <c r="D538">
        <f t="shared" si="64"/>
      </c>
      <c r="E538">
        <f t="shared" si="65"/>
      </c>
    </row>
    <row r="539" spans="4:5" ht="12.75">
      <c r="D539">
        <f t="shared" si="64"/>
      </c>
      <c r="E539">
        <f t="shared" si="65"/>
      </c>
    </row>
    <row r="540" spans="4:5" ht="12.75">
      <c r="D540">
        <f t="shared" si="64"/>
      </c>
      <c r="E540">
        <f t="shared" si="65"/>
      </c>
    </row>
    <row r="541" spans="4:5" ht="12.75">
      <c r="D541">
        <f t="shared" si="64"/>
      </c>
      <c r="E541">
        <f t="shared" si="65"/>
      </c>
    </row>
    <row r="542" spans="4:5" ht="12.75">
      <c r="D542">
        <f t="shared" si="64"/>
      </c>
      <c r="E542">
        <f t="shared" si="65"/>
      </c>
    </row>
    <row r="543" spans="4:5" ht="12.75">
      <c r="D543">
        <f t="shared" si="64"/>
      </c>
      <c r="E543">
        <f t="shared" si="65"/>
      </c>
    </row>
    <row r="544" spans="4:5" ht="12.75">
      <c r="D544">
        <f t="shared" si="64"/>
      </c>
      <c r="E544">
        <f t="shared" si="65"/>
      </c>
    </row>
    <row r="545" spans="4:5" ht="12.75">
      <c r="D545">
        <f t="shared" si="64"/>
      </c>
      <c r="E545">
        <f t="shared" si="65"/>
      </c>
    </row>
    <row r="546" spans="4:5" ht="12.75">
      <c r="D546">
        <f t="shared" si="64"/>
      </c>
      <c r="E546">
        <f t="shared" si="65"/>
      </c>
    </row>
    <row r="547" spans="4:5" ht="12.75">
      <c r="D547">
        <f t="shared" si="64"/>
      </c>
      <c r="E547">
        <f t="shared" si="65"/>
      </c>
    </row>
    <row r="548" spans="4:5" ht="12.75">
      <c r="D548">
        <f t="shared" si="64"/>
      </c>
      <c r="E548">
        <f t="shared" si="65"/>
      </c>
    </row>
    <row r="549" spans="4:5" ht="12.75">
      <c r="D549">
        <f t="shared" si="64"/>
      </c>
      <c r="E549">
        <f t="shared" si="65"/>
      </c>
    </row>
    <row r="550" spans="4:5" ht="12.75">
      <c r="D550">
        <f t="shared" si="64"/>
      </c>
      <c r="E550">
        <f t="shared" si="65"/>
      </c>
    </row>
    <row r="551" spans="4:5" ht="12.75">
      <c r="D551">
        <f t="shared" si="64"/>
      </c>
      <c r="E551">
        <f t="shared" si="65"/>
      </c>
    </row>
    <row r="552" spans="4:5" ht="12.75">
      <c r="D552">
        <f t="shared" si="64"/>
      </c>
      <c r="E552">
        <f t="shared" si="65"/>
      </c>
    </row>
    <row r="553" spans="4:5" ht="12.75">
      <c r="D553">
        <f t="shared" si="64"/>
      </c>
      <c r="E553">
        <f t="shared" si="65"/>
      </c>
    </row>
    <row r="554" spans="4:5" ht="12.75">
      <c r="D554">
        <f t="shared" si="64"/>
      </c>
      <c r="E554">
        <f t="shared" si="65"/>
      </c>
    </row>
    <row r="555" spans="4:5" ht="12.75">
      <c r="D555">
        <f t="shared" si="64"/>
      </c>
      <c r="E555">
        <f t="shared" si="65"/>
      </c>
    </row>
    <row r="556" spans="4:5" ht="12.75">
      <c r="D556">
        <f t="shared" si="64"/>
      </c>
      <c r="E556">
        <f t="shared" si="65"/>
      </c>
    </row>
    <row r="557" spans="4:5" ht="12.75">
      <c r="D557">
        <f t="shared" si="64"/>
      </c>
      <c r="E557">
        <f t="shared" si="65"/>
      </c>
    </row>
    <row r="558" spans="4:5" ht="12.75">
      <c r="D558">
        <f t="shared" si="64"/>
      </c>
      <c r="E558">
        <f t="shared" si="65"/>
      </c>
    </row>
    <row r="559" spans="4:5" ht="12.75">
      <c r="D559">
        <f t="shared" si="64"/>
      </c>
      <c r="E559">
        <f t="shared" si="65"/>
      </c>
    </row>
    <row r="560" spans="4:5" ht="12.75">
      <c r="D560">
        <f t="shared" si="64"/>
      </c>
      <c r="E560">
        <f t="shared" si="65"/>
      </c>
    </row>
    <row r="561" spans="4:5" ht="12.75">
      <c r="D561">
        <f t="shared" si="64"/>
      </c>
      <c r="E561">
        <f t="shared" si="65"/>
      </c>
    </row>
    <row r="562" spans="4:5" ht="12.75">
      <c r="D562">
        <f t="shared" si="64"/>
      </c>
      <c r="E562">
        <f t="shared" si="65"/>
      </c>
    </row>
    <row r="563" spans="4:5" ht="12.75">
      <c r="D563">
        <f t="shared" si="64"/>
      </c>
      <c r="E563">
        <f t="shared" si="65"/>
      </c>
    </row>
    <row r="564" spans="4:5" ht="12.75">
      <c r="D564">
        <f t="shared" si="64"/>
      </c>
      <c r="E564">
        <f t="shared" si="65"/>
      </c>
    </row>
    <row r="565" spans="4:5" ht="12.75">
      <c r="D565">
        <f t="shared" si="64"/>
      </c>
      <c r="E565">
        <f t="shared" si="65"/>
      </c>
    </row>
    <row r="566" spans="4:5" ht="12.75">
      <c r="D566">
        <f t="shared" si="64"/>
      </c>
      <c r="E566">
        <f t="shared" si="65"/>
      </c>
    </row>
    <row r="567" spans="4:5" ht="12.75">
      <c r="D567">
        <f t="shared" si="64"/>
      </c>
      <c r="E567">
        <f t="shared" si="65"/>
      </c>
    </row>
    <row r="568" spans="4:5" ht="12.75">
      <c r="D568">
        <f t="shared" si="64"/>
      </c>
      <c r="E568">
        <f t="shared" si="65"/>
      </c>
    </row>
    <row r="569" spans="4:5" ht="12.75">
      <c r="D569">
        <f t="shared" si="64"/>
      </c>
      <c r="E569">
        <f t="shared" si="65"/>
      </c>
    </row>
    <row r="570" spans="4:5" ht="12.75">
      <c r="D570">
        <f t="shared" si="64"/>
      </c>
      <c r="E570">
        <f t="shared" si="65"/>
      </c>
    </row>
    <row r="571" spans="4:5" ht="12.75">
      <c r="D571">
        <f t="shared" si="64"/>
      </c>
      <c r="E571">
        <f t="shared" si="65"/>
      </c>
    </row>
    <row r="572" spans="4:5" ht="12.75">
      <c r="D572">
        <f t="shared" si="64"/>
      </c>
      <c r="E572">
        <f t="shared" si="65"/>
      </c>
    </row>
    <row r="573" spans="4:5" ht="12.75">
      <c r="D573">
        <f aca="true" t="shared" si="66" ref="D573:D636">IF(AND(R573&lt;=0.005,R573&gt;0),"2","")</f>
      </c>
      <c r="E573">
        <f aca="true" t="shared" si="67" ref="E573:E636">IF(AND(T573&lt;=0.005,T573&gt;0),"t","")</f>
      </c>
    </row>
    <row r="574" spans="4:5" ht="12.75">
      <c r="D574">
        <f t="shared" si="66"/>
      </c>
      <c r="E574">
        <f t="shared" si="67"/>
      </c>
    </row>
    <row r="575" spans="4:5" ht="12.75">
      <c r="D575">
        <f t="shared" si="66"/>
      </c>
      <c r="E575">
        <f t="shared" si="67"/>
      </c>
    </row>
    <row r="576" spans="4:5" ht="12.75">
      <c r="D576">
        <f t="shared" si="66"/>
      </c>
      <c r="E576">
        <f t="shared" si="67"/>
      </c>
    </row>
    <row r="577" spans="4:5" ht="12.75">
      <c r="D577">
        <f t="shared" si="66"/>
      </c>
      <c r="E577">
        <f t="shared" si="67"/>
      </c>
    </row>
    <row r="578" spans="4:5" ht="12.75">
      <c r="D578">
        <f t="shared" si="66"/>
      </c>
      <c r="E578">
        <f t="shared" si="67"/>
      </c>
    </row>
    <row r="579" spans="4:5" ht="12.75">
      <c r="D579">
        <f t="shared" si="66"/>
      </c>
      <c r="E579">
        <f t="shared" si="67"/>
      </c>
    </row>
    <row r="580" spans="4:5" ht="12.75">
      <c r="D580">
        <f t="shared" si="66"/>
      </c>
      <c r="E580">
        <f t="shared" si="67"/>
      </c>
    </row>
    <row r="581" spans="4:5" ht="12.75">
      <c r="D581">
        <f t="shared" si="66"/>
      </c>
      <c r="E581">
        <f t="shared" si="67"/>
      </c>
    </row>
    <row r="582" spans="4:5" ht="12.75">
      <c r="D582">
        <f t="shared" si="66"/>
      </c>
      <c r="E582">
        <f t="shared" si="67"/>
      </c>
    </row>
    <row r="583" spans="4:5" ht="12.75">
      <c r="D583">
        <f t="shared" si="66"/>
      </c>
      <c r="E583">
        <f t="shared" si="67"/>
      </c>
    </row>
    <row r="584" spans="4:5" ht="12.75">
      <c r="D584">
        <f t="shared" si="66"/>
      </c>
      <c r="E584">
        <f t="shared" si="67"/>
      </c>
    </row>
    <row r="585" spans="4:5" ht="12.75">
      <c r="D585">
        <f t="shared" si="66"/>
      </c>
      <c r="E585">
        <f t="shared" si="67"/>
      </c>
    </row>
    <row r="586" spans="4:5" ht="12.75">
      <c r="D586">
        <f t="shared" si="66"/>
      </c>
      <c r="E586">
        <f t="shared" si="67"/>
      </c>
    </row>
    <row r="587" spans="4:5" ht="12.75">
      <c r="D587">
        <f t="shared" si="66"/>
      </c>
      <c r="E587">
        <f t="shared" si="67"/>
      </c>
    </row>
    <row r="588" spans="4:5" ht="12.75">
      <c r="D588">
        <f t="shared" si="66"/>
      </c>
      <c r="E588">
        <f t="shared" si="67"/>
      </c>
    </row>
    <row r="589" spans="4:5" ht="12.75">
      <c r="D589">
        <f t="shared" si="66"/>
      </c>
      <c r="E589">
        <f t="shared" si="67"/>
      </c>
    </row>
    <row r="590" spans="4:5" ht="12.75">
      <c r="D590">
        <f t="shared" si="66"/>
      </c>
      <c r="E590">
        <f t="shared" si="67"/>
      </c>
    </row>
    <row r="591" spans="4:5" ht="12.75">
      <c r="D591">
        <f t="shared" si="66"/>
      </c>
      <c r="E591">
        <f t="shared" si="67"/>
      </c>
    </row>
    <row r="592" spans="4:5" ht="12.75">
      <c r="D592">
        <f t="shared" si="66"/>
      </c>
      <c r="E592">
        <f t="shared" si="67"/>
      </c>
    </row>
    <row r="593" spans="4:5" ht="12.75">
      <c r="D593">
        <f t="shared" si="66"/>
      </c>
      <c r="E593">
        <f t="shared" si="67"/>
      </c>
    </row>
    <row r="594" spans="4:5" ht="12.75">
      <c r="D594">
        <f t="shared" si="66"/>
      </c>
      <c r="E594">
        <f t="shared" si="67"/>
      </c>
    </row>
    <row r="595" spans="4:5" ht="12.75">
      <c r="D595">
        <f t="shared" si="66"/>
      </c>
      <c r="E595">
        <f t="shared" si="67"/>
      </c>
    </row>
    <row r="596" spans="4:5" ht="12.75">
      <c r="D596">
        <f t="shared" si="66"/>
      </c>
      <c r="E596">
        <f t="shared" si="67"/>
      </c>
    </row>
    <row r="597" spans="4:5" ht="12.75">
      <c r="D597">
        <f t="shared" si="66"/>
      </c>
      <c r="E597">
        <f t="shared" si="67"/>
      </c>
    </row>
    <row r="598" spans="4:5" ht="12.75">
      <c r="D598">
        <f t="shared" si="66"/>
      </c>
      <c r="E598">
        <f t="shared" si="67"/>
      </c>
    </row>
    <row r="599" spans="4:5" ht="12.75">
      <c r="D599">
        <f t="shared" si="66"/>
      </c>
      <c r="E599">
        <f t="shared" si="67"/>
      </c>
    </row>
    <row r="600" spans="4:5" ht="12.75">
      <c r="D600">
        <f t="shared" si="66"/>
      </c>
      <c r="E600">
        <f t="shared" si="67"/>
      </c>
    </row>
    <row r="601" spans="4:5" ht="12.75">
      <c r="D601">
        <f t="shared" si="66"/>
      </c>
      <c r="E601">
        <f t="shared" si="67"/>
      </c>
    </row>
    <row r="602" spans="4:5" ht="12.75">
      <c r="D602">
        <f t="shared" si="66"/>
      </c>
      <c r="E602">
        <f t="shared" si="67"/>
      </c>
    </row>
    <row r="603" spans="4:5" ht="12.75">
      <c r="D603">
        <f t="shared" si="66"/>
      </c>
      <c r="E603">
        <f t="shared" si="67"/>
      </c>
    </row>
    <row r="604" spans="4:5" ht="12.75">
      <c r="D604">
        <f t="shared" si="66"/>
      </c>
      <c r="E604">
        <f t="shared" si="67"/>
      </c>
    </row>
    <row r="605" spans="4:5" ht="12.75">
      <c r="D605">
        <f t="shared" si="66"/>
      </c>
      <c r="E605">
        <f t="shared" si="67"/>
      </c>
    </row>
    <row r="606" spans="4:5" ht="12.75">
      <c r="D606">
        <f t="shared" si="66"/>
      </c>
      <c r="E606">
        <f t="shared" si="67"/>
      </c>
    </row>
    <row r="607" spans="4:5" ht="12.75">
      <c r="D607">
        <f t="shared" si="66"/>
      </c>
      <c r="E607">
        <f t="shared" si="67"/>
      </c>
    </row>
    <row r="608" spans="4:5" ht="12.75">
      <c r="D608">
        <f t="shared" si="66"/>
      </c>
      <c r="E608">
        <f t="shared" si="67"/>
      </c>
    </row>
    <row r="609" spans="4:5" ht="12.75">
      <c r="D609">
        <f t="shared" si="66"/>
      </c>
      <c r="E609">
        <f t="shared" si="67"/>
      </c>
    </row>
    <row r="610" spans="4:5" ht="12.75">
      <c r="D610">
        <f t="shared" si="66"/>
      </c>
      <c r="E610">
        <f t="shared" si="67"/>
      </c>
    </row>
    <row r="611" spans="4:5" ht="12.75">
      <c r="D611">
        <f t="shared" si="66"/>
      </c>
      <c r="E611">
        <f t="shared" si="67"/>
      </c>
    </row>
    <row r="612" spans="4:5" ht="12.75">
      <c r="D612">
        <f t="shared" si="66"/>
      </c>
      <c r="E612">
        <f t="shared" si="67"/>
      </c>
    </row>
    <row r="613" spans="4:5" ht="12.75">
      <c r="D613">
        <f t="shared" si="66"/>
      </c>
      <c r="E613">
        <f t="shared" si="67"/>
      </c>
    </row>
    <row r="614" spans="4:5" ht="12.75">
      <c r="D614">
        <f t="shared" si="66"/>
      </c>
      <c r="E614">
        <f t="shared" si="67"/>
      </c>
    </row>
    <row r="615" spans="4:5" ht="12.75">
      <c r="D615">
        <f t="shared" si="66"/>
      </c>
      <c r="E615">
        <f t="shared" si="67"/>
      </c>
    </row>
    <row r="616" spans="4:5" ht="12.75">
      <c r="D616">
        <f t="shared" si="66"/>
      </c>
      <c r="E616">
        <f t="shared" si="67"/>
      </c>
    </row>
    <row r="617" spans="4:5" ht="12.75">
      <c r="D617">
        <f t="shared" si="66"/>
      </c>
      <c r="E617">
        <f t="shared" si="67"/>
      </c>
    </row>
    <row r="618" spans="4:5" ht="12.75">
      <c r="D618">
        <f t="shared" si="66"/>
      </c>
      <c r="E618">
        <f t="shared" si="67"/>
      </c>
    </row>
    <row r="619" spans="4:5" ht="12.75">
      <c r="D619">
        <f t="shared" si="66"/>
      </c>
      <c r="E619">
        <f t="shared" si="67"/>
      </c>
    </row>
    <row r="620" spans="4:5" ht="12.75">
      <c r="D620">
        <f t="shared" si="66"/>
      </c>
      <c r="E620">
        <f t="shared" si="67"/>
      </c>
    </row>
    <row r="621" spans="4:5" ht="12.75">
      <c r="D621">
        <f t="shared" si="66"/>
      </c>
      <c r="E621">
        <f t="shared" si="67"/>
      </c>
    </row>
    <row r="622" spans="4:5" ht="12.75">
      <c r="D622">
        <f t="shared" si="66"/>
      </c>
      <c r="E622">
        <f t="shared" si="67"/>
      </c>
    </row>
    <row r="623" spans="4:5" ht="12.75">
      <c r="D623">
        <f t="shared" si="66"/>
      </c>
      <c r="E623">
        <f t="shared" si="67"/>
      </c>
    </row>
    <row r="624" spans="4:5" ht="12.75">
      <c r="D624">
        <f t="shared" si="66"/>
      </c>
      <c r="E624">
        <f t="shared" si="67"/>
      </c>
    </row>
    <row r="625" spans="4:5" ht="12.75">
      <c r="D625">
        <f t="shared" si="66"/>
      </c>
      <c r="E625">
        <f t="shared" si="67"/>
      </c>
    </row>
    <row r="626" spans="4:5" ht="12.75">
      <c r="D626">
        <f t="shared" si="66"/>
      </c>
      <c r="E626">
        <f t="shared" si="67"/>
      </c>
    </row>
    <row r="627" spans="4:5" ht="12.75">
      <c r="D627">
        <f t="shared" si="66"/>
      </c>
      <c r="E627">
        <f t="shared" si="67"/>
      </c>
    </row>
    <row r="628" spans="4:5" ht="12.75">
      <c r="D628">
        <f t="shared" si="66"/>
      </c>
      <c r="E628">
        <f t="shared" si="67"/>
      </c>
    </row>
    <row r="629" spans="4:5" ht="12.75">
      <c r="D629">
        <f t="shared" si="66"/>
      </c>
      <c r="E629">
        <f t="shared" si="67"/>
      </c>
    </row>
    <row r="630" spans="4:5" ht="12.75">
      <c r="D630">
        <f t="shared" si="66"/>
      </c>
      <c r="E630">
        <f t="shared" si="67"/>
      </c>
    </row>
    <row r="631" spans="4:5" ht="12.75">
      <c r="D631">
        <f t="shared" si="66"/>
      </c>
      <c r="E631">
        <f t="shared" si="67"/>
      </c>
    </row>
    <row r="632" spans="4:5" ht="12.75">
      <c r="D632">
        <f t="shared" si="66"/>
      </c>
      <c r="E632">
        <f t="shared" si="67"/>
      </c>
    </row>
    <row r="633" spans="4:5" ht="12.75">
      <c r="D633">
        <f t="shared" si="66"/>
      </c>
      <c r="E633">
        <f t="shared" si="67"/>
      </c>
    </row>
    <row r="634" spans="4:5" ht="12.75">
      <c r="D634">
        <f t="shared" si="66"/>
      </c>
      <c r="E634">
        <f t="shared" si="67"/>
      </c>
    </row>
    <row r="635" spans="4:5" ht="12.75">
      <c r="D635">
        <f t="shared" si="66"/>
      </c>
      <c r="E635">
        <f t="shared" si="67"/>
      </c>
    </row>
    <row r="636" spans="4:5" ht="12.75">
      <c r="D636">
        <f t="shared" si="66"/>
      </c>
      <c r="E636">
        <f t="shared" si="67"/>
      </c>
    </row>
    <row r="637" spans="4:5" ht="12.75">
      <c r="D637">
        <f aca="true" t="shared" si="68" ref="D637:D654">IF(AND(R637&lt;=0.005,R637&gt;0),"2","")</f>
      </c>
      <c r="E637">
        <f aca="true" t="shared" si="69" ref="E637:E700">IF(AND(T637&lt;=0.005,T637&gt;0),"t","")</f>
      </c>
    </row>
    <row r="638" spans="4:5" ht="12.75">
      <c r="D638">
        <f t="shared" si="68"/>
      </c>
      <c r="E638">
        <f t="shared" si="69"/>
      </c>
    </row>
    <row r="639" spans="4:5" ht="12.75">
      <c r="D639">
        <f t="shared" si="68"/>
      </c>
      <c r="E639">
        <f t="shared" si="69"/>
      </c>
    </row>
    <row r="640" spans="4:5" ht="12.75">
      <c r="D640">
        <f t="shared" si="68"/>
      </c>
      <c r="E640">
        <f t="shared" si="69"/>
      </c>
    </row>
    <row r="641" spans="4:5" ht="12.75">
      <c r="D641">
        <f t="shared" si="68"/>
      </c>
      <c r="E641">
        <f t="shared" si="69"/>
      </c>
    </row>
    <row r="642" spans="4:5" ht="12.75">
      <c r="D642">
        <f t="shared" si="68"/>
      </c>
      <c r="E642">
        <f t="shared" si="69"/>
      </c>
    </row>
    <row r="643" spans="4:5" ht="12.75">
      <c r="D643">
        <f t="shared" si="68"/>
      </c>
      <c r="E643">
        <f t="shared" si="69"/>
      </c>
    </row>
    <row r="644" spans="4:5" ht="12.75">
      <c r="D644">
        <f t="shared" si="68"/>
      </c>
      <c r="E644">
        <f t="shared" si="69"/>
      </c>
    </row>
    <row r="645" spans="4:5" ht="12.75">
      <c r="D645">
        <f t="shared" si="68"/>
      </c>
      <c r="E645">
        <f t="shared" si="69"/>
      </c>
    </row>
    <row r="646" spans="4:5" ht="12.75">
      <c r="D646">
        <f t="shared" si="68"/>
      </c>
      <c r="E646">
        <f t="shared" si="69"/>
      </c>
    </row>
    <row r="647" spans="4:5" ht="12.75">
      <c r="D647">
        <f t="shared" si="68"/>
      </c>
      <c r="E647">
        <f t="shared" si="69"/>
      </c>
    </row>
    <row r="648" spans="4:5" ht="12.75">
      <c r="D648">
        <f t="shared" si="68"/>
      </c>
      <c r="E648">
        <f t="shared" si="69"/>
      </c>
    </row>
    <row r="649" spans="4:5" ht="12.75">
      <c r="D649">
        <f t="shared" si="68"/>
      </c>
      <c r="E649">
        <f t="shared" si="69"/>
      </c>
    </row>
    <row r="650" spans="4:5" ht="12.75">
      <c r="D650">
        <f t="shared" si="68"/>
      </c>
      <c r="E650">
        <f t="shared" si="69"/>
      </c>
    </row>
    <row r="651" spans="4:5" ht="12.75">
      <c r="D651">
        <f t="shared" si="68"/>
      </c>
      <c r="E651">
        <f t="shared" si="69"/>
      </c>
    </row>
    <row r="652" spans="4:5" ht="12.75">
      <c r="D652">
        <f t="shared" si="68"/>
      </c>
      <c r="E652">
        <f t="shared" si="69"/>
      </c>
    </row>
    <row r="653" spans="4:5" ht="12.75">
      <c r="D653">
        <f t="shared" si="68"/>
      </c>
      <c r="E653">
        <f t="shared" si="69"/>
      </c>
    </row>
    <row r="654" spans="4:5" ht="12.75">
      <c r="D654">
        <f t="shared" si="68"/>
      </c>
      <c r="E654">
        <f t="shared" si="69"/>
      </c>
    </row>
    <row r="655" spans="4:5" ht="12.75">
      <c r="D655">
        <f aca="true" t="shared" si="70" ref="D655:D668">IF(AND(R655&lt;=0.01,R655&gt;0),"2","")</f>
      </c>
      <c r="E655">
        <f t="shared" si="69"/>
      </c>
    </row>
    <row r="656" spans="4:5" ht="12.75">
      <c r="D656">
        <f t="shared" si="70"/>
      </c>
      <c r="E656">
        <f t="shared" si="69"/>
      </c>
    </row>
    <row r="657" spans="4:5" ht="12.75">
      <c r="D657">
        <f t="shared" si="70"/>
      </c>
      <c r="E657">
        <f t="shared" si="69"/>
      </c>
    </row>
    <row r="658" spans="4:5" ht="12.75">
      <c r="D658">
        <f t="shared" si="70"/>
      </c>
      <c r="E658">
        <f t="shared" si="69"/>
      </c>
    </row>
    <row r="659" spans="4:5" ht="12.75">
      <c r="D659">
        <f t="shared" si="70"/>
      </c>
      <c r="E659">
        <f t="shared" si="69"/>
      </c>
    </row>
    <row r="660" spans="4:5" ht="12.75">
      <c r="D660">
        <f t="shared" si="70"/>
      </c>
      <c r="E660">
        <f t="shared" si="69"/>
      </c>
    </row>
    <row r="661" spans="4:5" ht="12.75">
      <c r="D661">
        <f t="shared" si="70"/>
      </c>
      <c r="E661">
        <f t="shared" si="69"/>
      </c>
    </row>
    <row r="662" spans="4:5" ht="12.75">
      <c r="D662">
        <f t="shared" si="70"/>
      </c>
      <c r="E662">
        <f t="shared" si="69"/>
      </c>
    </row>
    <row r="663" spans="4:5" ht="12.75">
      <c r="D663">
        <f t="shared" si="70"/>
      </c>
      <c r="E663">
        <f t="shared" si="69"/>
      </c>
    </row>
    <row r="664" spans="4:5" ht="12.75">
      <c r="D664">
        <f t="shared" si="70"/>
      </c>
      <c r="E664">
        <f t="shared" si="69"/>
      </c>
    </row>
    <row r="665" spans="4:5" ht="12.75">
      <c r="D665">
        <f t="shared" si="70"/>
      </c>
      <c r="E665">
        <f t="shared" si="69"/>
      </c>
    </row>
    <row r="666" spans="4:5" ht="12.75">
      <c r="D666">
        <f t="shared" si="70"/>
      </c>
      <c r="E666">
        <f t="shared" si="69"/>
      </c>
    </row>
    <row r="667" spans="4:5" ht="12.75">
      <c r="D667">
        <f t="shared" si="70"/>
      </c>
      <c r="E667">
        <f t="shared" si="69"/>
      </c>
    </row>
    <row r="668" spans="4:5" ht="12.75">
      <c r="D668">
        <f t="shared" si="70"/>
      </c>
      <c r="E668">
        <f t="shared" si="69"/>
      </c>
    </row>
    <row r="669" spans="4:5" ht="12.75">
      <c r="D669">
        <f aca="true" t="shared" si="71" ref="D669:D732">IF(AND(R669&lt;=0.01,R669&gt;0),"2","")</f>
      </c>
      <c r="E669">
        <f t="shared" si="69"/>
      </c>
    </row>
    <row r="670" spans="4:5" ht="12.75">
      <c r="D670">
        <f t="shared" si="71"/>
      </c>
      <c r="E670">
        <f t="shared" si="69"/>
      </c>
    </row>
    <row r="671" spans="4:5" ht="12.75">
      <c r="D671">
        <f t="shared" si="71"/>
      </c>
      <c r="E671">
        <f t="shared" si="69"/>
      </c>
    </row>
    <row r="672" spans="4:5" ht="12.75">
      <c r="D672">
        <f t="shared" si="71"/>
      </c>
      <c r="E672">
        <f t="shared" si="69"/>
      </c>
    </row>
    <row r="673" spans="4:5" ht="12.75">
      <c r="D673">
        <f t="shared" si="71"/>
      </c>
      <c r="E673">
        <f t="shared" si="69"/>
      </c>
    </row>
    <row r="674" spans="4:5" ht="12.75">
      <c r="D674">
        <f t="shared" si="71"/>
      </c>
      <c r="E674">
        <f t="shared" si="69"/>
      </c>
    </row>
    <row r="675" spans="4:5" ht="12.75">
      <c r="D675">
        <f t="shared" si="71"/>
      </c>
      <c r="E675">
        <f t="shared" si="69"/>
      </c>
    </row>
    <row r="676" spans="4:5" ht="12.75">
      <c r="D676">
        <f t="shared" si="71"/>
      </c>
      <c r="E676">
        <f t="shared" si="69"/>
      </c>
    </row>
    <row r="677" spans="4:5" ht="12.75">
      <c r="D677">
        <f t="shared" si="71"/>
      </c>
      <c r="E677">
        <f t="shared" si="69"/>
      </c>
    </row>
    <row r="678" spans="4:5" ht="12.75">
      <c r="D678">
        <f t="shared" si="71"/>
      </c>
      <c r="E678">
        <f t="shared" si="69"/>
      </c>
    </row>
    <row r="679" spans="4:5" ht="12.75">
      <c r="D679">
        <f t="shared" si="71"/>
      </c>
      <c r="E679">
        <f t="shared" si="69"/>
      </c>
    </row>
    <row r="680" spans="4:5" ht="12.75">
      <c r="D680">
        <f t="shared" si="71"/>
      </c>
      <c r="E680">
        <f t="shared" si="69"/>
      </c>
    </row>
    <row r="681" spans="4:5" ht="12.75">
      <c r="D681">
        <f t="shared" si="71"/>
      </c>
      <c r="E681">
        <f t="shared" si="69"/>
      </c>
    </row>
    <row r="682" spans="4:5" ht="12.75">
      <c r="D682">
        <f t="shared" si="71"/>
      </c>
      <c r="E682">
        <f t="shared" si="69"/>
      </c>
    </row>
    <row r="683" spans="4:5" ht="12.75">
      <c r="D683">
        <f t="shared" si="71"/>
      </c>
      <c r="E683">
        <f t="shared" si="69"/>
      </c>
    </row>
    <row r="684" spans="4:5" ht="12.75">
      <c r="D684">
        <f t="shared" si="71"/>
      </c>
      <c r="E684">
        <f t="shared" si="69"/>
      </c>
    </row>
    <row r="685" spans="4:5" ht="12.75">
      <c r="D685">
        <f t="shared" si="71"/>
      </c>
      <c r="E685">
        <f t="shared" si="69"/>
      </c>
    </row>
    <row r="686" spans="4:5" ht="12.75">
      <c r="D686">
        <f t="shared" si="71"/>
      </c>
      <c r="E686">
        <f t="shared" si="69"/>
      </c>
    </row>
    <row r="687" spans="4:5" ht="12.75">
      <c r="D687">
        <f t="shared" si="71"/>
      </c>
      <c r="E687">
        <f t="shared" si="69"/>
      </c>
    </row>
    <row r="688" spans="4:5" ht="12.75">
      <c r="D688">
        <f t="shared" si="71"/>
      </c>
      <c r="E688">
        <f t="shared" si="69"/>
      </c>
    </row>
    <row r="689" spans="4:5" ht="12.75">
      <c r="D689">
        <f t="shared" si="71"/>
      </c>
      <c r="E689">
        <f t="shared" si="69"/>
      </c>
    </row>
    <row r="690" spans="4:5" ht="12.75">
      <c r="D690">
        <f t="shared" si="71"/>
      </c>
      <c r="E690">
        <f t="shared" si="69"/>
      </c>
    </row>
    <row r="691" spans="4:5" ht="12.75">
      <c r="D691">
        <f t="shared" si="71"/>
      </c>
      <c r="E691">
        <f t="shared" si="69"/>
      </c>
    </row>
    <row r="692" spans="4:5" ht="12.75">
      <c r="D692">
        <f t="shared" si="71"/>
      </c>
      <c r="E692">
        <f t="shared" si="69"/>
      </c>
    </row>
    <row r="693" spans="4:5" ht="12.75">
      <c r="D693">
        <f t="shared" si="71"/>
      </c>
      <c r="E693">
        <f t="shared" si="69"/>
      </c>
    </row>
    <row r="694" spans="4:5" ht="12.75">
      <c r="D694">
        <f t="shared" si="71"/>
      </c>
      <c r="E694">
        <f t="shared" si="69"/>
      </c>
    </row>
    <row r="695" spans="4:5" ht="12.75">
      <c r="D695">
        <f t="shared" si="71"/>
      </c>
      <c r="E695">
        <f t="shared" si="69"/>
      </c>
    </row>
    <row r="696" spans="4:5" ht="12.75">
      <c r="D696">
        <f t="shared" si="71"/>
      </c>
      <c r="E696">
        <f t="shared" si="69"/>
      </c>
    </row>
    <row r="697" spans="4:5" ht="12.75">
      <c r="D697">
        <f t="shared" si="71"/>
      </c>
      <c r="E697">
        <f t="shared" si="69"/>
      </c>
    </row>
    <row r="698" spans="4:5" ht="12.75">
      <c r="D698">
        <f t="shared" si="71"/>
      </c>
      <c r="E698">
        <f t="shared" si="69"/>
      </c>
    </row>
    <row r="699" spans="4:5" ht="12.75">
      <c r="D699">
        <f t="shared" si="71"/>
      </c>
      <c r="E699">
        <f t="shared" si="69"/>
      </c>
    </row>
    <row r="700" spans="4:5" ht="12.75">
      <c r="D700">
        <f t="shared" si="71"/>
      </c>
      <c r="E700">
        <f t="shared" si="69"/>
      </c>
    </row>
    <row r="701" spans="4:5" ht="12.75">
      <c r="D701">
        <f t="shared" si="71"/>
      </c>
      <c r="E701">
        <f aca="true" t="shared" si="72" ref="E701:E764">IF(AND(T701&lt;=0.005,T701&gt;0),"t","")</f>
      </c>
    </row>
    <row r="702" spans="4:5" ht="12.75">
      <c r="D702">
        <f t="shared" si="71"/>
      </c>
      <c r="E702">
        <f t="shared" si="72"/>
      </c>
    </row>
    <row r="703" spans="4:5" ht="12.75">
      <c r="D703">
        <f t="shared" si="71"/>
      </c>
      <c r="E703">
        <f t="shared" si="72"/>
      </c>
    </row>
    <row r="704" spans="4:5" ht="12.75">
      <c r="D704">
        <f t="shared" si="71"/>
      </c>
      <c r="E704">
        <f t="shared" si="72"/>
      </c>
    </row>
    <row r="705" spans="4:5" ht="12.75">
      <c r="D705">
        <f t="shared" si="71"/>
      </c>
      <c r="E705">
        <f t="shared" si="72"/>
      </c>
    </row>
    <row r="706" spans="4:5" ht="12.75">
      <c r="D706">
        <f t="shared" si="71"/>
      </c>
      <c r="E706">
        <f t="shared" si="72"/>
      </c>
    </row>
    <row r="707" spans="4:5" ht="12.75">
      <c r="D707">
        <f t="shared" si="71"/>
      </c>
      <c r="E707">
        <f t="shared" si="72"/>
      </c>
    </row>
    <row r="708" spans="4:5" ht="12.75">
      <c r="D708">
        <f t="shared" si="71"/>
      </c>
      <c r="E708">
        <f t="shared" si="72"/>
      </c>
    </row>
    <row r="709" spans="4:5" ht="12.75">
      <c r="D709">
        <f t="shared" si="71"/>
      </c>
      <c r="E709">
        <f t="shared" si="72"/>
      </c>
    </row>
    <row r="710" spans="4:5" ht="12.75">
      <c r="D710">
        <f t="shared" si="71"/>
      </c>
      <c r="E710">
        <f t="shared" si="72"/>
      </c>
    </row>
    <row r="711" spans="4:5" ht="12.75">
      <c r="D711">
        <f t="shared" si="71"/>
      </c>
      <c r="E711">
        <f t="shared" si="72"/>
      </c>
    </row>
    <row r="712" spans="4:5" ht="12.75">
      <c r="D712">
        <f t="shared" si="71"/>
      </c>
      <c r="E712">
        <f t="shared" si="72"/>
      </c>
    </row>
    <row r="713" spans="4:5" ht="12.75">
      <c r="D713">
        <f t="shared" si="71"/>
      </c>
      <c r="E713">
        <f t="shared" si="72"/>
      </c>
    </row>
    <row r="714" spans="4:5" ht="12.75">
      <c r="D714">
        <f t="shared" si="71"/>
      </c>
      <c r="E714">
        <f t="shared" si="72"/>
      </c>
    </row>
    <row r="715" spans="4:5" ht="12.75">
      <c r="D715">
        <f t="shared" si="71"/>
      </c>
      <c r="E715">
        <f t="shared" si="72"/>
      </c>
    </row>
    <row r="716" spans="4:5" ht="12.75">
      <c r="D716">
        <f t="shared" si="71"/>
      </c>
      <c r="E716">
        <f t="shared" si="72"/>
      </c>
    </row>
    <row r="717" spans="4:5" ht="12.75">
      <c r="D717">
        <f t="shared" si="71"/>
      </c>
      <c r="E717">
        <f t="shared" si="72"/>
      </c>
    </row>
    <row r="718" spans="4:5" ht="12.75">
      <c r="D718">
        <f t="shared" si="71"/>
      </c>
      <c r="E718">
        <f t="shared" si="72"/>
      </c>
    </row>
    <row r="719" spans="4:5" ht="12.75">
      <c r="D719">
        <f t="shared" si="71"/>
      </c>
      <c r="E719">
        <f t="shared" si="72"/>
      </c>
    </row>
    <row r="720" spans="4:5" ht="12.75">
      <c r="D720">
        <f t="shared" si="71"/>
      </c>
      <c r="E720">
        <f t="shared" si="72"/>
      </c>
    </row>
    <row r="721" spans="4:5" ht="12.75">
      <c r="D721">
        <f t="shared" si="71"/>
      </c>
      <c r="E721">
        <f t="shared" si="72"/>
      </c>
    </row>
    <row r="722" spans="4:5" ht="12.75">
      <c r="D722">
        <f t="shared" si="71"/>
      </c>
      <c r="E722">
        <f t="shared" si="72"/>
      </c>
    </row>
    <row r="723" spans="4:5" ht="12.75">
      <c r="D723">
        <f t="shared" si="71"/>
      </c>
      <c r="E723">
        <f t="shared" si="72"/>
      </c>
    </row>
    <row r="724" spans="4:5" ht="12.75">
      <c r="D724">
        <f t="shared" si="71"/>
      </c>
      <c r="E724">
        <f t="shared" si="72"/>
      </c>
    </row>
    <row r="725" spans="4:5" ht="12.75">
      <c r="D725">
        <f t="shared" si="71"/>
      </c>
      <c r="E725">
        <f t="shared" si="72"/>
      </c>
    </row>
    <row r="726" spans="4:5" ht="12.75">
      <c r="D726">
        <f t="shared" si="71"/>
      </c>
      <c r="E726">
        <f t="shared" si="72"/>
      </c>
    </row>
    <row r="727" spans="4:5" ht="12.75">
      <c r="D727">
        <f t="shared" si="71"/>
      </c>
      <c r="E727">
        <f t="shared" si="72"/>
      </c>
    </row>
    <row r="728" spans="4:5" ht="12.75">
      <c r="D728">
        <f t="shared" si="71"/>
      </c>
      <c r="E728">
        <f t="shared" si="72"/>
      </c>
    </row>
    <row r="729" spans="4:5" ht="12.75">
      <c r="D729">
        <f t="shared" si="71"/>
      </c>
      <c r="E729">
        <f t="shared" si="72"/>
      </c>
    </row>
    <row r="730" spans="4:5" ht="12.75">
      <c r="D730">
        <f t="shared" si="71"/>
      </c>
      <c r="E730">
        <f t="shared" si="72"/>
      </c>
    </row>
    <row r="731" spans="4:5" ht="12.75">
      <c r="D731">
        <f t="shared" si="71"/>
      </c>
      <c r="E731">
        <f t="shared" si="72"/>
      </c>
    </row>
    <row r="732" spans="4:5" ht="12.75">
      <c r="D732">
        <f t="shared" si="71"/>
      </c>
      <c r="E732">
        <f t="shared" si="72"/>
      </c>
    </row>
    <row r="733" spans="4:5" ht="12.75">
      <c r="D733">
        <f aca="true" t="shared" si="73" ref="D733:D796">IF(AND(R733&lt;=0.01,R733&gt;0),"2","")</f>
      </c>
      <c r="E733">
        <f t="shared" si="72"/>
      </c>
    </row>
    <row r="734" spans="4:5" ht="12.75">
      <c r="D734">
        <f t="shared" si="73"/>
      </c>
      <c r="E734">
        <f t="shared" si="72"/>
      </c>
    </row>
    <row r="735" spans="4:5" ht="12.75">
      <c r="D735">
        <f t="shared" si="73"/>
      </c>
      <c r="E735">
        <f t="shared" si="72"/>
      </c>
    </row>
    <row r="736" spans="4:5" ht="12.75">
      <c r="D736">
        <f t="shared" si="73"/>
      </c>
      <c r="E736">
        <f t="shared" si="72"/>
      </c>
    </row>
    <row r="737" spans="4:5" ht="12.75">
      <c r="D737">
        <f t="shared" si="73"/>
      </c>
      <c r="E737">
        <f t="shared" si="72"/>
      </c>
    </row>
    <row r="738" spans="4:5" ht="12.75">
      <c r="D738">
        <f t="shared" si="73"/>
      </c>
      <c r="E738">
        <f t="shared" si="72"/>
      </c>
    </row>
    <row r="739" spans="4:5" ht="12.75">
      <c r="D739">
        <f t="shared" si="73"/>
      </c>
      <c r="E739">
        <f t="shared" si="72"/>
      </c>
    </row>
    <row r="740" spans="4:5" ht="12.75">
      <c r="D740">
        <f t="shared" si="73"/>
      </c>
      <c r="E740">
        <f t="shared" si="72"/>
      </c>
    </row>
    <row r="741" spans="4:5" ht="12.75">
      <c r="D741">
        <f t="shared" si="73"/>
      </c>
      <c r="E741">
        <f t="shared" si="72"/>
      </c>
    </row>
    <row r="742" spans="4:5" ht="12.75">
      <c r="D742">
        <f t="shared" si="73"/>
      </c>
      <c r="E742">
        <f t="shared" si="72"/>
      </c>
    </row>
    <row r="743" spans="4:5" ht="12.75">
      <c r="D743">
        <f t="shared" si="73"/>
      </c>
      <c r="E743">
        <f t="shared" si="72"/>
      </c>
    </row>
    <row r="744" spans="4:5" ht="12.75">
      <c r="D744">
        <f t="shared" si="73"/>
      </c>
      <c r="E744">
        <f t="shared" si="72"/>
      </c>
    </row>
    <row r="745" spans="4:5" ht="12.75">
      <c r="D745">
        <f t="shared" si="73"/>
      </c>
      <c r="E745">
        <f t="shared" si="72"/>
      </c>
    </row>
    <row r="746" spans="4:5" ht="12.75">
      <c r="D746">
        <f t="shared" si="73"/>
      </c>
      <c r="E746">
        <f t="shared" si="72"/>
      </c>
    </row>
    <row r="747" spans="4:5" ht="12.75">
      <c r="D747">
        <f t="shared" si="73"/>
      </c>
      <c r="E747">
        <f t="shared" si="72"/>
      </c>
    </row>
    <row r="748" spans="4:5" ht="12.75">
      <c r="D748">
        <f t="shared" si="73"/>
      </c>
      <c r="E748">
        <f t="shared" si="72"/>
      </c>
    </row>
    <row r="749" spans="4:5" ht="12.75">
      <c r="D749">
        <f t="shared" si="73"/>
      </c>
      <c r="E749">
        <f t="shared" si="72"/>
      </c>
    </row>
    <row r="750" spans="4:5" ht="12.75">
      <c r="D750">
        <f t="shared" si="73"/>
      </c>
      <c r="E750">
        <f t="shared" si="72"/>
      </c>
    </row>
    <row r="751" spans="4:5" ht="12.75">
      <c r="D751">
        <f t="shared" si="73"/>
      </c>
      <c r="E751">
        <f t="shared" si="72"/>
      </c>
    </row>
    <row r="752" spans="4:5" ht="12.75">
      <c r="D752">
        <f t="shared" si="73"/>
      </c>
      <c r="E752">
        <f t="shared" si="72"/>
      </c>
    </row>
    <row r="753" spans="4:5" ht="12.75">
      <c r="D753">
        <f t="shared" si="73"/>
      </c>
      <c r="E753">
        <f t="shared" si="72"/>
      </c>
    </row>
    <row r="754" spans="4:5" ht="12.75">
      <c r="D754">
        <f t="shared" si="73"/>
      </c>
      <c r="E754">
        <f t="shared" si="72"/>
      </c>
    </row>
    <row r="755" spans="4:5" ht="12.75">
      <c r="D755">
        <f t="shared" si="73"/>
      </c>
      <c r="E755">
        <f t="shared" si="72"/>
      </c>
    </row>
    <row r="756" spans="4:5" ht="12.75">
      <c r="D756">
        <f t="shared" si="73"/>
      </c>
      <c r="E756">
        <f t="shared" si="72"/>
      </c>
    </row>
    <row r="757" spans="4:5" ht="12.75">
      <c r="D757">
        <f t="shared" si="73"/>
      </c>
      <c r="E757">
        <f t="shared" si="72"/>
      </c>
    </row>
    <row r="758" spans="4:5" ht="12.75">
      <c r="D758">
        <f t="shared" si="73"/>
      </c>
      <c r="E758">
        <f t="shared" si="72"/>
      </c>
    </row>
    <row r="759" spans="4:5" ht="12.75">
      <c r="D759">
        <f t="shared" si="73"/>
      </c>
      <c r="E759">
        <f t="shared" si="72"/>
      </c>
    </row>
    <row r="760" spans="4:5" ht="12.75">
      <c r="D760">
        <f t="shared" si="73"/>
      </c>
      <c r="E760">
        <f t="shared" si="72"/>
      </c>
    </row>
    <row r="761" spans="4:5" ht="12.75">
      <c r="D761">
        <f t="shared" si="73"/>
      </c>
      <c r="E761">
        <f t="shared" si="72"/>
      </c>
    </row>
    <row r="762" spans="4:5" ht="12.75">
      <c r="D762">
        <f t="shared" si="73"/>
      </c>
      <c r="E762">
        <f t="shared" si="72"/>
      </c>
    </row>
    <row r="763" spans="4:5" ht="12.75">
      <c r="D763">
        <f t="shared" si="73"/>
      </c>
      <c r="E763">
        <f t="shared" si="72"/>
      </c>
    </row>
    <row r="764" spans="4:5" ht="12.75">
      <c r="D764">
        <f t="shared" si="73"/>
      </c>
      <c r="E764">
        <f t="shared" si="72"/>
      </c>
    </row>
    <row r="765" spans="4:5" ht="12.75">
      <c r="D765">
        <f t="shared" si="73"/>
      </c>
      <c r="E765">
        <f aca="true" t="shared" si="74" ref="E765:E828">IF(AND(T765&lt;=0.005,T765&gt;0),"t","")</f>
      </c>
    </row>
    <row r="766" spans="4:5" ht="12.75">
      <c r="D766">
        <f t="shared" si="73"/>
      </c>
      <c r="E766">
        <f t="shared" si="74"/>
      </c>
    </row>
    <row r="767" spans="4:5" ht="12.75">
      <c r="D767">
        <f t="shared" si="73"/>
      </c>
      <c r="E767">
        <f t="shared" si="74"/>
      </c>
    </row>
    <row r="768" spans="4:5" ht="12.75">
      <c r="D768">
        <f t="shared" si="73"/>
      </c>
      <c r="E768">
        <f t="shared" si="74"/>
      </c>
    </row>
    <row r="769" spans="4:5" ht="12.75">
      <c r="D769">
        <f t="shared" si="73"/>
      </c>
      <c r="E769">
        <f t="shared" si="74"/>
      </c>
    </row>
    <row r="770" spans="4:5" ht="12.75">
      <c r="D770">
        <f t="shared" si="73"/>
      </c>
      <c r="E770">
        <f t="shared" si="74"/>
      </c>
    </row>
    <row r="771" spans="4:5" ht="12.75">
      <c r="D771">
        <f t="shared" si="73"/>
      </c>
      <c r="E771">
        <f t="shared" si="74"/>
      </c>
    </row>
    <row r="772" spans="4:5" ht="12.75">
      <c r="D772">
        <f t="shared" si="73"/>
      </c>
      <c r="E772">
        <f t="shared" si="74"/>
      </c>
    </row>
    <row r="773" spans="4:5" ht="12.75">
      <c r="D773">
        <f t="shared" si="73"/>
      </c>
      <c r="E773">
        <f t="shared" si="74"/>
      </c>
    </row>
    <row r="774" spans="4:5" ht="12.75">
      <c r="D774">
        <f t="shared" si="73"/>
      </c>
      <c r="E774">
        <f t="shared" si="74"/>
      </c>
    </row>
    <row r="775" spans="4:5" ht="12.75">
      <c r="D775">
        <f t="shared" si="73"/>
      </c>
      <c r="E775">
        <f t="shared" si="74"/>
      </c>
    </row>
    <row r="776" spans="4:5" ht="12.75">
      <c r="D776">
        <f t="shared" si="73"/>
      </c>
      <c r="E776">
        <f t="shared" si="74"/>
      </c>
    </row>
    <row r="777" spans="4:5" ht="12.75">
      <c r="D777">
        <f t="shared" si="73"/>
      </c>
      <c r="E777">
        <f t="shared" si="74"/>
      </c>
    </row>
    <row r="778" spans="4:5" ht="12.75">
      <c r="D778">
        <f t="shared" si="73"/>
      </c>
      <c r="E778">
        <f t="shared" si="74"/>
      </c>
    </row>
    <row r="779" spans="4:5" ht="12.75">
      <c r="D779">
        <f t="shared" si="73"/>
      </c>
      <c r="E779">
        <f t="shared" si="74"/>
      </c>
    </row>
    <row r="780" spans="4:5" ht="12.75">
      <c r="D780">
        <f t="shared" si="73"/>
      </c>
      <c r="E780">
        <f t="shared" si="74"/>
      </c>
    </row>
    <row r="781" spans="4:5" ht="12.75">
      <c r="D781">
        <f t="shared" si="73"/>
      </c>
      <c r="E781">
        <f t="shared" si="74"/>
      </c>
    </row>
    <row r="782" spans="4:5" ht="12.75">
      <c r="D782">
        <f t="shared" si="73"/>
      </c>
      <c r="E782">
        <f t="shared" si="74"/>
      </c>
    </row>
    <row r="783" spans="4:5" ht="12.75">
      <c r="D783">
        <f t="shared" si="73"/>
      </c>
      <c r="E783">
        <f t="shared" si="74"/>
      </c>
    </row>
    <row r="784" spans="4:5" ht="12.75">
      <c r="D784">
        <f t="shared" si="73"/>
      </c>
      <c r="E784">
        <f t="shared" si="74"/>
      </c>
    </row>
    <row r="785" spans="4:5" ht="12.75">
      <c r="D785">
        <f t="shared" si="73"/>
      </c>
      <c r="E785">
        <f t="shared" si="74"/>
      </c>
    </row>
    <row r="786" spans="4:5" ht="12.75">
      <c r="D786">
        <f t="shared" si="73"/>
      </c>
      <c r="E786">
        <f t="shared" si="74"/>
      </c>
    </row>
    <row r="787" spans="4:5" ht="12.75">
      <c r="D787">
        <f t="shared" si="73"/>
      </c>
      <c r="E787">
        <f t="shared" si="74"/>
      </c>
    </row>
    <row r="788" spans="4:5" ht="12.75">
      <c r="D788">
        <f t="shared" si="73"/>
      </c>
      <c r="E788">
        <f t="shared" si="74"/>
      </c>
    </row>
    <row r="789" spans="4:5" ht="12.75">
      <c r="D789">
        <f t="shared" si="73"/>
      </c>
      <c r="E789">
        <f t="shared" si="74"/>
      </c>
    </row>
    <row r="790" spans="4:5" ht="12.75">
      <c r="D790">
        <f t="shared" si="73"/>
      </c>
      <c r="E790">
        <f t="shared" si="74"/>
      </c>
    </row>
    <row r="791" spans="4:5" ht="12.75">
      <c r="D791">
        <f t="shared" si="73"/>
      </c>
      <c r="E791">
        <f t="shared" si="74"/>
      </c>
    </row>
    <row r="792" spans="4:5" ht="12.75">
      <c r="D792">
        <f t="shared" si="73"/>
      </c>
      <c r="E792">
        <f t="shared" si="74"/>
      </c>
    </row>
    <row r="793" spans="4:5" ht="12.75">
      <c r="D793">
        <f t="shared" si="73"/>
      </c>
      <c r="E793">
        <f t="shared" si="74"/>
      </c>
    </row>
    <row r="794" spans="4:5" ht="12.75">
      <c r="D794">
        <f t="shared" si="73"/>
      </c>
      <c r="E794">
        <f t="shared" si="74"/>
      </c>
    </row>
    <row r="795" spans="4:5" ht="12.75">
      <c r="D795">
        <f t="shared" si="73"/>
      </c>
      <c r="E795">
        <f t="shared" si="74"/>
      </c>
    </row>
    <row r="796" spans="4:5" ht="12.75">
      <c r="D796">
        <f t="shared" si="73"/>
      </c>
      <c r="E796">
        <f t="shared" si="74"/>
      </c>
    </row>
    <row r="797" spans="4:5" ht="12.75">
      <c r="D797">
        <f aca="true" t="shared" si="75" ref="D797:D860">IF(AND(R797&lt;=0.01,R797&gt;0),"2","")</f>
      </c>
      <c r="E797">
        <f t="shared" si="74"/>
      </c>
    </row>
    <row r="798" spans="4:5" ht="12.75">
      <c r="D798">
        <f t="shared" si="75"/>
      </c>
      <c r="E798">
        <f t="shared" si="74"/>
      </c>
    </row>
    <row r="799" spans="4:5" ht="12.75">
      <c r="D799">
        <f t="shared" si="75"/>
      </c>
      <c r="E799">
        <f t="shared" si="74"/>
      </c>
    </row>
    <row r="800" spans="4:5" ht="12.75">
      <c r="D800">
        <f t="shared" si="75"/>
      </c>
      <c r="E800">
        <f t="shared" si="74"/>
      </c>
    </row>
    <row r="801" spans="4:5" ht="12.75">
      <c r="D801">
        <f t="shared" si="75"/>
      </c>
      <c r="E801">
        <f t="shared" si="74"/>
      </c>
    </row>
    <row r="802" spans="4:5" ht="12.75">
      <c r="D802">
        <f t="shared" si="75"/>
      </c>
      <c r="E802">
        <f t="shared" si="74"/>
      </c>
    </row>
    <row r="803" spans="4:5" ht="12.75">
      <c r="D803">
        <f t="shared" si="75"/>
      </c>
      <c r="E803">
        <f t="shared" si="74"/>
      </c>
    </row>
    <row r="804" spans="4:5" ht="12.75">
      <c r="D804">
        <f t="shared" si="75"/>
      </c>
      <c r="E804">
        <f t="shared" si="74"/>
      </c>
    </row>
    <row r="805" spans="4:5" ht="12.75">
      <c r="D805">
        <f t="shared" si="75"/>
      </c>
      <c r="E805">
        <f t="shared" si="74"/>
      </c>
    </row>
    <row r="806" spans="4:5" ht="12.75">
      <c r="D806">
        <f t="shared" si="75"/>
      </c>
      <c r="E806">
        <f t="shared" si="74"/>
      </c>
    </row>
    <row r="807" spans="4:5" ht="12.75">
      <c r="D807">
        <f t="shared" si="75"/>
      </c>
      <c r="E807">
        <f t="shared" si="74"/>
      </c>
    </row>
    <row r="808" spans="4:5" ht="12.75">
      <c r="D808">
        <f t="shared" si="75"/>
      </c>
      <c r="E808">
        <f t="shared" si="74"/>
      </c>
    </row>
    <row r="809" spans="4:5" ht="12.75">
      <c r="D809">
        <f t="shared" si="75"/>
      </c>
      <c r="E809">
        <f t="shared" si="74"/>
      </c>
    </row>
    <row r="810" spans="4:5" ht="12.75">
      <c r="D810">
        <f t="shared" si="75"/>
      </c>
      <c r="E810">
        <f t="shared" si="74"/>
      </c>
    </row>
    <row r="811" spans="4:5" ht="12.75">
      <c r="D811">
        <f t="shared" si="75"/>
      </c>
      <c r="E811">
        <f t="shared" si="74"/>
      </c>
    </row>
    <row r="812" spans="4:5" ht="12.75">
      <c r="D812">
        <f t="shared" si="75"/>
      </c>
      <c r="E812">
        <f t="shared" si="74"/>
      </c>
    </row>
    <row r="813" spans="4:5" ht="12.75">
      <c r="D813">
        <f t="shared" si="75"/>
      </c>
      <c r="E813">
        <f t="shared" si="74"/>
      </c>
    </row>
    <row r="814" spans="4:5" ht="12.75">
      <c r="D814">
        <f t="shared" si="75"/>
      </c>
      <c r="E814">
        <f t="shared" si="74"/>
      </c>
    </row>
    <row r="815" spans="4:5" ht="12.75">
      <c r="D815">
        <f t="shared" si="75"/>
      </c>
      <c r="E815">
        <f t="shared" si="74"/>
      </c>
    </row>
    <row r="816" spans="4:5" ht="12.75">
      <c r="D816">
        <f t="shared" si="75"/>
      </c>
      <c r="E816">
        <f t="shared" si="74"/>
      </c>
    </row>
    <row r="817" spans="4:5" ht="12.75">
      <c r="D817">
        <f t="shared" si="75"/>
      </c>
      <c r="E817">
        <f t="shared" si="74"/>
      </c>
    </row>
    <row r="818" spans="4:5" ht="12.75">
      <c r="D818">
        <f t="shared" si="75"/>
      </c>
      <c r="E818">
        <f t="shared" si="74"/>
      </c>
    </row>
    <row r="819" spans="4:5" ht="12.75">
      <c r="D819">
        <f t="shared" si="75"/>
      </c>
      <c r="E819">
        <f t="shared" si="74"/>
      </c>
    </row>
    <row r="820" spans="4:5" ht="12.75">
      <c r="D820">
        <f t="shared" si="75"/>
      </c>
      <c r="E820">
        <f t="shared" si="74"/>
      </c>
    </row>
    <row r="821" spans="4:5" ht="12.75">
      <c r="D821">
        <f t="shared" si="75"/>
      </c>
      <c r="E821">
        <f t="shared" si="74"/>
      </c>
    </row>
    <row r="822" spans="4:5" ht="12.75">
      <c r="D822">
        <f t="shared" si="75"/>
      </c>
      <c r="E822">
        <f t="shared" si="74"/>
      </c>
    </row>
    <row r="823" spans="4:5" ht="12.75">
      <c r="D823">
        <f t="shared" si="75"/>
      </c>
      <c r="E823">
        <f t="shared" si="74"/>
      </c>
    </row>
    <row r="824" spans="4:5" ht="12.75">
      <c r="D824">
        <f t="shared" si="75"/>
      </c>
      <c r="E824">
        <f t="shared" si="74"/>
      </c>
    </row>
    <row r="825" spans="4:5" ht="12.75">
      <c r="D825">
        <f t="shared" si="75"/>
      </c>
      <c r="E825">
        <f t="shared" si="74"/>
      </c>
    </row>
    <row r="826" spans="4:5" ht="12.75">
      <c r="D826">
        <f t="shared" si="75"/>
      </c>
      <c r="E826">
        <f t="shared" si="74"/>
      </c>
    </row>
    <row r="827" spans="4:5" ht="12.75">
      <c r="D827">
        <f t="shared" si="75"/>
      </c>
      <c r="E827">
        <f t="shared" si="74"/>
      </c>
    </row>
    <row r="828" spans="4:5" ht="12.75">
      <c r="D828">
        <f t="shared" si="75"/>
      </c>
      <c r="E828">
        <f t="shared" si="74"/>
      </c>
    </row>
    <row r="829" spans="4:5" ht="12.75">
      <c r="D829">
        <f t="shared" si="75"/>
      </c>
      <c r="E829">
        <f aca="true" t="shared" si="76" ref="E829:E892">IF(AND(T829&lt;=0.005,T829&gt;0),"t","")</f>
      </c>
    </row>
    <row r="830" spans="4:5" ht="12.75">
      <c r="D830">
        <f t="shared" si="75"/>
      </c>
      <c r="E830">
        <f t="shared" si="76"/>
      </c>
    </row>
    <row r="831" spans="4:5" ht="12.75">
      <c r="D831">
        <f t="shared" si="75"/>
      </c>
      <c r="E831">
        <f t="shared" si="76"/>
      </c>
    </row>
    <row r="832" spans="4:5" ht="12.75">
      <c r="D832">
        <f t="shared" si="75"/>
      </c>
      <c r="E832">
        <f t="shared" si="76"/>
      </c>
    </row>
    <row r="833" spans="4:5" ht="12.75">
      <c r="D833">
        <f t="shared" si="75"/>
      </c>
      <c r="E833">
        <f t="shared" si="76"/>
      </c>
    </row>
    <row r="834" spans="4:5" ht="12.75">
      <c r="D834">
        <f t="shared" si="75"/>
      </c>
      <c r="E834">
        <f t="shared" si="76"/>
      </c>
    </row>
    <row r="835" spans="4:5" ht="12.75">
      <c r="D835">
        <f t="shared" si="75"/>
      </c>
      <c r="E835">
        <f t="shared" si="76"/>
      </c>
    </row>
    <row r="836" spans="4:5" ht="12.75">
      <c r="D836">
        <f t="shared" si="75"/>
      </c>
      <c r="E836">
        <f t="shared" si="76"/>
      </c>
    </row>
    <row r="837" spans="4:5" ht="12.75">
      <c r="D837">
        <f t="shared" si="75"/>
      </c>
      <c r="E837">
        <f t="shared" si="76"/>
      </c>
    </row>
    <row r="838" spans="4:5" ht="12.75">
      <c r="D838">
        <f t="shared" si="75"/>
      </c>
      <c r="E838">
        <f t="shared" si="76"/>
      </c>
    </row>
    <row r="839" spans="4:5" ht="12.75">
      <c r="D839">
        <f t="shared" si="75"/>
      </c>
      <c r="E839">
        <f t="shared" si="76"/>
      </c>
    </row>
    <row r="840" spans="4:5" ht="12.75">
      <c r="D840">
        <f t="shared" si="75"/>
      </c>
      <c r="E840">
        <f t="shared" si="76"/>
      </c>
    </row>
    <row r="841" spans="4:5" ht="12.75">
      <c r="D841">
        <f t="shared" si="75"/>
      </c>
      <c r="E841">
        <f t="shared" si="76"/>
      </c>
    </row>
    <row r="842" spans="4:5" ht="12.75">
      <c r="D842">
        <f t="shared" si="75"/>
      </c>
      <c r="E842">
        <f t="shared" si="76"/>
      </c>
    </row>
    <row r="843" spans="4:5" ht="12.75">
      <c r="D843">
        <f t="shared" si="75"/>
      </c>
      <c r="E843">
        <f t="shared" si="76"/>
      </c>
    </row>
    <row r="844" spans="4:5" ht="12.75">
      <c r="D844">
        <f t="shared" si="75"/>
      </c>
      <c r="E844">
        <f t="shared" si="76"/>
      </c>
    </row>
    <row r="845" spans="4:5" ht="12.75">
      <c r="D845">
        <f t="shared" si="75"/>
      </c>
      <c r="E845">
        <f t="shared" si="76"/>
      </c>
    </row>
    <row r="846" spans="4:5" ht="12.75">
      <c r="D846">
        <f t="shared" si="75"/>
      </c>
      <c r="E846">
        <f t="shared" si="76"/>
      </c>
    </row>
    <row r="847" spans="4:5" ht="12.75">
      <c r="D847">
        <f t="shared" si="75"/>
      </c>
      <c r="E847">
        <f t="shared" si="76"/>
      </c>
    </row>
    <row r="848" spans="4:5" ht="12.75">
      <c r="D848">
        <f t="shared" si="75"/>
      </c>
      <c r="E848">
        <f t="shared" si="76"/>
      </c>
    </row>
    <row r="849" spans="4:5" ht="12.75">
      <c r="D849">
        <f t="shared" si="75"/>
      </c>
      <c r="E849">
        <f t="shared" si="76"/>
      </c>
    </row>
    <row r="850" spans="4:5" ht="12.75">
      <c r="D850">
        <f t="shared" si="75"/>
      </c>
      <c r="E850">
        <f t="shared" si="76"/>
      </c>
    </row>
    <row r="851" spans="4:5" ht="12.75">
      <c r="D851">
        <f t="shared" si="75"/>
      </c>
      <c r="E851">
        <f t="shared" si="76"/>
      </c>
    </row>
    <row r="852" spans="4:5" ht="12.75">
      <c r="D852">
        <f t="shared" si="75"/>
      </c>
      <c r="E852">
        <f t="shared" si="76"/>
      </c>
    </row>
    <row r="853" spans="4:5" ht="12.75">
      <c r="D853">
        <f t="shared" si="75"/>
      </c>
      <c r="E853">
        <f t="shared" si="76"/>
      </c>
    </row>
    <row r="854" spans="4:5" ht="12.75">
      <c r="D854">
        <f t="shared" si="75"/>
      </c>
      <c r="E854">
        <f t="shared" si="76"/>
      </c>
    </row>
    <row r="855" spans="4:5" ht="12.75">
      <c r="D855">
        <f t="shared" si="75"/>
      </c>
      <c r="E855">
        <f t="shared" si="76"/>
      </c>
    </row>
    <row r="856" spans="4:5" ht="12.75">
      <c r="D856">
        <f t="shared" si="75"/>
      </c>
      <c r="E856">
        <f t="shared" si="76"/>
      </c>
    </row>
    <row r="857" spans="4:5" ht="12.75">
      <c r="D857">
        <f t="shared" si="75"/>
      </c>
      <c r="E857">
        <f t="shared" si="76"/>
      </c>
    </row>
    <row r="858" spans="4:5" ht="12.75">
      <c r="D858">
        <f t="shared" si="75"/>
      </c>
      <c r="E858">
        <f t="shared" si="76"/>
      </c>
    </row>
    <row r="859" spans="4:5" ht="12.75">
      <c r="D859">
        <f t="shared" si="75"/>
      </c>
      <c r="E859">
        <f t="shared" si="76"/>
      </c>
    </row>
    <row r="860" spans="4:5" ht="12.75">
      <c r="D860">
        <f t="shared" si="75"/>
      </c>
      <c r="E860">
        <f t="shared" si="76"/>
      </c>
    </row>
    <row r="861" spans="4:5" ht="12.75">
      <c r="D861">
        <f aca="true" t="shared" si="77" ref="D861:D924">IF(AND(R861&lt;=0.01,R861&gt;0),"2","")</f>
      </c>
      <c r="E861">
        <f t="shared" si="76"/>
      </c>
    </row>
    <row r="862" spans="4:5" ht="12.75">
      <c r="D862">
        <f t="shared" si="77"/>
      </c>
      <c r="E862">
        <f t="shared" si="76"/>
      </c>
    </row>
    <row r="863" spans="4:5" ht="12.75">
      <c r="D863">
        <f t="shared" si="77"/>
      </c>
      <c r="E863">
        <f t="shared" si="76"/>
      </c>
    </row>
    <row r="864" spans="4:5" ht="12.75">
      <c r="D864">
        <f t="shared" si="77"/>
      </c>
      <c r="E864">
        <f t="shared" si="76"/>
      </c>
    </row>
    <row r="865" spans="4:5" ht="12.75">
      <c r="D865">
        <f t="shared" si="77"/>
      </c>
      <c r="E865">
        <f t="shared" si="76"/>
      </c>
    </row>
    <row r="866" spans="4:5" ht="12.75">
      <c r="D866">
        <f t="shared" si="77"/>
      </c>
      <c r="E866">
        <f t="shared" si="76"/>
      </c>
    </row>
    <row r="867" spans="4:5" ht="12.75">
      <c r="D867">
        <f t="shared" si="77"/>
      </c>
      <c r="E867">
        <f t="shared" si="76"/>
      </c>
    </row>
    <row r="868" spans="4:5" ht="12.75">
      <c r="D868">
        <f t="shared" si="77"/>
      </c>
      <c r="E868">
        <f t="shared" si="76"/>
      </c>
    </row>
    <row r="869" spans="4:5" ht="12.75">
      <c r="D869">
        <f t="shared" si="77"/>
      </c>
      <c r="E869">
        <f t="shared" si="76"/>
      </c>
    </row>
    <row r="870" spans="4:5" ht="12.75">
      <c r="D870">
        <f t="shared" si="77"/>
      </c>
      <c r="E870">
        <f t="shared" si="76"/>
      </c>
    </row>
    <row r="871" spans="4:5" ht="12.75">
      <c r="D871">
        <f t="shared" si="77"/>
      </c>
      <c r="E871">
        <f t="shared" si="76"/>
      </c>
    </row>
    <row r="872" spans="4:5" ht="12.75">
      <c r="D872">
        <f t="shared" si="77"/>
      </c>
      <c r="E872">
        <f t="shared" si="76"/>
      </c>
    </row>
    <row r="873" spans="4:5" ht="12.75">
      <c r="D873">
        <f t="shared" si="77"/>
      </c>
      <c r="E873">
        <f t="shared" si="76"/>
      </c>
    </row>
    <row r="874" spans="4:5" ht="12.75">
      <c r="D874">
        <f t="shared" si="77"/>
      </c>
      <c r="E874">
        <f t="shared" si="76"/>
      </c>
    </row>
    <row r="875" spans="4:5" ht="12.75">
      <c r="D875">
        <f t="shared" si="77"/>
      </c>
      <c r="E875">
        <f t="shared" si="76"/>
      </c>
    </row>
    <row r="876" spans="4:5" ht="12.75">
      <c r="D876">
        <f t="shared" si="77"/>
      </c>
      <c r="E876">
        <f t="shared" si="76"/>
      </c>
    </row>
    <row r="877" spans="4:5" ht="12.75">
      <c r="D877">
        <f t="shared" si="77"/>
      </c>
      <c r="E877">
        <f t="shared" si="76"/>
      </c>
    </row>
    <row r="878" spans="4:5" ht="12.75">
      <c r="D878">
        <f t="shared" si="77"/>
      </c>
      <c r="E878">
        <f t="shared" si="76"/>
      </c>
    </row>
    <row r="879" spans="4:5" ht="12.75">
      <c r="D879">
        <f t="shared" si="77"/>
      </c>
      <c r="E879">
        <f t="shared" si="76"/>
      </c>
    </row>
    <row r="880" spans="4:5" ht="12.75">
      <c r="D880">
        <f t="shared" si="77"/>
      </c>
      <c r="E880">
        <f t="shared" si="76"/>
      </c>
    </row>
    <row r="881" spans="4:5" ht="12.75">
      <c r="D881">
        <f t="shared" si="77"/>
      </c>
      <c r="E881">
        <f t="shared" si="76"/>
      </c>
    </row>
    <row r="882" spans="4:5" ht="12.75">
      <c r="D882">
        <f t="shared" si="77"/>
      </c>
      <c r="E882">
        <f t="shared" si="76"/>
      </c>
    </row>
    <row r="883" spans="4:5" ht="12.75">
      <c r="D883">
        <f t="shared" si="77"/>
      </c>
      <c r="E883">
        <f t="shared" si="76"/>
      </c>
    </row>
    <row r="884" spans="4:5" ht="12.75">
      <c r="D884">
        <f t="shared" si="77"/>
      </c>
      <c r="E884">
        <f t="shared" si="76"/>
      </c>
    </row>
    <row r="885" spans="4:5" ht="12.75">
      <c r="D885">
        <f t="shared" si="77"/>
      </c>
      <c r="E885">
        <f t="shared" si="76"/>
      </c>
    </row>
    <row r="886" spans="4:5" ht="12.75">
      <c r="D886">
        <f t="shared" si="77"/>
      </c>
      <c r="E886">
        <f t="shared" si="76"/>
      </c>
    </row>
    <row r="887" spans="4:5" ht="12.75">
      <c r="D887">
        <f t="shared" si="77"/>
      </c>
      <c r="E887">
        <f t="shared" si="76"/>
      </c>
    </row>
    <row r="888" spans="4:5" ht="12.75">
      <c r="D888">
        <f t="shared" si="77"/>
      </c>
      <c r="E888">
        <f t="shared" si="76"/>
      </c>
    </row>
    <row r="889" spans="4:5" ht="12.75">
      <c r="D889">
        <f t="shared" si="77"/>
      </c>
      <c r="E889">
        <f t="shared" si="76"/>
      </c>
    </row>
    <row r="890" spans="4:5" ht="12.75">
      <c r="D890">
        <f t="shared" si="77"/>
      </c>
      <c r="E890">
        <f t="shared" si="76"/>
      </c>
    </row>
    <row r="891" spans="4:5" ht="12.75">
      <c r="D891">
        <f t="shared" si="77"/>
      </c>
      <c r="E891">
        <f t="shared" si="76"/>
      </c>
    </row>
    <row r="892" spans="4:5" ht="12.75">
      <c r="D892">
        <f t="shared" si="77"/>
      </c>
      <c r="E892">
        <f t="shared" si="76"/>
      </c>
    </row>
    <row r="893" spans="4:5" ht="12.75">
      <c r="D893">
        <f t="shared" si="77"/>
      </c>
      <c r="E893">
        <f aca="true" t="shared" si="78" ref="E893:E956">IF(AND(T893&lt;=0.005,T893&gt;0),"t","")</f>
      </c>
    </row>
    <row r="894" spans="4:5" ht="12.75">
      <c r="D894">
        <f t="shared" si="77"/>
      </c>
      <c r="E894">
        <f t="shared" si="78"/>
      </c>
    </row>
    <row r="895" spans="4:5" ht="12.75">
      <c r="D895">
        <f t="shared" si="77"/>
      </c>
      <c r="E895">
        <f t="shared" si="78"/>
      </c>
    </row>
    <row r="896" spans="4:5" ht="12.75">
      <c r="D896">
        <f t="shared" si="77"/>
      </c>
      <c r="E896">
        <f t="shared" si="78"/>
      </c>
    </row>
    <row r="897" spans="4:5" ht="12.75">
      <c r="D897">
        <f t="shared" si="77"/>
      </c>
      <c r="E897">
        <f t="shared" si="78"/>
      </c>
    </row>
    <row r="898" spans="4:5" ht="12.75">
      <c r="D898">
        <f t="shared" si="77"/>
      </c>
      <c r="E898">
        <f t="shared" si="78"/>
      </c>
    </row>
    <row r="899" spans="4:5" ht="12.75">
      <c r="D899">
        <f t="shared" si="77"/>
      </c>
      <c r="E899">
        <f t="shared" si="78"/>
      </c>
    </row>
    <row r="900" spans="4:5" ht="12.75">
      <c r="D900">
        <f t="shared" si="77"/>
      </c>
      <c r="E900">
        <f t="shared" si="78"/>
      </c>
    </row>
    <row r="901" spans="4:5" ht="12.75">
      <c r="D901">
        <f t="shared" si="77"/>
      </c>
      <c r="E901">
        <f t="shared" si="78"/>
      </c>
    </row>
    <row r="902" spans="4:5" ht="12.75">
      <c r="D902">
        <f t="shared" si="77"/>
      </c>
      <c r="E902">
        <f t="shared" si="78"/>
      </c>
    </row>
    <row r="903" spans="4:5" ht="12.75">
      <c r="D903">
        <f t="shared" si="77"/>
      </c>
      <c r="E903">
        <f t="shared" si="78"/>
      </c>
    </row>
    <row r="904" spans="4:5" ht="12.75">
      <c r="D904">
        <f t="shared" si="77"/>
      </c>
      <c r="E904">
        <f t="shared" si="78"/>
      </c>
    </row>
    <row r="905" spans="4:5" ht="12.75">
      <c r="D905">
        <f t="shared" si="77"/>
      </c>
      <c r="E905">
        <f t="shared" si="78"/>
      </c>
    </row>
    <row r="906" spans="4:5" ht="12.75">
      <c r="D906">
        <f t="shared" si="77"/>
      </c>
      <c r="E906">
        <f t="shared" si="78"/>
      </c>
    </row>
    <row r="907" spans="4:5" ht="12.75">
      <c r="D907">
        <f t="shared" si="77"/>
      </c>
      <c r="E907">
        <f t="shared" si="78"/>
      </c>
    </row>
    <row r="908" spans="4:5" ht="12.75">
      <c r="D908">
        <f t="shared" si="77"/>
      </c>
      <c r="E908">
        <f t="shared" si="78"/>
      </c>
    </row>
    <row r="909" spans="4:5" ht="12.75">
      <c r="D909">
        <f t="shared" si="77"/>
      </c>
      <c r="E909">
        <f t="shared" si="78"/>
      </c>
    </row>
    <row r="910" spans="4:5" ht="12.75">
      <c r="D910">
        <f t="shared" si="77"/>
      </c>
      <c r="E910">
        <f t="shared" si="78"/>
      </c>
    </row>
    <row r="911" spans="4:5" ht="12.75">
      <c r="D911">
        <f t="shared" si="77"/>
      </c>
      <c r="E911">
        <f t="shared" si="78"/>
      </c>
    </row>
    <row r="912" spans="4:5" ht="12.75">
      <c r="D912">
        <f t="shared" si="77"/>
      </c>
      <c r="E912">
        <f t="shared" si="78"/>
      </c>
    </row>
    <row r="913" spans="4:5" ht="12.75">
      <c r="D913">
        <f t="shared" si="77"/>
      </c>
      <c r="E913">
        <f t="shared" si="78"/>
      </c>
    </row>
    <row r="914" spans="4:5" ht="12.75">
      <c r="D914">
        <f t="shared" si="77"/>
      </c>
      <c r="E914">
        <f t="shared" si="78"/>
      </c>
    </row>
    <row r="915" spans="4:5" ht="12.75">
      <c r="D915">
        <f t="shared" si="77"/>
      </c>
      <c r="E915">
        <f t="shared" si="78"/>
      </c>
    </row>
    <row r="916" spans="4:5" ht="12.75">
      <c r="D916">
        <f t="shared" si="77"/>
      </c>
      <c r="E916">
        <f t="shared" si="78"/>
      </c>
    </row>
    <row r="917" spans="4:5" ht="12.75">
      <c r="D917">
        <f t="shared" si="77"/>
      </c>
      <c r="E917">
        <f t="shared" si="78"/>
      </c>
    </row>
    <row r="918" spans="4:5" ht="12.75">
      <c r="D918">
        <f t="shared" si="77"/>
      </c>
      <c r="E918">
        <f t="shared" si="78"/>
      </c>
    </row>
    <row r="919" spans="4:5" ht="12.75">
      <c r="D919">
        <f t="shared" si="77"/>
      </c>
      <c r="E919">
        <f t="shared" si="78"/>
      </c>
    </row>
    <row r="920" spans="4:5" ht="12.75">
      <c r="D920">
        <f t="shared" si="77"/>
      </c>
      <c r="E920">
        <f t="shared" si="78"/>
      </c>
    </row>
    <row r="921" spans="4:5" ht="12.75">
      <c r="D921">
        <f t="shared" si="77"/>
      </c>
      <c r="E921">
        <f t="shared" si="78"/>
      </c>
    </row>
    <row r="922" spans="4:5" ht="12.75">
      <c r="D922">
        <f t="shared" si="77"/>
      </c>
      <c r="E922">
        <f t="shared" si="78"/>
      </c>
    </row>
    <row r="923" spans="4:5" ht="12.75">
      <c r="D923">
        <f t="shared" si="77"/>
      </c>
      <c r="E923">
        <f t="shared" si="78"/>
      </c>
    </row>
    <row r="924" spans="4:5" ht="12.75">
      <c r="D924">
        <f t="shared" si="77"/>
      </c>
      <c r="E924">
        <f t="shared" si="78"/>
      </c>
    </row>
    <row r="925" spans="4:5" ht="12.75">
      <c r="D925">
        <f aca="true" t="shared" si="79" ref="D925:D988">IF(AND(R925&lt;=0.01,R925&gt;0),"2","")</f>
      </c>
      <c r="E925">
        <f t="shared" si="78"/>
      </c>
    </row>
    <row r="926" spans="4:5" ht="12.75">
      <c r="D926">
        <f t="shared" si="79"/>
      </c>
      <c r="E926">
        <f t="shared" si="78"/>
      </c>
    </row>
    <row r="927" spans="4:5" ht="12.75">
      <c r="D927">
        <f t="shared" si="79"/>
      </c>
      <c r="E927">
        <f t="shared" si="78"/>
      </c>
    </row>
    <row r="928" spans="4:5" ht="12.75">
      <c r="D928">
        <f t="shared" si="79"/>
      </c>
      <c r="E928">
        <f t="shared" si="78"/>
      </c>
    </row>
    <row r="929" spans="4:5" ht="12.75">
      <c r="D929">
        <f t="shared" si="79"/>
      </c>
      <c r="E929">
        <f t="shared" si="78"/>
      </c>
    </row>
    <row r="930" spans="4:5" ht="12.75">
      <c r="D930">
        <f t="shared" si="79"/>
      </c>
      <c r="E930">
        <f t="shared" si="78"/>
      </c>
    </row>
    <row r="931" spans="4:5" ht="12.75">
      <c r="D931">
        <f t="shared" si="79"/>
      </c>
      <c r="E931">
        <f t="shared" si="78"/>
      </c>
    </row>
    <row r="932" spans="4:5" ht="12.75">
      <c r="D932">
        <f t="shared" si="79"/>
      </c>
      <c r="E932">
        <f t="shared" si="78"/>
      </c>
    </row>
    <row r="933" spans="4:5" ht="12.75">
      <c r="D933">
        <f t="shared" si="79"/>
      </c>
      <c r="E933">
        <f t="shared" si="78"/>
      </c>
    </row>
    <row r="934" spans="4:5" ht="12.75">
      <c r="D934">
        <f t="shared" si="79"/>
      </c>
      <c r="E934">
        <f t="shared" si="78"/>
      </c>
    </row>
    <row r="935" spans="4:5" ht="12.75">
      <c r="D935">
        <f t="shared" si="79"/>
      </c>
      <c r="E935">
        <f t="shared" si="78"/>
      </c>
    </row>
    <row r="936" spans="4:5" ht="12.75">
      <c r="D936">
        <f t="shared" si="79"/>
      </c>
      <c r="E936">
        <f t="shared" si="78"/>
      </c>
    </row>
    <row r="937" spans="4:5" ht="12.75">
      <c r="D937">
        <f t="shared" si="79"/>
      </c>
      <c r="E937">
        <f t="shared" si="78"/>
      </c>
    </row>
    <row r="938" spans="4:5" ht="12.75">
      <c r="D938">
        <f t="shared" si="79"/>
      </c>
      <c r="E938">
        <f t="shared" si="78"/>
      </c>
    </row>
    <row r="939" spans="4:5" ht="12.75">
      <c r="D939">
        <f t="shared" si="79"/>
      </c>
      <c r="E939">
        <f t="shared" si="78"/>
      </c>
    </row>
    <row r="940" spans="4:5" ht="12.75">
      <c r="D940">
        <f t="shared" si="79"/>
      </c>
      <c r="E940">
        <f t="shared" si="78"/>
      </c>
    </row>
    <row r="941" spans="4:5" ht="12.75">
      <c r="D941">
        <f t="shared" si="79"/>
      </c>
      <c r="E941">
        <f t="shared" si="78"/>
      </c>
    </row>
    <row r="942" spans="4:5" ht="12.75">
      <c r="D942">
        <f t="shared" si="79"/>
      </c>
      <c r="E942">
        <f t="shared" si="78"/>
      </c>
    </row>
    <row r="943" spans="4:5" ht="12.75">
      <c r="D943">
        <f t="shared" si="79"/>
      </c>
      <c r="E943">
        <f t="shared" si="78"/>
      </c>
    </row>
    <row r="944" spans="4:5" ht="12.75">
      <c r="D944">
        <f t="shared" si="79"/>
      </c>
      <c r="E944">
        <f t="shared" si="78"/>
      </c>
    </row>
    <row r="945" spans="4:5" ht="12.75">
      <c r="D945">
        <f t="shared" si="79"/>
      </c>
      <c r="E945">
        <f t="shared" si="78"/>
      </c>
    </row>
    <row r="946" spans="4:5" ht="12.75">
      <c r="D946">
        <f t="shared" si="79"/>
      </c>
      <c r="E946">
        <f t="shared" si="78"/>
      </c>
    </row>
    <row r="947" spans="4:5" ht="12.75">
      <c r="D947">
        <f t="shared" si="79"/>
      </c>
      <c r="E947">
        <f t="shared" si="78"/>
      </c>
    </row>
    <row r="948" spans="4:5" ht="12.75">
      <c r="D948">
        <f t="shared" si="79"/>
      </c>
      <c r="E948">
        <f t="shared" si="78"/>
      </c>
    </row>
    <row r="949" spans="4:5" ht="12.75">
      <c r="D949">
        <f t="shared" si="79"/>
      </c>
      <c r="E949">
        <f t="shared" si="78"/>
      </c>
    </row>
    <row r="950" spans="4:5" ht="12.75">
      <c r="D950">
        <f t="shared" si="79"/>
      </c>
      <c r="E950">
        <f t="shared" si="78"/>
      </c>
    </row>
    <row r="951" spans="4:5" ht="12.75">
      <c r="D951">
        <f t="shared" si="79"/>
      </c>
      <c r="E951">
        <f t="shared" si="78"/>
      </c>
    </row>
    <row r="952" spans="4:5" ht="12.75">
      <c r="D952">
        <f t="shared" si="79"/>
      </c>
      <c r="E952">
        <f t="shared" si="78"/>
      </c>
    </row>
    <row r="953" spans="4:5" ht="12.75">
      <c r="D953">
        <f t="shared" si="79"/>
      </c>
      <c r="E953">
        <f t="shared" si="78"/>
      </c>
    </row>
    <row r="954" spans="4:5" ht="12.75">
      <c r="D954">
        <f t="shared" si="79"/>
      </c>
      <c r="E954">
        <f t="shared" si="78"/>
      </c>
    </row>
    <row r="955" spans="4:5" ht="12.75">
      <c r="D955">
        <f t="shared" si="79"/>
      </c>
      <c r="E955">
        <f t="shared" si="78"/>
      </c>
    </row>
    <row r="956" spans="4:5" ht="12.75">
      <c r="D956">
        <f t="shared" si="79"/>
      </c>
      <c r="E956">
        <f t="shared" si="78"/>
      </c>
    </row>
    <row r="957" spans="4:5" ht="12.75">
      <c r="D957">
        <f t="shared" si="79"/>
      </c>
      <c r="E957">
        <f aca="true" t="shared" si="80" ref="E957:E1020">IF(AND(T957&lt;=0.005,T957&gt;0),"t","")</f>
      </c>
    </row>
    <row r="958" spans="4:5" ht="12.75">
      <c r="D958">
        <f t="shared" si="79"/>
      </c>
      <c r="E958">
        <f t="shared" si="80"/>
      </c>
    </row>
    <row r="959" spans="4:5" ht="12.75">
      <c r="D959">
        <f t="shared" si="79"/>
      </c>
      <c r="E959">
        <f t="shared" si="80"/>
      </c>
    </row>
    <row r="960" spans="4:5" ht="12.75">
      <c r="D960">
        <f t="shared" si="79"/>
      </c>
      <c r="E960">
        <f t="shared" si="80"/>
      </c>
    </row>
    <row r="961" spans="4:5" ht="12.75">
      <c r="D961">
        <f t="shared" si="79"/>
      </c>
      <c r="E961">
        <f t="shared" si="80"/>
      </c>
    </row>
    <row r="962" spans="4:5" ht="12.75">
      <c r="D962">
        <f t="shared" si="79"/>
      </c>
      <c r="E962">
        <f t="shared" si="80"/>
      </c>
    </row>
    <row r="963" spans="4:5" ht="12.75">
      <c r="D963">
        <f t="shared" si="79"/>
      </c>
      <c r="E963">
        <f t="shared" si="80"/>
      </c>
    </row>
    <row r="964" spans="4:5" ht="12.75">
      <c r="D964">
        <f t="shared" si="79"/>
      </c>
      <c r="E964">
        <f t="shared" si="80"/>
      </c>
    </row>
    <row r="965" spans="4:5" ht="12.75">
      <c r="D965">
        <f t="shared" si="79"/>
      </c>
      <c r="E965">
        <f t="shared" si="80"/>
      </c>
    </row>
    <row r="966" spans="4:5" ht="12.75">
      <c r="D966">
        <f t="shared" si="79"/>
      </c>
      <c r="E966">
        <f t="shared" si="80"/>
      </c>
    </row>
    <row r="967" spans="4:5" ht="12.75">
      <c r="D967">
        <f t="shared" si="79"/>
      </c>
      <c r="E967">
        <f t="shared" si="80"/>
      </c>
    </row>
    <row r="968" spans="4:5" ht="12.75">
      <c r="D968">
        <f t="shared" si="79"/>
      </c>
      <c r="E968">
        <f t="shared" si="80"/>
      </c>
    </row>
    <row r="969" spans="4:5" ht="12.75">
      <c r="D969">
        <f t="shared" si="79"/>
      </c>
      <c r="E969">
        <f t="shared" si="80"/>
      </c>
    </row>
    <row r="970" spans="4:5" ht="12.75">
      <c r="D970">
        <f t="shared" si="79"/>
      </c>
      <c r="E970">
        <f t="shared" si="80"/>
      </c>
    </row>
    <row r="971" spans="4:5" ht="12.75">
      <c r="D971">
        <f t="shared" si="79"/>
      </c>
      <c r="E971">
        <f t="shared" si="80"/>
      </c>
    </row>
    <row r="972" spans="4:5" ht="12.75">
      <c r="D972">
        <f t="shared" si="79"/>
      </c>
      <c r="E972">
        <f t="shared" si="80"/>
      </c>
    </row>
    <row r="973" spans="4:5" ht="12.75">
      <c r="D973">
        <f t="shared" si="79"/>
      </c>
      <c r="E973">
        <f t="shared" si="80"/>
      </c>
    </row>
    <row r="974" spans="4:5" ht="12.75">
      <c r="D974">
        <f t="shared" si="79"/>
      </c>
      <c r="E974">
        <f t="shared" si="80"/>
      </c>
    </row>
    <row r="975" spans="4:5" ht="12.75">
      <c r="D975">
        <f t="shared" si="79"/>
      </c>
      <c r="E975">
        <f t="shared" si="80"/>
      </c>
    </row>
    <row r="976" spans="4:5" ht="12.75">
      <c r="D976">
        <f t="shared" si="79"/>
      </c>
      <c r="E976">
        <f t="shared" si="80"/>
      </c>
    </row>
    <row r="977" spans="4:5" ht="12.75">
      <c r="D977">
        <f t="shared" si="79"/>
      </c>
      <c r="E977">
        <f t="shared" si="80"/>
      </c>
    </row>
    <row r="978" spans="4:5" ht="12.75">
      <c r="D978">
        <f t="shared" si="79"/>
      </c>
      <c r="E978">
        <f t="shared" si="80"/>
      </c>
    </row>
    <row r="979" spans="4:5" ht="12.75">
      <c r="D979">
        <f t="shared" si="79"/>
      </c>
      <c r="E979">
        <f t="shared" si="80"/>
      </c>
    </row>
    <row r="980" spans="4:5" ht="12.75">
      <c r="D980">
        <f t="shared" si="79"/>
      </c>
      <c r="E980">
        <f t="shared" si="80"/>
      </c>
    </row>
    <row r="981" spans="4:5" ht="12.75">
      <c r="D981">
        <f t="shared" si="79"/>
      </c>
      <c r="E981">
        <f t="shared" si="80"/>
      </c>
    </row>
    <row r="982" spans="4:5" ht="12.75">
      <c r="D982">
        <f t="shared" si="79"/>
      </c>
      <c r="E982">
        <f t="shared" si="80"/>
      </c>
    </row>
    <row r="983" spans="4:5" ht="12.75">
      <c r="D983">
        <f t="shared" si="79"/>
      </c>
      <c r="E983">
        <f t="shared" si="80"/>
      </c>
    </row>
    <row r="984" spans="4:5" ht="12.75">
      <c r="D984">
        <f t="shared" si="79"/>
      </c>
      <c r="E984">
        <f t="shared" si="80"/>
      </c>
    </row>
    <row r="985" spans="4:5" ht="12.75">
      <c r="D985">
        <f t="shared" si="79"/>
      </c>
      <c r="E985">
        <f t="shared" si="80"/>
      </c>
    </row>
    <row r="986" spans="4:5" ht="12.75">
      <c r="D986">
        <f t="shared" si="79"/>
      </c>
      <c r="E986">
        <f t="shared" si="80"/>
      </c>
    </row>
    <row r="987" spans="4:5" ht="12.75">
      <c r="D987">
        <f t="shared" si="79"/>
      </c>
      <c r="E987">
        <f t="shared" si="80"/>
      </c>
    </row>
    <row r="988" spans="4:5" ht="12.75">
      <c r="D988">
        <f t="shared" si="79"/>
      </c>
      <c r="E988">
        <f t="shared" si="80"/>
      </c>
    </row>
    <row r="989" spans="4:5" ht="12.75">
      <c r="D989">
        <f aca="true" t="shared" si="81" ref="D989:D1052">IF(AND(R989&lt;=0.01,R989&gt;0),"2","")</f>
      </c>
      <c r="E989">
        <f t="shared" si="80"/>
      </c>
    </row>
    <row r="990" spans="4:5" ht="12.75">
      <c r="D990">
        <f t="shared" si="81"/>
      </c>
      <c r="E990">
        <f t="shared" si="80"/>
      </c>
    </row>
    <row r="991" spans="4:5" ht="12.75">
      <c r="D991">
        <f t="shared" si="81"/>
      </c>
      <c r="E991">
        <f t="shared" si="80"/>
      </c>
    </row>
    <row r="992" spans="4:5" ht="12.75">
      <c r="D992">
        <f t="shared" si="81"/>
      </c>
      <c r="E992">
        <f t="shared" si="80"/>
      </c>
    </row>
    <row r="993" spans="4:5" ht="12.75">
      <c r="D993">
        <f t="shared" si="81"/>
      </c>
      <c r="E993">
        <f t="shared" si="80"/>
      </c>
    </row>
    <row r="994" spans="4:5" ht="12.75">
      <c r="D994">
        <f t="shared" si="81"/>
      </c>
      <c r="E994">
        <f t="shared" si="80"/>
      </c>
    </row>
    <row r="995" spans="4:5" ht="12.75">
      <c r="D995">
        <f t="shared" si="81"/>
      </c>
      <c r="E995">
        <f t="shared" si="80"/>
      </c>
    </row>
    <row r="996" spans="4:5" ht="12.75">
      <c r="D996">
        <f t="shared" si="81"/>
      </c>
      <c r="E996">
        <f t="shared" si="80"/>
      </c>
    </row>
    <row r="997" spans="4:5" ht="12.75">
      <c r="D997">
        <f t="shared" si="81"/>
      </c>
      <c r="E997">
        <f t="shared" si="80"/>
      </c>
    </row>
    <row r="998" spans="4:5" ht="12.75">
      <c r="D998">
        <f t="shared" si="81"/>
      </c>
      <c r="E998">
        <f t="shared" si="80"/>
      </c>
    </row>
    <row r="999" spans="4:5" ht="12.75">
      <c r="D999">
        <f t="shared" si="81"/>
      </c>
      <c r="E999">
        <f t="shared" si="80"/>
      </c>
    </row>
    <row r="1000" spans="4:5" ht="12.75">
      <c r="D1000">
        <f t="shared" si="81"/>
      </c>
      <c r="E1000">
        <f t="shared" si="80"/>
      </c>
    </row>
    <row r="1001" spans="4:5" ht="12.75">
      <c r="D1001">
        <f t="shared" si="81"/>
      </c>
      <c r="E1001">
        <f t="shared" si="80"/>
      </c>
    </row>
    <row r="1002" spans="4:5" ht="12.75">
      <c r="D1002">
        <f t="shared" si="81"/>
      </c>
      <c r="E1002">
        <f t="shared" si="80"/>
      </c>
    </row>
    <row r="1003" spans="4:5" ht="12.75">
      <c r="D1003">
        <f t="shared" si="81"/>
      </c>
      <c r="E1003">
        <f t="shared" si="80"/>
      </c>
    </row>
    <row r="1004" spans="4:5" ht="12.75">
      <c r="D1004">
        <f t="shared" si="81"/>
      </c>
      <c r="E1004">
        <f t="shared" si="80"/>
      </c>
    </row>
    <row r="1005" spans="4:5" ht="12.75">
      <c r="D1005">
        <f t="shared" si="81"/>
      </c>
      <c r="E1005">
        <f t="shared" si="80"/>
      </c>
    </row>
    <row r="1006" spans="4:5" ht="12.75">
      <c r="D1006">
        <f t="shared" si="81"/>
      </c>
      <c r="E1006">
        <f t="shared" si="80"/>
      </c>
    </row>
    <row r="1007" spans="4:5" ht="12.75">
      <c r="D1007">
        <f t="shared" si="81"/>
      </c>
      <c r="E1007">
        <f t="shared" si="80"/>
      </c>
    </row>
    <row r="1008" spans="4:5" ht="12.75">
      <c r="D1008">
        <f t="shared" si="81"/>
      </c>
      <c r="E1008">
        <f t="shared" si="80"/>
      </c>
    </row>
    <row r="1009" spans="4:5" ht="12.75">
      <c r="D1009">
        <f t="shared" si="81"/>
      </c>
      <c r="E1009">
        <f t="shared" si="80"/>
      </c>
    </row>
    <row r="1010" spans="4:5" ht="12.75">
      <c r="D1010">
        <f t="shared" si="81"/>
      </c>
      <c r="E1010">
        <f t="shared" si="80"/>
      </c>
    </row>
    <row r="1011" spans="4:5" ht="12.75">
      <c r="D1011">
        <f t="shared" si="81"/>
      </c>
      <c r="E1011">
        <f t="shared" si="80"/>
      </c>
    </row>
    <row r="1012" spans="4:5" ht="12.75">
      <c r="D1012">
        <f t="shared" si="81"/>
      </c>
      <c r="E1012">
        <f t="shared" si="80"/>
      </c>
    </row>
    <row r="1013" spans="4:5" ht="12.75">
      <c r="D1013">
        <f t="shared" si="81"/>
      </c>
      <c r="E1013">
        <f t="shared" si="80"/>
      </c>
    </row>
    <row r="1014" spans="4:5" ht="12.75">
      <c r="D1014">
        <f t="shared" si="81"/>
      </c>
      <c r="E1014">
        <f t="shared" si="80"/>
      </c>
    </row>
    <row r="1015" spans="4:5" ht="12.75">
      <c r="D1015">
        <f t="shared" si="81"/>
      </c>
      <c r="E1015">
        <f t="shared" si="80"/>
      </c>
    </row>
    <row r="1016" spans="4:5" ht="12.75">
      <c r="D1016">
        <f t="shared" si="81"/>
      </c>
      <c r="E1016">
        <f t="shared" si="80"/>
      </c>
    </row>
    <row r="1017" spans="4:5" ht="12.75">
      <c r="D1017">
        <f t="shared" si="81"/>
      </c>
      <c r="E1017">
        <f t="shared" si="80"/>
      </c>
    </row>
    <row r="1018" spans="4:5" ht="12.75">
      <c r="D1018">
        <f t="shared" si="81"/>
      </c>
      <c r="E1018">
        <f t="shared" si="80"/>
      </c>
    </row>
    <row r="1019" spans="4:5" ht="12.75">
      <c r="D1019">
        <f t="shared" si="81"/>
      </c>
      <c r="E1019">
        <f t="shared" si="80"/>
      </c>
    </row>
    <row r="1020" spans="4:5" ht="12.75">
      <c r="D1020">
        <f t="shared" si="81"/>
      </c>
      <c r="E1020">
        <f t="shared" si="80"/>
      </c>
    </row>
    <row r="1021" spans="4:5" ht="12.75">
      <c r="D1021">
        <f t="shared" si="81"/>
      </c>
      <c r="E1021">
        <f aca="true" t="shared" si="82" ref="E1021:E1084">IF(AND(T1021&lt;=0.005,T1021&gt;0),"t","")</f>
      </c>
    </row>
    <row r="1022" spans="4:5" ht="12.75">
      <c r="D1022">
        <f t="shared" si="81"/>
      </c>
      <c r="E1022">
        <f t="shared" si="82"/>
      </c>
    </row>
    <row r="1023" spans="4:5" ht="12.75">
      <c r="D1023">
        <f t="shared" si="81"/>
      </c>
      <c r="E1023">
        <f t="shared" si="82"/>
      </c>
    </row>
    <row r="1024" spans="4:5" ht="12.75">
      <c r="D1024">
        <f t="shared" si="81"/>
      </c>
      <c r="E1024">
        <f t="shared" si="82"/>
      </c>
    </row>
    <row r="1025" spans="4:5" ht="12.75">
      <c r="D1025">
        <f t="shared" si="81"/>
      </c>
      <c r="E1025">
        <f t="shared" si="82"/>
      </c>
    </row>
    <row r="1026" spans="4:5" ht="12.75">
      <c r="D1026">
        <f t="shared" si="81"/>
      </c>
      <c r="E1026">
        <f t="shared" si="82"/>
      </c>
    </row>
    <row r="1027" spans="4:5" ht="12.75">
      <c r="D1027">
        <f t="shared" si="81"/>
      </c>
      <c r="E1027">
        <f t="shared" si="82"/>
      </c>
    </row>
    <row r="1028" spans="4:5" ht="12.75">
      <c r="D1028">
        <f t="shared" si="81"/>
      </c>
      <c r="E1028">
        <f t="shared" si="82"/>
      </c>
    </row>
    <row r="1029" spans="4:5" ht="12.75">
      <c r="D1029">
        <f t="shared" si="81"/>
      </c>
      <c r="E1029">
        <f t="shared" si="82"/>
      </c>
    </row>
    <row r="1030" spans="4:5" ht="12.75">
      <c r="D1030">
        <f t="shared" si="81"/>
      </c>
      <c r="E1030">
        <f t="shared" si="82"/>
      </c>
    </row>
    <row r="1031" spans="4:5" ht="12.75">
      <c r="D1031">
        <f t="shared" si="81"/>
      </c>
      <c r="E1031">
        <f t="shared" si="82"/>
      </c>
    </row>
    <row r="1032" spans="4:5" ht="12.75">
      <c r="D1032">
        <f t="shared" si="81"/>
      </c>
      <c r="E1032">
        <f t="shared" si="82"/>
      </c>
    </row>
    <row r="1033" spans="4:5" ht="12.75">
      <c r="D1033">
        <f t="shared" si="81"/>
      </c>
      <c r="E1033">
        <f t="shared" si="82"/>
      </c>
    </row>
    <row r="1034" spans="4:5" ht="12.75">
      <c r="D1034">
        <f t="shared" si="81"/>
      </c>
      <c r="E1034">
        <f t="shared" si="82"/>
      </c>
    </row>
    <row r="1035" spans="4:5" ht="12.75">
      <c r="D1035">
        <f t="shared" si="81"/>
      </c>
      <c r="E1035">
        <f t="shared" si="82"/>
      </c>
    </row>
    <row r="1036" spans="4:5" ht="12.75">
      <c r="D1036">
        <f t="shared" si="81"/>
      </c>
      <c r="E1036">
        <f t="shared" si="82"/>
      </c>
    </row>
    <row r="1037" spans="4:5" ht="12.75">
      <c r="D1037">
        <f t="shared" si="81"/>
      </c>
      <c r="E1037">
        <f t="shared" si="82"/>
      </c>
    </row>
    <row r="1038" spans="4:5" ht="12.75">
      <c r="D1038">
        <f t="shared" si="81"/>
      </c>
      <c r="E1038">
        <f t="shared" si="82"/>
      </c>
    </row>
    <row r="1039" spans="4:5" ht="12.75">
      <c r="D1039">
        <f t="shared" si="81"/>
      </c>
      <c r="E1039">
        <f t="shared" si="82"/>
      </c>
    </row>
    <row r="1040" spans="4:5" ht="12.75">
      <c r="D1040">
        <f t="shared" si="81"/>
      </c>
      <c r="E1040">
        <f t="shared" si="82"/>
      </c>
    </row>
    <row r="1041" spans="4:5" ht="12.75">
      <c r="D1041">
        <f t="shared" si="81"/>
      </c>
      <c r="E1041">
        <f t="shared" si="82"/>
      </c>
    </row>
    <row r="1042" spans="4:5" ht="12.75">
      <c r="D1042">
        <f t="shared" si="81"/>
      </c>
      <c r="E1042">
        <f t="shared" si="82"/>
      </c>
    </row>
    <row r="1043" spans="4:5" ht="12.75">
      <c r="D1043">
        <f t="shared" si="81"/>
      </c>
      <c r="E1043">
        <f t="shared" si="82"/>
      </c>
    </row>
    <row r="1044" spans="4:5" ht="12.75">
      <c r="D1044">
        <f t="shared" si="81"/>
      </c>
      <c r="E1044">
        <f t="shared" si="82"/>
      </c>
    </row>
    <row r="1045" spans="4:5" ht="12.75">
      <c r="D1045">
        <f t="shared" si="81"/>
      </c>
      <c r="E1045">
        <f t="shared" si="82"/>
      </c>
    </row>
    <row r="1046" spans="4:5" ht="12.75">
      <c r="D1046">
        <f t="shared" si="81"/>
      </c>
      <c r="E1046">
        <f t="shared" si="82"/>
      </c>
    </row>
    <row r="1047" spans="4:5" ht="12.75">
      <c r="D1047">
        <f t="shared" si="81"/>
      </c>
      <c r="E1047">
        <f t="shared" si="82"/>
      </c>
    </row>
    <row r="1048" spans="4:5" ht="12.75">
      <c r="D1048">
        <f t="shared" si="81"/>
      </c>
      <c r="E1048">
        <f t="shared" si="82"/>
      </c>
    </row>
    <row r="1049" spans="4:5" ht="12.75">
      <c r="D1049">
        <f t="shared" si="81"/>
      </c>
      <c r="E1049">
        <f t="shared" si="82"/>
      </c>
    </row>
    <row r="1050" spans="4:5" ht="12.75">
      <c r="D1050">
        <f t="shared" si="81"/>
      </c>
      <c r="E1050">
        <f t="shared" si="82"/>
      </c>
    </row>
    <row r="1051" spans="4:5" ht="12.75">
      <c r="D1051">
        <f t="shared" si="81"/>
      </c>
      <c r="E1051">
        <f t="shared" si="82"/>
      </c>
    </row>
    <row r="1052" spans="4:5" ht="12.75">
      <c r="D1052">
        <f t="shared" si="81"/>
      </c>
      <c r="E1052">
        <f t="shared" si="82"/>
      </c>
    </row>
    <row r="1053" spans="4:5" ht="12.75">
      <c r="D1053">
        <f aca="true" t="shared" si="83" ref="D1053:D1116">IF(AND(R1053&lt;=0.01,R1053&gt;0),"2","")</f>
      </c>
      <c r="E1053">
        <f t="shared" si="82"/>
      </c>
    </row>
    <row r="1054" spans="4:5" ht="12.75">
      <c r="D1054">
        <f t="shared" si="83"/>
      </c>
      <c r="E1054">
        <f t="shared" si="82"/>
      </c>
    </row>
    <row r="1055" spans="4:5" ht="12.75">
      <c r="D1055">
        <f t="shared" si="83"/>
      </c>
      <c r="E1055">
        <f t="shared" si="82"/>
      </c>
    </row>
    <row r="1056" spans="4:5" ht="12.75">
      <c r="D1056">
        <f t="shared" si="83"/>
      </c>
      <c r="E1056">
        <f t="shared" si="82"/>
      </c>
    </row>
    <row r="1057" spans="4:5" ht="12.75">
      <c r="D1057">
        <f t="shared" si="83"/>
      </c>
      <c r="E1057">
        <f t="shared" si="82"/>
      </c>
    </row>
    <row r="1058" spans="4:5" ht="12.75">
      <c r="D1058">
        <f t="shared" si="83"/>
      </c>
      <c r="E1058">
        <f t="shared" si="82"/>
      </c>
    </row>
    <row r="1059" spans="4:5" ht="12.75">
      <c r="D1059">
        <f t="shared" si="83"/>
      </c>
      <c r="E1059">
        <f t="shared" si="82"/>
      </c>
    </row>
    <row r="1060" spans="4:5" ht="12.75">
      <c r="D1060">
        <f t="shared" si="83"/>
      </c>
      <c r="E1060">
        <f t="shared" si="82"/>
      </c>
    </row>
    <row r="1061" spans="4:5" ht="12.75">
      <c r="D1061">
        <f t="shared" si="83"/>
      </c>
      <c r="E1061">
        <f t="shared" si="82"/>
      </c>
    </row>
    <row r="1062" spans="4:5" ht="12.75">
      <c r="D1062">
        <f t="shared" si="83"/>
      </c>
      <c r="E1062">
        <f t="shared" si="82"/>
      </c>
    </row>
    <row r="1063" spans="4:5" ht="12.75">
      <c r="D1063">
        <f t="shared" si="83"/>
      </c>
      <c r="E1063">
        <f t="shared" si="82"/>
      </c>
    </row>
    <row r="1064" spans="4:5" ht="12.75">
      <c r="D1064">
        <f t="shared" si="83"/>
      </c>
      <c r="E1064">
        <f t="shared" si="82"/>
      </c>
    </row>
    <row r="1065" spans="4:5" ht="12.75">
      <c r="D1065">
        <f t="shared" si="83"/>
      </c>
      <c r="E1065">
        <f t="shared" si="82"/>
      </c>
    </row>
    <row r="1066" spans="4:5" ht="12.75">
      <c r="D1066">
        <f t="shared" si="83"/>
      </c>
      <c r="E1066">
        <f t="shared" si="82"/>
      </c>
    </row>
    <row r="1067" spans="4:5" ht="12.75">
      <c r="D1067">
        <f t="shared" si="83"/>
      </c>
      <c r="E1067">
        <f t="shared" si="82"/>
      </c>
    </row>
    <row r="1068" spans="4:5" ht="12.75">
      <c r="D1068">
        <f t="shared" si="83"/>
      </c>
      <c r="E1068">
        <f t="shared" si="82"/>
      </c>
    </row>
    <row r="1069" spans="4:5" ht="12.75">
      <c r="D1069">
        <f t="shared" si="83"/>
      </c>
      <c r="E1069">
        <f t="shared" si="82"/>
      </c>
    </row>
    <row r="1070" spans="4:5" ht="12.75">
      <c r="D1070">
        <f t="shared" si="83"/>
      </c>
      <c r="E1070">
        <f t="shared" si="82"/>
      </c>
    </row>
    <row r="1071" spans="4:5" ht="12.75">
      <c r="D1071">
        <f t="shared" si="83"/>
      </c>
      <c r="E1071">
        <f t="shared" si="82"/>
      </c>
    </row>
    <row r="1072" spans="4:5" ht="12.75">
      <c r="D1072">
        <f t="shared" si="83"/>
      </c>
      <c r="E1072">
        <f t="shared" si="82"/>
      </c>
    </row>
    <row r="1073" spans="4:5" ht="12.75">
      <c r="D1073">
        <f t="shared" si="83"/>
      </c>
      <c r="E1073">
        <f t="shared" si="82"/>
      </c>
    </row>
    <row r="1074" spans="4:5" ht="12.75">
      <c r="D1074">
        <f t="shared" si="83"/>
      </c>
      <c r="E1074">
        <f t="shared" si="82"/>
      </c>
    </row>
    <row r="1075" spans="4:5" ht="12.75">
      <c r="D1075">
        <f t="shared" si="83"/>
      </c>
      <c r="E1075">
        <f t="shared" si="82"/>
      </c>
    </row>
    <row r="1076" spans="4:5" ht="12.75">
      <c r="D1076">
        <f t="shared" si="83"/>
      </c>
      <c r="E1076">
        <f t="shared" si="82"/>
      </c>
    </row>
    <row r="1077" spans="4:5" ht="12.75">
      <c r="D1077">
        <f t="shared" si="83"/>
      </c>
      <c r="E1077">
        <f t="shared" si="82"/>
      </c>
    </row>
    <row r="1078" spans="4:5" ht="12.75">
      <c r="D1078">
        <f t="shared" si="83"/>
      </c>
      <c r="E1078">
        <f t="shared" si="82"/>
      </c>
    </row>
    <row r="1079" spans="4:5" ht="12.75">
      <c r="D1079">
        <f t="shared" si="83"/>
      </c>
      <c r="E1079">
        <f t="shared" si="82"/>
      </c>
    </row>
    <row r="1080" spans="4:5" ht="12.75">
      <c r="D1080">
        <f t="shared" si="83"/>
      </c>
      <c r="E1080">
        <f t="shared" si="82"/>
      </c>
    </row>
    <row r="1081" spans="4:5" ht="12.75">
      <c r="D1081">
        <f t="shared" si="83"/>
      </c>
      <c r="E1081">
        <f t="shared" si="82"/>
      </c>
    </row>
    <row r="1082" spans="4:5" ht="12.75">
      <c r="D1082">
        <f t="shared" si="83"/>
      </c>
      <c r="E1082">
        <f t="shared" si="82"/>
      </c>
    </row>
    <row r="1083" spans="4:5" ht="12.75">
      <c r="D1083">
        <f t="shared" si="83"/>
      </c>
      <c r="E1083">
        <f t="shared" si="82"/>
      </c>
    </row>
    <row r="1084" spans="4:5" ht="12.75">
      <c r="D1084">
        <f t="shared" si="83"/>
      </c>
      <c r="E1084">
        <f t="shared" si="82"/>
      </c>
    </row>
    <row r="1085" spans="4:5" ht="12.75">
      <c r="D1085">
        <f t="shared" si="83"/>
      </c>
      <c r="E1085">
        <f aca="true" t="shared" si="84" ref="E1085:E1148">IF(AND(T1085&lt;=0.005,T1085&gt;0),"t","")</f>
      </c>
    </row>
    <row r="1086" spans="4:5" ht="12.75">
      <c r="D1086">
        <f t="shared" si="83"/>
      </c>
      <c r="E1086">
        <f t="shared" si="84"/>
      </c>
    </row>
    <row r="1087" spans="4:5" ht="12.75">
      <c r="D1087">
        <f t="shared" si="83"/>
      </c>
      <c r="E1087">
        <f t="shared" si="84"/>
      </c>
    </row>
    <row r="1088" spans="4:5" ht="12.75">
      <c r="D1088">
        <f t="shared" si="83"/>
      </c>
      <c r="E1088">
        <f t="shared" si="84"/>
      </c>
    </row>
    <row r="1089" spans="4:5" ht="12.75">
      <c r="D1089">
        <f t="shared" si="83"/>
      </c>
      <c r="E1089">
        <f t="shared" si="84"/>
      </c>
    </row>
    <row r="1090" spans="4:5" ht="12.75">
      <c r="D1090">
        <f t="shared" si="83"/>
      </c>
      <c r="E1090">
        <f t="shared" si="84"/>
      </c>
    </row>
    <row r="1091" spans="4:5" ht="12.75">
      <c r="D1091">
        <f t="shared" si="83"/>
      </c>
      <c r="E1091">
        <f t="shared" si="84"/>
      </c>
    </row>
    <row r="1092" spans="4:5" ht="12.75">
      <c r="D1092">
        <f t="shared" si="83"/>
      </c>
      <c r="E1092">
        <f t="shared" si="84"/>
      </c>
    </row>
    <row r="1093" spans="4:5" ht="12.75">
      <c r="D1093">
        <f t="shared" si="83"/>
      </c>
      <c r="E1093">
        <f t="shared" si="84"/>
      </c>
    </row>
    <row r="1094" spans="4:5" ht="12.75">
      <c r="D1094">
        <f t="shared" si="83"/>
      </c>
      <c r="E1094">
        <f t="shared" si="84"/>
      </c>
    </row>
    <row r="1095" spans="4:5" ht="12.75">
      <c r="D1095">
        <f t="shared" si="83"/>
      </c>
      <c r="E1095">
        <f t="shared" si="84"/>
      </c>
    </row>
    <row r="1096" spans="4:5" ht="12.75">
      <c r="D1096">
        <f t="shared" si="83"/>
      </c>
      <c r="E1096">
        <f t="shared" si="84"/>
      </c>
    </row>
    <row r="1097" spans="4:5" ht="12.75">
      <c r="D1097">
        <f t="shared" si="83"/>
      </c>
      <c r="E1097">
        <f t="shared" si="84"/>
      </c>
    </row>
    <row r="1098" spans="4:5" ht="12.75">
      <c r="D1098">
        <f t="shared" si="83"/>
      </c>
      <c r="E1098">
        <f t="shared" si="84"/>
      </c>
    </row>
    <row r="1099" spans="4:5" ht="12.75">
      <c r="D1099">
        <f t="shared" si="83"/>
      </c>
      <c r="E1099">
        <f t="shared" si="84"/>
      </c>
    </row>
    <row r="1100" spans="4:5" ht="12.75">
      <c r="D1100">
        <f t="shared" si="83"/>
      </c>
      <c r="E1100">
        <f t="shared" si="84"/>
      </c>
    </row>
    <row r="1101" spans="4:5" ht="12.75">
      <c r="D1101">
        <f t="shared" si="83"/>
      </c>
      <c r="E1101">
        <f t="shared" si="84"/>
      </c>
    </row>
    <row r="1102" spans="4:5" ht="12.75">
      <c r="D1102">
        <f t="shared" si="83"/>
      </c>
      <c r="E1102">
        <f t="shared" si="84"/>
      </c>
    </row>
    <row r="1103" spans="4:5" ht="12.75">
      <c r="D1103">
        <f t="shared" si="83"/>
      </c>
      <c r="E1103">
        <f t="shared" si="84"/>
      </c>
    </row>
    <row r="1104" spans="4:5" ht="12.75">
      <c r="D1104">
        <f t="shared" si="83"/>
      </c>
      <c r="E1104">
        <f t="shared" si="84"/>
      </c>
    </row>
    <row r="1105" spans="4:5" ht="12.75">
      <c r="D1105">
        <f t="shared" si="83"/>
      </c>
      <c r="E1105">
        <f t="shared" si="84"/>
      </c>
    </row>
    <row r="1106" spans="4:5" ht="12.75">
      <c r="D1106">
        <f t="shared" si="83"/>
      </c>
      <c r="E1106">
        <f t="shared" si="84"/>
      </c>
    </row>
    <row r="1107" spans="4:5" ht="12.75">
      <c r="D1107">
        <f t="shared" si="83"/>
      </c>
      <c r="E1107">
        <f t="shared" si="84"/>
      </c>
    </row>
    <row r="1108" spans="4:5" ht="12.75">
      <c r="D1108">
        <f t="shared" si="83"/>
      </c>
      <c r="E1108">
        <f t="shared" si="84"/>
      </c>
    </row>
    <row r="1109" spans="4:5" ht="12.75">
      <c r="D1109">
        <f t="shared" si="83"/>
      </c>
      <c r="E1109">
        <f t="shared" si="84"/>
      </c>
    </row>
    <row r="1110" spans="4:5" ht="12.75">
      <c r="D1110">
        <f t="shared" si="83"/>
      </c>
      <c r="E1110">
        <f t="shared" si="84"/>
      </c>
    </row>
    <row r="1111" spans="4:5" ht="12.75">
      <c r="D1111">
        <f t="shared" si="83"/>
      </c>
      <c r="E1111">
        <f t="shared" si="84"/>
      </c>
    </row>
    <row r="1112" spans="4:5" ht="12.75">
      <c r="D1112">
        <f t="shared" si="83"/>
      </c>
      <c r="E1112">
        <f t="shared" si="84"/>
      </c>
    </row>
    <row r="1113" spans="4:5" ht="12.75">
      <c r="D1113">
        <f t="shared" si="83"/>
      </c>
      <c r="E1113">
        <f t="shared" si="84"/>
      </c>
    </row>
    <row r="1114" spans="4:5" ht="12.75">
      <c r="D1114">
        <f t="shared" si="83"/>
      </c>
      <c r="E1114">
        <f t="shared" si="84"/>
      </c>
    </row>
    <row r="1115" spans="4:5" ht="12.75">
      <c r="D1115">
        <f t="shared" si="83"/>
      </c>
      <c r="E1115">
        <f t="shared" si="84"/>
      </c>
    </row>
    <row r="1116" spans="4:5" ht="12.75">
      <c r="D1116">
        <f t="shared" si="83"/>
      </c>
      <c r="E1116">
        <f t="shared" si="84"/>
      </c>
    </row>
    <row r="1117" spans="4:5" ht="12.75">
      <c r="D1117">
        <f aca="true" t="shared" si="85" ref="D1117:D1180">IF(AND(R1117&lt;=0.01,R1117&gt;0),"2","")</f>
      </c>
      <c r="E1117">
        <f t="shared" si="84"/>
      </c>
    </row>
    <row r="1118" spans="4:5" ht="12.75">
      <c r="D1118">
        <f t="shared" si="85"/>
      </c>
      <c r="E1118">
        <f t="shared" si="84"/>
      </c>
    </row>
    <row r="1119" spans="4:5" ht="12.75">
      <c r="D1119">
        <f t="shared" si="85"/>
      </c>
      <c r="E1119">
        <f t="shared" si="84"/>
      </c>
    </row>
    <row r="1120" spans="4:5" ht="12.75">
      <c r="D1120">
        <f t="shared" si="85"/>
      </c>
      <c r="E1120">
        <f t="shared" si="84"/>
      </c>
    </row>
    <row r="1121" spans="4:5" ht="12.75">
      <c r="D1121">
        <f t="shared" si="85"/>
      </c>
      <c r="E1121">
        <f t="shared" si="84"/>
      </c>
    </row>
    <row r="1122" spans="4:5" ht="12.75">
      <c r="D1122">
        <f t="shared" si="85"/>
      </c>
      <c r="E1122">
        <f t="shared" si="84"/>
      </c>
    </row>
    <row r="1123" spans="4:5" ht="12.75">
      <c r="D1123">
        <f t="shared" si="85"/>
      </c>
      <c r="E1123">
        <f t="shared" si="84"/>
      </c>
    </row>
    <row r="1124" spans="4:5" ht="12.75">
      <c r="D1124">
        <f t="shared" si="85"/>
      </c>
      <c r="E1124">
        <f t="shared" si="84"/>
      </c>
    </row>
    <row r="1125" spans="4:5" ht="12.75">
      <c r="D1125">
        <f t="shared" si="85"/>
      </c>
      <c r="E1125">
        <f t="shared" si="84"/>
      </c>
    </row>
    <row r="1126" spans="4:5" ht="12.75">
      <c r="D1126">
        <f t="shared" si="85"/>
      </c>
      <c r="E1126">
        <f t="shared" si="84"/>
      </c>
    </row>
    <row r="1127" spans="4:5" ht="12.75">
      <c r="D1127">
        <f t="shared" si="85"/>
      </c>
      <c r="E1127">
        <f t="shared" si="84"/>
      </c>
    </row>
    <row r="1128" spans="4:5" ht="12.75">
      <c r="D1128">
        <f t="shared" si="85"/>
      </c>
      <c r="E1128">
        <f t="shared" si="84"/>
      </c>
    </row>
    <row r="1129" spans="4:5" ht="12.75">
      <c r="D1129">
        <f t="shared" si="85"/>
      </c>
      <c r="E1129">
        <f t="shared" si="84"/>
      </c>
    </row>
    <row r="1130" spans="4:5" ht="12.75">
      <c r="D1130">
        <f t="shared" si="85"/>
      </c>
      <c r="E1130">
        <f t="shared" si="84"/>
      </c>
    </row>
    <row r="1131" spans="4:5" ht="12.75">
      <c r="D1131">
        <f t="shared" si="85"/>
      </c>
      <c r="E1131">
        <f t="shared" si="84"/>
      </c>
    </row>
    <row r="1132" spans="4:5" ht="12.75">
      <c r="D1132">
        <f t="shared" si="85"/>
      </c>
      <c r="E1132">
        <f t="shared" si="84"/>
      </c>
    </row>
    <row r="1133" spans="4:5" ht="12.75">
      <c r="D1133">
        <f t="shared" si="85"/>
      </c>
      <c r="E1133">
        <f t="shared" si="84"/>
      </c>
    </row>
    <row r="1134" spans="4:5" ht="12.75">
      <c r="D1134">
        <f t="shared" si="85"/>
      </c>
      <c r="E1134">
        <f t="shared" si="84"/>
      </c>
    </row>
    <row r="1135" spans="4:5" ht="12.75">
      <c r="D1135">
        <f t="shared" si="85"/>
      </c>
      <c r="E1135">
        <f t="shared" si="84"/>
      </c>
    </row>
    <row r="1136" spans="4:5" ht="12.75">
      <c r="D1136">
        <f t="shared" si="85"/>
      </c>
      <c r="E1136">
        <f t="shared" si="84"/>
      </c>
    </row>
    <row r="1137" spans="4:5" ht="12.75">
      <c r="D1137">
        <f t="shared" si="85"/>
      </c>
      <c r="E1137">
        <f t="shared" si="84"/>
      </c>
    </row>
    <row r="1138" spans="4:5" ht="12.75">
      <c r="D1138">
        <f t="shared" si="85"/>
      </c>
      <c r="E1138">
        <f t="shared" si="84"/>
      </c>
    </row>
    <row r="1139" spans="4:5" ht="12.75">
      <c r="D1139">
        <f t="shared" si="85"/>
      </c>
      <c r="E1139">
        <f t="shared" si="84"/>
      </c>
    </row>
    <row r="1140" spans="4:5" ht="12.75">
      <c r="D1140">
        <f t="shared" si="85"/>
      </c>
      <c r="E1140">
        <f t="shared" si="84"/>
      </c>
    </row>
    <row r="1141" spans="4:5" ht="12.75">
      <c r="D1141">
        <f t="shared" si="85"/>
      </c>
      <c r="E1141">
        <f t="shared" si="84"/>
      </c>
    </row>
    <row r="1142" spans="4:5" ht="12.75">
      <c r="D1142">
        <f t="shared" si="85"/>
      </c>
      <c r="E1142">
        <f t="shared" si="84"/>
      </c>
    </row>
    <row r="1143" spans="4:5" ht="12.75">
      <c r="D1143">
        <f t="shared" si="85"/>
      </c>
      <c r="E1143">
        <f t="shared" si="84"/>
      </c>
    </row>
    <row r="1144" spans="4:5" ht="12.75">
      <c r="D1144">
        <f t="shared" si="85"/>
      </c>
      <c r="E1144">
        <f t="shared" si="84"/>
      </c>
    </row>
    <row r="1145" spans="4:5" ht="12.75">
      <c r="D1145">
        <f t="shared" si="85"/>
      </c>
      <c r="E1145">
        <f t="shared" si="84"/>
      </c>
    </row>
    <row r="1146" spans="4:5" ht="12.75">
      <c r="D1146">
        <f t="shared" si="85"/>
      </c>
      <c r="E1146">
        <f t="shared" si="84"/>
      </c>
    </row>
    <row r="1147" spans="4:5" ht="12.75">
      <c r="D1147">
        <f t="shared" si="85"/>
      </c>
      <c r="E1147">
        <f t="shared" si="84"/>
      </c>
    </row>
    <row r="1148" spans="4:5" ht="12.75">
      <c r="D1148">
        <f t="shared" si="85"/>
      </c>
      <c r="E1148">
        <f t="shared" si="84"/>
      </c>
    </row>
    <row r="1149" spans="4:5" ht="12.75">
      <c r="D1149">
        <f t="shared" si="85"/>
      </c>
      <c r="E1149">
        <f aca="true" t="shared" si="86" ref="E1149:E1212">IF(AND(T1149&lt;=0.005,T1149&gt;0),"t","")</f>
      </c>
    </row>
    <row r="1150" spans="4:5" ht="12.75">
      <c r="D1150">
        <f t="shared" si="85"/>
      </c>
      <c r="E1150">
        <f t="shared" si="86"/>
      </c>
    </row>
    <row r="1151" spans="4:5" ht="12.75">
      <c r="D1151">
        <f t="shared" si="85"/>
      </c>
      <c r="E1151">
        <f t="shared" si="86"/>
      </c>
    </row>
    <row r="1152" spans="4:5" ht="12.75">
      <c r="D1152">
        <f t="shared" si="85"/>
      </c>
      <c r="E1152">
        <f t="shared" si="86"/>
      </c>
    </row>
    <row r="1153" spans="4:5" ht="12.75">
      <c r="D1153">
        <f t="shared" si="85"/>
      </c>
      <c r="E1153">
        <f t="shared" si="86"/>
      </c>
    </row>
    <row r="1154" spans="4:5" ht="12.75">
      <c r="D1154">
        <f t="shared" si="85"/>
      </c>
      <c r="E1154">
        <f t="shared" si="86"/>
      </c>
    </row>
    <row r="1155" spans="4:5" ht="12.75">
      <c r="D1155">
        <f t="shared" si="85"/>
      </c>
      <c r="E1155">
        <f t="shared" si="86"/>
      </c>
    </row>
    <row r="1156" spans="4:5" ht="12.75">
      <c r="D1156">
        <f t="shared" si="85"/>
      </c>
      <c r="E1156">
        <f t="shared" si="86"/>
      </c>
    </row>
    <row r="1157" spans="4:5" ht="12.75">
      <c r="D1157">
        <f t="shared" si="85"/>
      </c>
      <c r="E1157">
        <f t="shared" si="86"/>
      </c>
    </row>
    <row r="1158" spans="4:5" ht="12.75">
      <c r="D1158">
        <f t="shared" si="85"/>
      </c>
      <c r="E1158">
        <f t="shared" si="86"/>
      </c>
    </row>
    <row r="1159" spans="4:5" ht="12.75">
      <c r="D1159">
        <f t="shared" si="85"/>
      </c>
      <c r="E1159">
        <f t="shared" si="86"/>
      </c>
    </row>
    <row r="1160" spans="4:5" ht="12.75">
      <c r="D1160">
        <f t="shared" si="85"/>
      </c>
      <c r="E1160">
        <f t="shared" si="86"/>
      </c>
    </row>
    <row r="1161" spans="4:5" ht="12.75">
      <c r="D1161">
        <f t="shared" si="85"/>
      </c>
      <c r="E1161">
        <f t="shared" si="86"/>
      </c>
    </row>
    <row r="1162" spans="4:5" ht="12.75">
      <c r="D1162">
        <f t="shared" si="85"/>
      </c>
      <c r="E1162">
        <f t="shared" si="86"/>
      </c>
    </row>
    <row r="1163" spans="4:5" ht="12.75">
      <c r="D1163">
        <f t="shared" si="85"/>
      </c>
      <c r="E1163">
        <f t="shared" si="86"/>
      </c>
    </row>
    <row r="1164" spans="4:5" ht="12.75">
      <c r="D1164">
        <f t="shared" si="85"/>
      </c>
      <c r="E1164">
        <f t="shared" si="86"/>
      </c>
    </row>
    <row r="1165" spans="4:5" ht="12.75">
      <c r="D1165">
        <f t="shared" si="85"/>
      </c>
      <c r="E1165">
        <f t="shared" si="86"/>
      </c>
    </row>
    <row r="1166" spans="4:5" ht="12.75">
      <c r="D1166">
        <f t="shared" si="85"/>
      </c>
      <c r="E1166">
        <f t="shared" si="86"/>
      </c>
    </row>
    <row r="1167" spans="4:5" ht="12.75">
      <c r="D1167">
        <f t="shared" si="85"/>
      </c>
      <c r="E1167">
        <f t="shared" si="86"/>
      </c>
    </row>
    <row r="1168" spans="4:5" ht="12.75">
      <c r="D1168">
        <f t="shared" si="85"/>
      </c>
      <c r="E1168">
        <f t="shared" si="86"/>
      </c>
    </row>
    <row r="1169" spans="4:5" ht="12.75">
      <c r="D1169">
        <f t="shared" si="85"/>
      </c>
      <c r="E1169">
        <f t="shared" si="86"/>
      </c>
    </row>
    <row r="1170" spans="4:5" ht="12.75">
      <c r="D1170">
        <f t="shared" si="85"/>
      </c>
      <c r="E1170">
        <f t="shared" si="86"/>
      </c>
    </row>
    <row r="1171" spans="4:5" ht="12.75">
      <c r="D1171">
        <f t="shared" si="85"/>
      </c>
      <c r="E1171">
        <f t="shared" si="86"/>
      </c>
    </row>
    <row r="1172" spans="4:5" ht="12.75">
      <c r="D1172">
        <f t="shared" si="85"/>
      </c>
      <c r="E1172">
        <f t="shared" si="86"/>
      </c>
    </row>
    <row r="1173" spans="4:5" ht="12.75">
      <c r="D1173">
        <f t="shared" si="85"/>
      </c>
      <c r="E1173">
        <f t="shared" si="86"/>
      </c>
    </row>
    <row r="1174" spans="4:5" ht="12.75">
      <c r="D1174">
        <f t="shared" si="85"/>
      </c>
      <c r="E1174">
        <f t="shared" si="86"/>
      </c>
    </row>
    <row r="1175" spans="4:5" ht="12.75">
      <c r="D1175">
        <f t="shared" si="85"/>
      </c>
      <c r="E1175">
        <f t="shared" si="86"/>
      </c>
    </row>
    <row r="1176" spans="4:5" ht="12.75">
      <c r="D1176">
        <f t="shared" si="85"/>
      </c>
      <c r="E1176">
        <f t="shared" si="86"/>
      </c>
    </row>
    <row r="1177" spans="4:5" ht="12.75">
      <c r="D1177">
        <f t="shared" si="85"/>
      </c>
      <c r="E1177">
        <f t="shared" si="86"/>
      </c>
    </row>
    <row r="1178" spans="4:5" ht="12.75">
      <c r="D1178">
        <f t="shared" si="85"/>
      </c>
      <c r="E1178">
        <f t="shared" si="86"/>
      </c>
    </row>
    <row r="1179" spans="4:5" ht="12.75">
      <c r="D1179">
        <f t="shared" si="85"/>
      </c>
      <c r="E1179">
        <f t="shared" si="86"/>
      </c>
    </row>
    <row r="1180" spans="4:5" ht="12.75">
      <c r="D1180">
        <f t="shared" si="85"/>
      </c>
      <c r="E1180">
        <f t="shared" si="86"/>
      </c>
    </row>
    <row r="1181" spans="4:5" ht="12.75">
      <c r="D1181">
        <f aca="true" t="shared" si="87" ref="D1181:D1244">IF(AND(R1181&lt;=0.01,R1181&gt;0),"2","")</f>
      </c>
      <c r="E1181">
        <f t="shared" si="86"/>
      </c>
    </row>
    <row r="1182" spans="4:5" ht="12.75">
      <c r="D1182">
        <f t="shared" si="87"/>
      </c>
      <c r="E1182">
        <f t="shared" si="86"/>
      </c>
    </row>
    <row r="1183" spans="4:5" ht="12.75">
      <c r="D1183">
        <f t="shared" si="87"/>
      </c>
      <c r="E1183">
        <f t="shared" si="86"/>
      </c>
    </row>
    <row r="1184" spans="4:5" ht="12.75">
      <c r="D1184">
        <f t="shared" si="87"/>
      </c>
      <c r="E1184">
        <f t="shared" si="86"/>
      </c>
    </row>
    <row r="1185" spans="4:5" ht="12.75">
      <c r="D1185">
        <f t="shared" si="87"/>
      </c>
      <c r="E1185">
        <f t="shared" si="86"/>
      </c>
    </row>
    <row r="1186" spans="4:5" ht="12.75">
      <c r="D1186">
        <f t="shared" si="87"/>
      </c>
      <c r="E1186">
        <f t="shared" si="86"/>
      </c>
    </row>
    <row r="1187" spans="4:5" ht="12.75">
      <c r="D1187">
        <f t="shared" si="87"/>
      </c>
      <c r="E1187">
        <f t="shared" si="86"/>
      </c>
    </row>
    <row r="1188" spans="4:5" ht="12.75">
      <c r="D1188">
        <f t="shared" si="87"/>
      </c>
      <c r="E1188">
        <f t="shared" si="86"/>
      </c>
    </row>
    <row r="1189" spans="4:5" ht="12.75">
      <c r="D1189">
        <f t="shared" si="87"/>
      </c>
      <c r="E1189">
        <f t="shared" si="86"/>
      </c>
    </row>
    <row r="1190" spans="4:5" ht="12.75">
      <c r="D1190">
        <f t="shared" si="87"/>
      </c>
      <c r="E1190">
        <f t="shared" si="86"/>
      </c>
    </row>
    <row r="1191" spans="4:5" ht="12.75">
      <c r="D1191">
        <f t="shared" si="87"/>
      </c>
      <c r="E1191">
        <f t="shared" si="86"/>
      </c>
    </row>
    <row r="1192" spans="4:5" ht="12.75">
      <c r="D1192">
        <f t="shared" si="87"/>
      </c>
      <c r="E1192">
        <f t="shared" si="86"/>
      </c>
    </row>
    <row r="1193" spans="4:5" ht="12.75">
      <c r="D1193">
        <f t="shared" si="87"/>
      </c>
      <c r="E1193">
        <f t="shared" si="86"/>
      </c>
    </row>
    <row r="1194" spans="4:5" ht="12.75">
      <c r="D1194">
        <f t="shared" si="87"/>
      </c>
      <c r="E1194">
        <f t="shared" si="86"/>
      </c>
    </row>
    <row r="1195" spans="4:5" ht="12.75">
      <c r="D1195">
        <f t="shared" si="87"/>
      </c>
      <c r="E1195">
        <f t="shared" si="86"/>
      </c>
    </row>
    <row r="1196" spans="4:5" ht="12.75">
      <c r="D1196">
        <f t="shared" si="87"/>
      </c>
      <c r="E1196">
        <f t="shared" si="86"/>
      </c>
    </row>
    <row r="1197" spans="4:5" ht="12.75">
      <c r="D1197">
        <f t="shared" si="87"/>
      </c>
      <c r="E1197">
        <f t="shared" si="86"/>
      </c>
    </row>
    <row r="1198" spans="4:5" ht="12.75">
      <c r="D1198">
        <f t="shared" si="87"/>
      </c>
      <c r="E1198">
        <f t="shared" si="86"/>
      </c>
    </row>
    <row r="1199" spans="4:5" ht="12.75">
      <c r="D1199">
        <f t="shared" si="87"/>
      </c>
      <c r="E1199">
        <f t="shared" si="86"/>
      </c>
    </row>
    <row r="1200" spans="4:5" ht="12.75">
      <c r="D1200">
        <f t="shared" si="87"/>
      </c>
      <c r="E1200">
        <f t="shared" si="86"/>
      </c>
    </row>
    <row r="1201" spans="4:5" ht="12.75">
      <c r="D1201">
        <f t="shared" si="87"/>
      </c>
      <c r="E1201">
        <f t="shared" si="86"/>
      </c>
    </row>
    <row r="1202" spans="4:5" ht="12.75">
      <c r="D1202">
        <f t="shared" si="87"/>
      </c>
      <c r="E1202">
        <f t="shared" si="86"/>
      </c>
    </row>
    <row r="1203" spans="4:5" ht="12.75">
      <c r="D1203">
        <f t="shared" si="87"/>
      </c>
      <c r="E1203">
        <f t="shared" si="86"/>
      </c>
    </row>
    <row r="1204" spans="4:5" ht="12.75">
      <c r="D1204">
        <f t="shared" si="87"/>
      </c>
      <c r="E1204">
        <f t="shared" si="86"/>
      </c>
    </row>
    <row r="1205" spans="4:5" ht="12.75">
      <c r="D1205">
        <f t="shared" si="87"/>
      </c>
      <c r="E1205">
        <f t="shared" si="86"/>
      </c>
    </row>
    <row r="1206" spans="4:5" ht="12.75">
      <c r="D1206">
        <f t="shared" si="87"/>
      </c>
      <c r="E1206">
        <f t="shared" si="86"/>
      </c>
    </row>
    <row r="1207" spans="4:5" ht="12.75">
      <c r="D1207">
        <f t="shared" si="87"/>
      </c>
      <c r="E1207">
        <f t="shared" si="86"/>
      </c>
    </row>
    <row r="1208" spans="4:5" ht="12.75">
      <c r="D1208">
        <f t="shared" si="87"/>
      </c>
      <c r="E1208">
        <f t="shared" si="86"/>
      </c>
    </row>
    <row r="1209" spans="4:5" ht="12.75">
      <c r="D1209">
        <f t="shared" si="87"/>
      </c>
      <c r="E1209">
        <f t="shared" si="86"/>
      </c>
    </row>
    <row r="1210" spans="4:5" ht="12.75">
      <c r="D1210">
        <f t="shared" si="87"/>
      </c>
      <c r="E1210">
        <f t="shared" si="86"/>
      </c>
    </row>
    <row r="1211" spans="4:5" ht="12.75">
      <c r="D1211">
        <f t="shared" si="87"/>
      </c>
      <c r="E1211">
        <f t="shared" si="86"/>
      </c>
    </row>
    <row r="1212" spans="4:5" ht="12.75">
      <c r="D1212">
        <f t="shared" si="87"/>
      </c>
      <c r="E1212">
        <f t="shared" si="86"/>
      </c>
    </row>
    <row r="1213" spans="4:5" ht="12.75">
      <c r="D1213">
        <f t="shared" si="87"/>
      </c>
      <c r="E1213">
        <f aca="true" t="shared" si="88" ref="E1213:E1246">IF(AND(T1213&lt;=0.005,T1213&gt;0),"t","")</f>
      </c>
    </row>
    <row r="1214" spans="4:5" ht="12.75">
      <c r="D1214">
        <f t="shared" si="87"/>
      </c>
      <c r="E1214">
        <f t="shared" si="88"/>
      </c>
    </row>
    <row r="1215" spans="4:5" ht="12.75">
      <c r="D1215">
        <f t="shared" si="87"/>
      </c>
      <c r="E1215">
        <f t="shared" si="88"/>
      </c>
    </row>
    <row r="1216" spans="4:5" ht="12.75">
      <c r="D1216">
        <f t="shared" si="87"/>
      </c>
      <c r="E1216">
        <f t="shared" si="88"/>
      </c>
    </row>
    <row r="1217" spans="4:5" ht="12.75">
      <c r="D1217">
        <f t="shared" si="87"/>
      </c>
      <c r="E1217">
        <f t="shared" si="88"/>
      </c>
    </row>
    <row r="1218" spans="4:5" ht="12.75">
      <c r="D1218">
        <f t="shared" si="87"/>
      </c>
      <c r="E1218">
        <f t="shared" si="88"/>
      </c>
    </row>
    <row r="1219" spans="4:5" ht="12.75">
      <c r="D1219">
        <f t="shared" si="87"/>
      </c>
      <c r="E1219">
        <f t="shared" si="88"/>
      </c>
    </row>
    <row r="1220" spans="4:5" ht="12.75">
      <c r="D1220">
        <f t="shared" si="87"/>
      </c>
      <c r="E1220">
        <f t="shared" si="88"/>
      </c>
    </row>
    <row r="1221" spans="4:5" ht="12.75">
      <c r="D1221">
        <f t="shared" si="87"/>
      </c>
      <c r="E1221">
        <f t="shared" si="88"/>
      </c>
    </row>
    <row r="1222" spans="4:5" ht="12.75">
      <c r="D1222">
        <f t="shared" si="87"/>
      </c>
      <c r="E1222">
        <f t="shared" si="88"/>
      </c>
    </row>
    <row r="1223" spans="4:5" ht="12.75">
      <c r="D1223">
        <f t="shared" si="87"/>
      </c>
      <c r="E1223">
        <f t="shared" si="88"/>
      </c>
    </row>
    <row r="1224" spans="4:5" ht="12.75">
      <c r="D1224">
        <f t="shared" si="87"/>
      </c>
      <c r="E1224">
        <f t="shared" si="88"/>
      </c>
    </row>
    <row r="1225" spans="4:5" ht="12.75">
      <c r="D1225">
        <f t="shared" si="87"/>
      </c>
      <c r="E1225">
        <f t="shared" si="88"/>
      </c>
    </row>
    <row r="1226" spans="4:5" ht="12.75">
      <c r="D1226">
        <f t="shared" si="87"/>
      </c>
      <c r="E1226">
        <f t="shared" si="88"/>
      </c>
    </row>
    <row r="1227" spans="4:5" ht="12.75">
      <c r="D1227">
        <f t="shared" si="87"/>
      </c>
      <c r="E1227">
        <f t="shared" si="88"/>
      </c>
    </row>
    <row r="1228" spans="4:5" ht="12.75">
      <c r="D1228">
        <f t="shared" si="87"/>
      </c>
      <c r="E1228">
        <f t="shared" si="88"/>
      </c>
    </row>
    <row r="1229" spans="4:5" ht="12.75">
      <c r="D1229">
        <f t="shared" si="87"/>
      </c>
      <c r="E1229">
        <f t="shared" si="88"/>
      </c>
    </row>
    <row r="1230" spans="4:5" ht="12.75">
      <c r="D1230">
        <f t="shared" si="87"/>
      </c>
      <c r="E1230">
        <f t="shared" si="88"/>
      </c>
    </row>
    <row r="1231" spans="4:5" ht="12.75">
      <c r="D1231">
        <f t="shared" si="87"/>
      </c>
      <c r="E1231">
        <f t="shared" si="88"/>
      </c>
    </row>
    <row r="1232" spans="4:5" ht="12.75">
      <c r="D1232">
        <f t="shared" si="87"/>
      </c>
      <c r="E1232">
        <f t="shared" si="88"/>
      </c>
    </row>
    <row r="1233" spans="4:5" ht="12.75">
      <c r="D1233">
        <f t="shared" si="87"/>
      </c>
      <c r="E1233">
        <f t="shared" si="88"/>
      </c>
    </row>
    <row r="1234" spans="4:5" ht="12.75">
      <c r="D1234">
        <f t="shared" si="87"/>
      </c>
      <c r="E1234">
        <f t="shared" si="88"/>
      </c>
    </row>
    <row r="1235" spans="4:5" ht="12.75">
      <c r="D1235">
        <f t="shared" si="87"/>
      </c>
      <c r="E1235">
        <f t="shared" si="88"/>
      </c>
    </row>
    <row r="1236" spans="4:5" ht="12.75">
      <c r="D1236">
        <f t="shared" si="87"/>
      </c>
      <c r="E1236">
        <f t="shared" si="88"/>
      </c>
    </row>
    <row r="1237" spans="4:5" ht="12.75">
      <c r="D1237">
        <f t="shared" si="87"/>
      </c>
      <c r="E1237">
        <f t="shared" si="88"/>
      </c>
    </row>
    <row r="1238" spans="4:5" ht="12.75">
      <c r="D1238">
        <f t="shared" si="87"/>
      </c>
      <c r="E1238">
        <f t="shared" si="88"/>
      </c>
    </row>
    <row r="1239" spans="4:5" ht="12.75">
      <c r="D1239">
        <f t="shared" si="87"/>
      </c>
      <c r="E1239">
        <f t="shared" si="88"/>
      </c>
    </row>
    <row r="1240" spans="4:5" ht="12.75">
      <c r="D1240">
        <f t="shared" si="87"/>
      </c>
      <c r="E1240">
        <f t="shared" si="88"/>
      </c>
    </row>
    <row r="1241" spans="4:5" ht="12.75">
      <c r="D1241">
        <f t="shared" si="87"/>
      </c>
      <c r="E1241">
        <f t="shared" si="88"/>
      </c>
    </row>
    <row r="1242" spans="4:5" ht="12.75">
      <c r="D1242">
        <f t="shared" si="87"/>
      </c>
      <c r="E1242">
        <f t="shared" si="88"/>
      </c>
    </row>
    <row r="1243" spans="4:5" ht="12.75">
      <c r="D1243">
        <f t="shared" si="87"/>
      </c>
      <c r="E1243">
        <f t="shared" si="88"/>
      </c>
    </row>
    <row r="1244" spans="4:5" ht="12.75">
      <c r="D1244">
        <f t="shared" si="87"/>
      </c>
      <c r="E1244">
        <f t="shared" si="88"/>
      </c>
    </row>
    <row r="1245" spans="4:5" ht="12.75">
      <c r="D1245">
        <f aca="true" t="shared" si="89" ref="D1245:D1308">IF(AND(R1245&lt;=0.01,R1245&gt;0),"2","")</f>
      </c>
      <c r="E1245">
        <f t="shared" si="88"/>
      </c>
    </row>
    <row r="1246" spans="4:5" ht="12.75">
      <c r="D1246">
        <f t="shared" si="89"/>
      </c>
      <c r="E1246">
        <f t="shared" si="88"/>
      </c>
    </row>
    <row r="1247" ht="12.75">
      <c r="D1247">
        <f t="shared" si="89"/>
      </c>
    </row>
    <row r="1248" ht="12.75">
      <c r="D1248">
        <f t="shared" si="89"/>
      </c>
    </row>
    <row r="1249" ht="12.75">
      <c r="D1249">
        <f t="shared" si="89"/>
      </c>
    </row>
    <row r="1250" ht="12.75">
      <c r="D1250">
        <f t="shared" si="89"/>
      </c>
    </row>
    <row r="1251" ht="12.75">
      <c r="D1251">
        <f t="shared" si="89"/>
      </c>
    </row>
    <row r="1252" ht="12.75">
      <c r="D1252">
        <f t="shared" si="89"/>
      </c>
    </row>
    <row r="1253" ht="12.75">
      <c r="D1253">
        <f t="shared" si="89"/>
      </c>
    </row>
    <row r="1254" ht="12.75">
      <c r="D1254">
        <f t="shared" si="89"/>
      </c>
    </row>
    <row r="1255" ht="12.75">
      <c r="D1255">
        <f t="shared" si="89"/>
      </c>
    </row>
    <row r="1256" ht="12.75">
      <c r="D1256">
        <f t="shared" si="89"/>
      </c>
    </row>
    <row r="1257" ht="12.75">
      <c r="D1257">
        <f t="shared" si="89"/>
      </c>
    </row>
    <row r="1258" ht="12.75">
      <c r="D1258">
        <f t="shared" si="89"/>
      </c>
    </row>
    <row r="1259" ht="12.75">
      <c r="D1259">
        <f t="shared" si="89"/>
      </c>
    </row>
    <row r="1260" ht="12.75">
      <c r="D1260">
        <f t="shared" si="89"/>
      </c>
    </row>
    <row r="1261" ht="12.75">
      <c r="D1261">
        <f t="shared" si="89"/>
      </c>
    </row>
    <row r="1262" ht="12.75">
      <c r="D1262">
        <f t="shared" si="89"/>
      </c>
    </row>
    <row r="1263" ht="12.75">
      <c r="D1263">
        <f t="shared" si="89"/>
      </c>
    </row>
    <row r="1264" ht="12.75">
      <c r="D1264">
        <f t="shared" si="89"/>
      </c>
    </row>
    <row r="1265" ht="12.75">
      <c r="D1265">
        <f t="shared" si="89"/>
      </c>
    </row>
    <row r="1266" ht="12.75">
      <c r="D1266">
        <f t="shared" si="89"/>
      </c>
    </row>
    <row r="1267" ht="12.75">
      <c r="D1267">
        <f t="shared" si="89"/>
      </c>
    </row>
    <row r="1268" ht="12.75">
      <c r="D1268">
        <f t="shared" si="89"/>
      </c>
    </row>
    <row r="1269" ht="12.75">
      <c r="D1269">
        <f t="shared" si="89"/>
      </c>
    </row>
    <row r="1270" ht="12.75">
      <c r="D1270">
        <f t="shared" si="89"/>
      </c>
    </row>
    <row r="1271" ht="12.75">
      <c r="D1271">
        <f t="shared" si="89"/>
      </c>
    </row>
    <row r="1272" ht="12.75">
      <c r="D1272">
        <f t="shared" si="89"/>
      </c>
    </row>
    <row r="1273" ht="12.75">
      <c r="D1273">
        <f t="shared" si="89"/>
      </c>
    </row>
    <row r="1274" ht="12.75">
      <c r="D1274">
        <f t="shared" si="89"/>
      </c>
    </row>
    <row r="1275" ht="12.75">
      <c r="D1275">
        <f t="shared" si="89"/>
      </c>
    </row>
    <row r="1276" ht="12.75">
      <c r="D1276">
        <f t="shared" si="89"/>
      </c>
    </row>
    <row r="1277" ht="12.75">
      <c r="D1277">
        <f t="shared" si="89"/>
      </c>
    </row>
    <row r="1278" ht="12.75">
      <c r="D1278">
        <f t="shared" si="89"/>
      </c>
    </row>
    <row r="1279" ht="12.75">
      <c r="D1279">
        <f t="shared" si="89"/>
      </c>
    </row>
    <row r="1280" ht="12.75">
      <c r="D1280">
        <f t="shared" si="89"/>
      </c>
    </row>
    <row r="1281" ht="12.75">
      <c r="D1281">
        <f t="shared" si="89"/>
      </c>
    </row>
    <row r="1282" ht="12.75">
      <c r="D1282">
        <f t="shared" si="89"/>
      </c>
    </row>
    <row r="1283" ht="12.75">
      <c r="D1283">
        <f t="shared" si="89"/>
      </c>
    </row>
    <row r="1284" ht="12.75">
      <c r="D1284">
        <f t="shared" si="89"/>
      </c>
    </row>
    <row r="1285" ht="12.75">
      <c r="D1285">
        <f t="shared" si="89"/>
      </c>
    </row>
    <row r="1286" ht="12.75">
      <c r="D1286">
        <f t="shared" si="89"/>
      </c>
    </row>
    <row r="1287" ht="12.75">
      <c r="D1287">
        <f t="shared" si="89"/>
      </c>
    </row>
    <row r="1288" ht="12.75">
      <c r="D1288">
        <f t="shared" si="89"/>
      </c>
    </row>
    <row r="1289" ht="12.75">
      <c r="D1289">
        <f t="shared" si="89"/>
      </c>
    </row>
    <row r="1290" ht="12.75">
      <c r="D1290">
        <f t="shared" si="89"/>
      </c>
    </row>
    <row r="1291" ht="12.75">
      <c r="D1291">
        <f t="shared" si="89"/>
      </c>
    </row>
    <row r="1292" ht="12.75">
      <c r="D1292">
        <f t="shared" si="89"/>
      </c>
    </row>
    <row r="1293" ht="12.75">
      <c r="D1293">
        <f t="shared" si="89"/>
      </c>
    </row>
    <row r="1294" ht="12.75">
      <c r="D1294">
        <f t="shared" si="89"/>
      </c>
    </row>
    <row r="1295" ht="12.75">
      <c r="D1295">
        <f t="shared" si="89"/>
      </c>
    </row>
    <row r="1296" ht="12.75">
      <c r="D1296">
        <f t="shared" si="89"/>
      </c>
    </row>
    <row r="1297" ht="12.75">
      <c r="D1297">
        <f t="shared" si="89"/>
      </c>
    </row>
    <row r="1298" ht="12.75">
      <c r="D1298">
        <f t="shared" si="89"/>
      </c>
    </row>
    <row r="1299" ht="12.75">
      <c r="D1299">
        <f t="shared" si="89"/>
      </c>
    </row>
    <row r="1300" ht="12.75">
      <c r="D1300">
        <f t="shared" si="89"/>
      </c>
    </row>
    <row r="1301" ht="12.75">
      <c r="D1301">
        <f t="shared" si="89"/>
      </c>
    </row>
    <row r="1302" ht="12.75">
      <c r="D1302">
        <f t="shared" si="89"/>
      </c>
    </row>
    <row r="1303" ht="12.75">
      <c r="D1303">
        <f t="shared" si="89"/>
      </c>
    </row>
    <row r="1304" ht="12.75">
      <c r="D1304">
        <f t="shared" si="89"/>
      </c>
    </row>
    <row r="1305" ht="12.75">
      <c r="D1305">
        <f t="shared" si="89"/>
      </c>
    </row>
    <row r="1306" ht="12.75">
      <c r="D1306">
        <f t="shared" si="89"/>
      </c>
    </row>
    <row r="1307" ht="12.75">
      <c r="D1307">
        <f t="shared" si="89"/>
      </c>
    </row>
    <row r="1308" ht="12.75">
      <c r="D1308">
        <f t="shared" si="89"/>
      </c>
    </row>
    <row r="1309" ht="12.75">
      <c r="D1309">
        <f aca="true" t="shared" si="90" ref="D1309:D1361">IF(AND(R1309&lt;=0.01,R1309&gt;0),"2","")</f>
      </c>
    </row>
    <row r="1310" ht="12.75">
      <c r="D1310">
        <f t="shared" si="90"/>
      </c>
    </row>
    <row r="1311" ht="12.75">
      <c r="D1311">
        <f t="shared" si="90"/>
      </c>
    </row>
    <row r="1312" ht="12.75">
      <c r="D1312">
        <f t="shared" si="90"/>
      </c>
    </row>
    <row r="1313" ht="12.75">
      <c r="D1313">
        <f t="shared" si="90"/>
      </c>
    </row>
    <row r="1314" ht="12.75">
      <c r="D1314">
        <f t="shared" si="90"/>
      </c>
    </row>
    <row r="1315" ht="12.75">
      <c r="D1315">
        <f t="shared" si="90"/>
      </c>
    </row>
    <row r="1316" ht="12.75">
      <c r="D1316">
        <f t="shared" si="90"/>
      </c>
    </row>
    <row r="1317" ht="12.75">
      <c r="D1317">
        <f t="shared" si="90"/>
      </c>
    </row>
    <row r="1318" ht="12.75">
      <c r="D1318">
        <f t="shared" si="90"/>
      </c>
    </row>
    <row r="1319" ht="12.75">
      <c r="D1319">
        <f t="shared" si="90"/>
      </c>
    </row>
    <row r="1320" ht="12.75">
      <c r="D1320">
        <f t="shared" si="90"/>
      </c>
    </row>
    <row r="1321" ht="12.75">
      <c r="D1321">
        <f t="shared" si="90"/>
      </c>
    </row>
    <row r="1322" ht="12.75">
      <c r="D1322">
        <f t="shared" si="90"/>
      </c>
    </row>
    <row r="1323" ht="12.75">
      <c r="D1323">
        <f t="shared" si="90"/>
      </c>
    </row>
    <row r="1324" ht="12.75">
      <c r="D1324">
        <f t="shared" si="90"/>
      </c>
    </row>
    <row r="1325" ht="12.75">
      <c r="D1325">
        <f t="shared" si="90"/>
      </c>
    </row>
    <row r="1326" ht="12.75">
      <c r="D1326">
        <f t="shared" si="90"/>
      </c>
    </row>
    <row r="1327" ht="12.75">
      <c r="D1327">
        <f t="shared" si="90"/>
      </c>
    </row>
    <row r="1328" ht="12.75">
      <c r="D1328">
        <f t="shared" si="90"/>
      </c>
    </row>
    <row r="1329" ht="12.75">
      <c r="D1329">
        <f t="shared" si="90"/>
      </c>
    </row>
    <row r="1330" ht="12.75">
      <c r="D1330">
        <f t="shared" si="90"/>
      </c>
    </row>
    <row r="1331" ht="12.75">
      <c r="D1331">
        <f t="shared" si="90"/>
      </c>
    </row>
    <row r="1332" ht="12.75">
      <c r="D1332">
        <f t="shared" si="90"/>
      </c>
    </row>
    <row r="1333" ht="12.75">
      <c r="D1333">
        <f t="shared" si="90"/>
      </c>
    </row>
    <row r="1334" ht="12.75">
      <c r="D1334">
        <f t="shared" si="90"/>
      </c>
    </row>
    <row r="1335" ht="12.75">
      <c r="D1335">
        <f t="shared" si="90"/>
      </c>
    </row>
    <row r="1336" ht="12.75">
      <c r="D1336">
        <f t="shared" si="90"/>
      </c>
    </row>
    <row r="1337" ht="12.75">
      <c r="D1337">
        <f t="shared" si="90"/>
      </c>
    </row>
    <row r="1338" ht="12.75">
      <c r="D1338">
        <f t="shared" si="90"/>
      </c>
    </row>
    <row r="1339" ht="12.75">
      <c r="D1339">
        <f t="shared" si="90"/>
      </c>
    </row>
    <row r="1340" ht="12.75">
      <c r="D1340">
        <f t="shared" si="90"/>
      </c>
    </row>
    <row r="1341" ht="12.75">
      <c r="D1341">
        <f t="shared" si="90"/>
      </c>
    </row>
    <row r="1342" ht="12.75">
      <c r="D1342">
        <f t="shared" si="90"/>
      </c>
    </row>
    <row r="1343" ht="12.75">
      <c r="D1343">
        <f t="shared" si="90"/>
      </c>
    </row>
    <row r="1344" ht="12.75">
      <c r="D1344">
        <f t="shared" si="90"/>
      </c>
    </row>
    <row r="1345" ht="12.75">
      <c r="D1345">
        <f t="shared" si="90"/>
      </c>
    </row>
    <row r="1346" ht="12.75">
      <c r="D1346">
        <f t="shared" si="90"/>
      </c>
    </row>
    <row r="1347" ht="12.75">
      <c r="D1347">
        <f t="shared" si="90"/>
      </c>
    </row>
    <row r="1348" ht="12.75">
      <c r="D1348">
        <f t="shared" si="90"/>
      </c>
    </row>
    <row r="1349" ht="12.75">
      <c r="D1349">
        <f t="shared" si="90"/>
      </c>
    </row>
    <row r="1350" ht="12.75">
      <c r="D1350">
        <f t="shared" si="90"/>
      </c>
    </row>
    <row r="1351" ht="12.75">
      <c r="D1351">
        <f t="shared" si="90"/>
      </c>
    </row>
    <row r="1352" ht="12.75">
      <c r="D1352">
        <f t="shared" si="90"/>
      </c>
    </row>
    <row r="1353" ht="12.75">
      <c r="D1353">
        <f t="shared" si="90"/>
      </c>
    </row>
    <row r="1354" ht="12.75">
      <c r="D1354">
        <f t="shared" si="90"/>
      </c>
    </row>
    <row r="1355" ht="12.75">
      <c r="D1355">
        <f t="shared" si="90"/>
      </c>
    </row>
    <row r="1356" ht="12.75">
      <c r="D1356">
        <f t="shared" si="90"/>
      </c>
    </row>
    <row r="1357" ht="12.75">
      <c r="D1357">
        <f t="shared" si="90"/>
      </c>
    </row>
    <row r="1358" ht="12.75">
      <c r="D1358">
        <f t="shared" si="90"/>
      </c>
    </row>
    <row r="1359" ht="12.75">
      <c r="D1359">
        <f t="shared" si="90"/>
      </c>
    </row>
    <row r="1360" ht="12.75">
      <c r="D1360">
        <f t="shared" si="90"/>
      </c>
    </row>
    <row r="1361" ht="12.75">
      <c r="D1361">
        <f t="shared" si="90"/>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K8"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222</v>
      </c>
    </row>
    <row r="3" spans="1:38" ht="12.75">
      <c r="A3" t="s">
        <v>0</v>
      </c>
      <c r="B3" t="s">
        <v>109</v>
      </c>
      <c r="C3" t="s">
        <v>110</v>
      </c>
      <c r="D3" t="s">
        <v>111</v>
      </c>
      <c r="E3" t="s">
        <v>223</v>
      </c>
      <c r="F3" t="s">
        <v>224</v>
      </c>
      <c r="G3" t="s">
        <v>112</v>
      </c>
      <c r="H3" t="s">
        <v>113</v>
      </c>
      <c r="I3" t="s">
        <v>145</v>
      </c>
      <c r="J3" t="s">
        <v>225</v>
      </c>
      <c r="K3" t="s">
        <v>226</v>
      </c>
      <c r="L3" t="s">
        <v>227</v>
      </c>
      <c r="M3" t="s">
        <v>228</v>
      </c>
      <c r="N3" t="s">
        <v>229</v>
      </c>
      <c r="O3" t="s">
        <v>230</v>
      </c>
      <c r="P3" t="s">
        <v>114</v>
      </c>
      <c r="Q3" t="s">
        <v>115</v>
      </c>
      <c r="R3" t="s">
        <v>116</v>
      </c>
      <c r="S3" t="s">
        <v>231</v>
      </c>
      <c r="T3" t="s">
        <v>232</v>
      </c>
      <c r="U3" t="s">
        <v>117</v>
      </c>
      <c r="V3" t="s">
        <v>118</v>
      </c>
      <c r="W3" t="s">
        <v>146</v>
      </c>
      <c r="X3" t="s">
        <v>233</v>
      </c>
      <c r="Y3" t="s">
        <v>234</v>
      </c>
      <c r="Z3" t="s">
        <v>235</v>
      </c>
      <c r="AA3" t="s">
        <v>236</v>
      </c>
      <c r="AB3" t="s">
        <v>237</v>
      </c>
      <c r="AC3" t="s">
        <v>238</v>
      </c>
      <c r="AD3" t="s">
        <v>119</v>
      </c>
      <c r="AE3" t="s">
        <v>239</v>
      </c>
      <c r="AF3" t="s">
        <v>240</v>
      </c>
      <c r="AG3" t="s">
        <v>241</v>
      </c>
      <c r="AH3" t="s">
        <v>120</v>
      </c>
      <c r="AI3" t="s">
        <v>242</v>
      </c>
      <c r="AJ3" t="s">
        <v>243</v>
      </c>
      <c r="AK3" t="s">
        <v>244</v>
      </c>
      <c r="AL3" t="s">
        <v>245</v>
      </c>
    </row>
    <row r="4" spans="1:38" ht="12.75">
      <c r="A4" t="s">
        <v>3</v>
      </c>
      <c r="B4">
        <v>151432</v>
      </c>
      <c r="C4">
        <v>396121</v>
      </c>
      <c r="D4">
        <v>0.3946139712</v>
      </c>
      <c r="E4">
        <v>0.3815689774</v>
      </c>
      <c r="F4">
        <v>0.4081049444</v>
      </c>
      <c r="G4" s="4">
        <v>5.0515516E-06</v>
      </c>
      <c r="H4">
        <v>0.3822872304</v>
      </c>
      <c r="I4">
        <v>0.0007721012</v>
      </c>
      <c r="J4">
        <v>-0.0783</v>
      </c>
      <c r="K4">
        <v>-0.1119</v>
      </c>
      <c r="L4">
        <v>-0.0446</v>
      </c>
      <c r="M4">
        <v>0.9247275503</v>
      </c>
      <c r="N4">
        <v>0.8941582697</v>
      </c>
      <c r="O4">
        <v>0.9563419266</v>
      </c>
      <c r="P4">
        <v>150287</v>
      </c>
      <c r="Q4">
        <v>433986</v>
      </c>
      <c r="R4">
        <v>0.3591005629</v>
      </c>
      <c r="S4">
        <v>0.3472515787</v>
      </c>
      <c r="T4">
        <v>0.3713538603</v>
      </c>
      <c r="U4" s="4">
        <v>2.736652E-09</v>
      </c>
      <c r="V4">
        <v>0.3462945809</v>
      </c>
      <c r="W4">
        <v>0.0007222308</v>
      </c>
      <c r="X4">
        <v>-0.1018</v>
      </c>
      <c r="Y4">
        <v>-0.1354</v>
      </c>
      <c r="Z4">
        <v>-0.0682</v>
      </c>
      <c r="AA4">
        <v>0.903208483</v>
      </c>
      <c r="AB4">
        <v>0.8734059594</v>
      </c>
      <c r="AC4">
        <v>0.9340279339</v>
      </c>
      <c r="AD4" s="4">
        <v>4.5019251E-07</v>
      </c>
      <c r="AE4">
        <v>0.0891</v>
      </c>
      <c r="AF4">
        <v>0.0545</v>
      </c>
      <c r="AG4">
        <v>0.1237</v>
      </c>
      <c r="AH4" s="4">
        <v>1.374962E-15</v>
      </c>
      <c r="AI4">
        <v>-0.0867</v>
      </c>
      <c r="AJ4">
        <v>-0.108</v>
      </c>
      <c r="AK4">
        <v>-0.0654</v>
      </c>
      <c r="AL4" t="s">
        <v>246</v>
      </c>
    </row>
    <row r="5" spans="1:38" ht="12.75">
      <c r="A5" t="s">
        <v>1</v>
      </c>
      <c r="B5">
        <v>236039</v>
      </c>
      <c r="C5">
        <v>749297</v>
      </c>
      <c r="D5">
        <v>0.3181548925</v>
      </c>
      <c r="E5">
        <v>0.3077665323</v>
      </c>
      <c r="F5">
        <v>0.3288939017</v>
      </c>
      <c r="G5" s="4">
        <v>2.522971E-67</v>
      </c>
      <c r="H5">
        <v>0.3150139397</v>
      </c>
      <c r="I5">
        <v>0.0005366347</v>
      </c>
      <c r="J5">
        <v>-0.2936</v>
      </c>
      <c r="K5">
        <v>-0.3268</v>
      </c>
      <c r="L5">
        <v>-0.2604</v>
      </c>
      <c r="M5">
        <v>0.7455554435</v>
      </c>
      <c r="N5">
        <v>0.7212116453</v>
      </c>
      <c r="O5">
        <v>0.7707209429</v>
      </c>
      <c r="P5">
        <v>223719</v>
      </c>
      <c r="Q5">
        <v>775722</v>
      </c>
      <c r="R5">
        <v>0.2954557647</v>
      </c>
      <c r="S5">
        <v>0.2858211935</v>
      </c>
      <c r="T5">
        <v>0.3054151018</v>
      </c>
      <c r="U5" s="4">
        <v>5.779106E-69</v>
      </c>
      <c r="V5">
        <v>0.2884009993</v>
      </c>
      <c r="W5">
        <v>0.000514355</v>
      </c>
      <c r="X5">
        <v>-0.2969</v>
      </c>
      <c r="Y5">
        <v>-0.33</v>
      </c>
      <c r="Z5">
        <v>-0.2637</v>
      </c>
      <c r="AA5">
        <v>0.7431293087</v>
      </c>
      <c r="AB5">
        <v>0.7188964688</v>
      </c>
      <c r="AC5">
        <v>0.7681789985</v>
      </c>
      <c r="AD5">
        <v>6.69224E-05</v>
      </c>
      <c r="AE5">
        <v>0.0688</v>
      </c>
      <c r="AF5">
        <v>0.035</v>
      </c>
      <c r="AG5">
        <v>0.1026</v>
      </c>
      <c r="AH5" s="4">
        <v>6.34118E-157</v>
      </c>
      <c r="AI5">
        <v>-0.2861</v>
      </c>
      <c r="AJ5">
        <v>-0.3071</v>
      </c>
      <c r="AK5">
        <v>-0.265</v>
      </c>
      <c r="AL5" t="s">
        <v>247</v>
      </c>
    </row>
    <row r="6" spans="1:38" ht="12.75">
      <c r="A6" t="s">
        <v>9</v>
      </c>
      <c r="B6">
        <v>141362</v>
      </c>
      <c r="C6">
        <v>376765</v>
      </c>
      <c r="D6">
        <v>0.3773865169</v>
      </c>
      <c r="E6">
        <v>0.3649318416</v>
      </c>
      <c r="F6">
        <v>0.3902662548</v>
      </c>
      <c r="G6" s="4">
        <v>7.105445E-13</v>
      </c>
      <c r="H6">
        <v>0.3751993948</v>
      </c>
      <c r="I6">
        <v>0.0007887993</v>
      </c>
      <c r="J6">
        <v>-0.1229</v>
      </c>
      <c r="K6">
        <v>-0.1565</v>
      </c>
      <c r="L6">
        <v>-0.0893</v>
      </c>
      <c r="M6">
        <v>0.8843572065</v>
      </c>
      <c r="N6">
        <v>0.8551712624</v>
      </c>
      <c r="O6">
        <v>0.914539231</v>
      </c>
      <c r="P6">
        <v>145464</v>
      </c>
      <c r="Q6">
        <v>377576</v>
      </c>
      <c r="R6">
        <v>0.3841612879</v>
      </c>
      <c r="S6">
        <v>0.3715322657</v>
      </c>
      <c r="T6">
        <v>0.3972195924</v>
      </c>
      <c r="U6">
        <v>0.0440494851</v>
      </c>
      <c r="V6">
        <v>0.3852575376</v>
      </c>
      <c r="W6">
        <v>0.0007919905</v>
      </c>
      <c r="X6">
        <v>-0.0343</v>
      </c>
      <c r="Y6">
        <v>-0.0678</v>
      </c>
      <c r="Z6">
        <v>-0.0009</v>
      </c>
      <c r="AA6">
        <v>0.9662411312</v>
      </c>
      <c r="AB6">
        <v>0.9344766586</v>
      </c>
      <c r="AC6">
        <v>0.999085333</v>
      </c>
      <c r="AD6">
        <v>0.1904354538</v>
      </c>
      <c r="AE6">
        <v>-0.023</v>
      </c>
      <c r="AF6">
        <v>-0.0574</v>
      </c>
      <c r="AG6">
        <v>0.0114</v>
      </c>
      <c r="AH6" s="4">
        <v>2.092657E-15</v>
      </c>
      <c r="AI6">
        <v>-0.086</v>
      </c>
      <c r="AJ6">
        <v>-0.1072</v>
      </c>
      <c r="AK6">
        <v>-0.0647</v>
      </c>
      <c r="AL6" t="s">
        <v>248</v>
      </c>
    </row>
    <row r="7" spans="1:38" ht="12.75">
      <c r="A7" t="s">
        <v>10</v>
      </c>
      <c r="B7">
        <v>176302</v>
      </c>
      <c r="C7">
        <v>594240</v>
      </c>
      <c r="D7">
        <v>0.2937906916</v>
      </c>
      <c r="E7">
        <v>0.2841857346</v>
      </c>
      <c r="F7">
        <v>0.3037202786</v>
      </c>
      <c r="G7" s="4">
        <v>2.24191E-107</v>
      </c>
      <c r="H7">
        <v>0.2966848411</v>
      </c>
      <c r="I7">
        <v>0.0005925728</v>
      </c>
      <c r="J7">
        <v>-0.3733</v>
      </c>
      <c r="K7">
        <v>-0.4065</v>
      </c>
      <c r="L7">
        <v>-0.3401</v>
      </c>
      <c r="M7">
        <v>0.6884610439</v>
      </c>
      <c r="N7">
        <v>0.6659530511</v>
      </c>
      <c r="O7">
        <v>0.7117297655</v>
      </c>
      <c r="P7">
        <v>167648</v>
      </c>
      <c r="Q7">
        <v>571819</v>
      </c>
      <c r="R7">
        <v>0.2848546506</v>
      </c>
      <c r="S7">
        <v>0.2755609059</v>
      </c>
      <c r="T7">
        <v>0.2944618421</v>
      </c>
      <c r="U7" s="4">
        <v>2.098953E-86</v>
      </c>
      <c r="V7">
        <v>0.2931836822</v>
      </c>
      <c r="W7">
        <v>0.0006019964</v>
      </c>
      <c r="X7">
        <v>-0.3334</v>
      </c>
      <c r="Y7">
        <v>-0.3666</v>
      </c>
      <c r="Z7">
        <v>-0.3003</v>
      </c>
      <c r="AA7">
        <v>0.7164654234</v>
      </c>
      <c r="AB7">
        <v>0.6930898291</v>
      </c>
      <c r="AC7">
        <v>0.740629398</v>
      </c>
      <c r="AD7">
        <v>0.1375029476</v>
      </c>
      <c r="AE7">
        <v>0.0257</v>
      </c>
      <c r="AF7">
        <v>-0.0082</v>
      </c>
      <c r="AG7">
        <v>0.0596</v>
      </c>
      <c r="AH7" s="4">
        <v>5.67579E-217</v>
      </c>
      <c r="AI7">
        <v>-0.3371</v>
      </c>
      <c r="AJ7">
        <v>-0.3581</v>
      </c>
      <c r="AK7">
        <v>-0.316</v>
      </c>
      <c r="AL7" t="s">
        <v>249</v>
      </c>
    </row>
    <row r="8" spans="1:38" ht="12.75">
      <c r="A8" t="s">
        <v>11</v>
      </c>
      <c r="B8">
        <v>2550663</v>
      </c>
      <c r="C8">
        <v>5163137</v>
      </c>
      <c r="D8">
        <v>0.4920565682</v>
      </c>
      <c r="E8">
        <v>0.4792323675</v>
      </c>
      <c r="F8">
        <v>0.5052239429</v>
      </c>
      <c r="G8" s="4">
        <v>4.066618E-26</v>
      </c>
      <c r="H8">
        <v>0.4940142011</v>
      </c>
      <c r="I8">
        <v>0.0002200301</v>
      </c>
      <c r="J8">
        <v>0.1424</v>
      </c>
      <c r="K8">
        <v>0.116</v>
      </c>
      <c r="L8">
        <v>0.1688</v>
      </c>
      <c r="M8">
        <v>1.1530718577</v>
      </c>
      <c r="N8">
        <v>1.1230199779</v>
      </c>
      <c r="O8">
        <v>1.1839279223</v>
      </c>
      <c r="P8">
        <v>2381667</v>
      </c>
      <c r="Q8">
        <v>5193871</v>
      </c>
      <c r="R8">
        <v>0.4569999206</v>
      </c>
      <c r="S8">
        <v>0.4450781407</v>
      </c>
      <c r="T8">
        <v>0.469241035</v>
      </c>
      <c r="U8" s="4">
        <v>5.310748E-25</v>
      </c>
      <c r="V8">
        <v>0.4585533603</v>
      </c>
      <c r="W8">
        <v>0.0002186388</v>
      </c>
      <c r="X8">
        <v>0.1393</v>
      </c>
      <c r="Y8">
        <v>0.1128</v>
      </c>
      <c r="Z8">
        <v>0.1657</v>
      </c>
      <c r="AA8">
        <v>1.149444606</v>
      </c>
      <c r="AB8">
        <v>1.1194589868</v>
      </c>
      <c r="AC8">
        <v>1.1802334143</v>
      </c>
      <c r="AD8" s="4">
        <v>4.093059E-12</v>
      </c>
      <c r="AE8">
        <v>0.0699</v>
      </c>
      <c r="AF8">
        <v>0.0501</v>
      </c>
      <c r="AG8">
        <v>0.0897</v>
      </c>
      <c r="AH8" s="4">
        <v>3.385641E-58</v>
      </c>
      <c r="AI8">
        <v>0.1371</v>
      </c>
      <c r="AJ8">
        <v>0.1204</v>
      </c>
      <c r="AK8">
        <v>0.1538</v>
      </c>
      <c r="AL8" t="s">
        <v>250</v>
      </c>
    </row>
    <row r="9" spans="1:38" ht="12.75">
      <c r="A9" t="s">
        <v>6</v>
      </c>
      <c r="B9">
        <v>112501</v>
      </c>
      <c r="C9">
        <v>367842</v>
      </c>
      <c r="D9">
        <v>0.3060333734</v>
      </c>
      <c r="E9">
        <v>0.2959261317</v>
      </c>
      <c r="F9">
        <v>0.316485824</v>
      </c>
      <c r="G9" s="4">
        <v>7.308598E-84</v>
      </c>
      <c r="H9">
        <v>0.3058405511</v>
      </c>
      <c r="I9">
        <v>0.0007597076</v>
      </c>
      <c r="J9">
        <v>-0.3325</v>
      </c>
      <c r="K9">
        <v>-0.3661</v>
      </c>
      <c r="L9">
        <v>-0.2989</v>
      </c>
      <c r="M9">
        <v>0.7171502083</v>
      </c>
      <c r="N9">
        <v>0.6934651755</v>
      </c>
      <c r="O9">
        <v>0.7416441941</v>
      </c>
      <c r="P9">
        <v>100097</v>
      </c>
      <c r="Q9">
        <v>351994</v>
      </c>
      <c r="R9">
        <v>0.2793046338</v>
      </c>
      <c r="S9">
        <v>0.2700822106</v>
      </c>
      <c r="T9">
        <v>0.2888419726</v>
      </c>
      <c r="U9" s="4">
        <v>2.163788E-94</v>
      </c>
      <c r="V9">
        <v>0.2843713245</v>
      </c>
      <c r="W9">
        <v>0.0007603598</v>
      </c>
      <c r="X9">
        <v>-0.3531</v>
      </c>
      <c r="Y9">
        <v>-0.3867</v>
      </c>
      <c r="Z9">
        <v>-0.3195</v>
      </c>
      <c r="AA9">
        <v>0.7025060405</v>
      </c>
      <c r="AB9">
        <v>0.6793098338</v>
      </c>
      <c r="AC9">
        <v>0.7264943218</v>
      </c>
      <c r="AD9" s="4">
        <v>1.0558434E-06</v>
      </c>
      <c r="AE9">
        <v>0.0862</v>
      </c>
      <c r="AF9">
        <v>0.0516</v>
      </c>
      <c r="AG9">
        <v>0.1208</v>
      </c>
      <c r="AH9" s="4">
        <v>5.4517E-196</v>
      </c>
      <c r="AI9">
        <v>-0.3239</v>
      </c>
      <c r="AJ9">
        <v>-0.3452</v>
      </c>
      <c r="AK9">
        <v>-0.3027</v>
      </c>
      <c r="AL9" t="s">
        <v>251</v>
      </c>
    </row>
    <row r="10" spans="1:38" ht="12.75">
      <c r="A10" t="s">
        <v>4</v>
      </c>
      <c r="B10">
        <v>238184</v>
      </c>
      <c r="C10">
        <v>578468</v>
      </c>
      <c r="D10">
        <v>0.4112716532</v>
      </c>
      <c r="E10">
        <v>0.3978155691</v>
      </c>
      <c r="F10">
        <v>0.4251828884</v>
      </c>
      <c r="G10">
        <v>0.0296520772</v>
      </c>
      <c r="H10">
        <v>0.411749656</v>
      </c>
      <c r="I10">
        <v>0.0006470801</v>
      </c>
      <c r="J10">
        <v>-0.0369</v>
      </c>
      <c r="K10">
        <v>-0.0702</v>
      </c>
      <c r="L10">
        <v>-0.0036</v>
      </c>
      <c r="M10">
        <v>0.963762705</v>
      </c>
      <c r="N10">
        <v>0.9322300869</v>
      </c>
      <c r="O10">
        <v>0.9963619118</v>
      </c>
      <c r="P10">
        <v>228689</v>
      </c>
      <c r="Q10">
        <v>597727</v>
      </c>
      <c r="R10">
        <v>0.3808885335</v>
      </c>
      <c r="S10">
        <v>0.3684447799</v>
      </c>
      <c r="T10">
        <v>0.393752559</v>
      </c>
      <c r="U10">
        <v>0.0113657763</v>
      </c>
      <c r="V10">
        <v>0.3825977411</v>
      </c>
      <c r="W10">
        <v>0.0006286427</v>
      </c>
      <c r="X10">
        <v>-0.0429</v>
      </c>
      <c r="Y10">
        <v>-0.0761</v>
      </c>
      <c r="Z10">
        <v>-0.0097</v>
      </c>
      <c r="AA10">
        <v>0.9580095106</v>
      </c>
      <c r="AB10">
        <v>0.9267110251</v>
      </c>
      <c r="AC10">
        <v>0.9903650627</v>
      </c>
      <c r="AD10">
        <v>3.62808E-05</v>
      </c>
      <c r="AE10">
        <v>0.0715</v>
      </c>
      <c r="AF10">
        <v>0.0376</v>
      </c>
      <c r="AG10">
        <v>0.1055</v>
      </c>
      <c r="AH10">
        <v>2.48723E-05</v>
      </c>
      <c r="AI10">
        <v>-0.0453</v>
      </c>
      <c r="AJ10">
        <v>-0.0663</v>
      </c>
      <c r="AK10">
        <v>-0.0242</v>
      </c>
      <c r="AL10" t="s">
        <v>252</v>
      </c>
    </row>
    <row r="11" spans="1:38" ht="12.75">
      <c r="A11" t="s">
        <v>2</v>
      </c>
      <c r="B11">
        <v>110143</v>
      </c>
      <c r="C11">
        <v>289029</v>
      </c>
      <c r="D11">
        <v>0.3826558466</v>
      </c>
      <c r="E11">
        <v>0.3699285135</v>
      </c>
      <c r="F11">
        <v>0.3958210615</v>
      </c>
      <c r="G11" s="4">
        <v>2.66136E-10</v>
      </c>
      <c r="H11">
        <v>0.3810794073</v>
      </c>
      <c r="I11">
        <v>0.0009033468</v>
      </c>
      <c r="J11">
        <v>-0.109</v>
      </c>
      <c r="K11">
        <v>-0.1429</v>
      </c>
      <c r="L11">
        <v>-0.0752</v>
      </c>
      <c r="M11">
        <v>0.8967052091</v>
      </c>
      <c r="N11">
        <v>0.8668803262</v>
      </c>
      <c r="O11">
        <v>0.9275562124</v>
      </c>
      <c r="P11">
        <v>115388</v>
      </c>
      <c r="Q11">
        <v>312873</v>
      </c>
      <c r="R11">
        <v>0.368699661</v>
      </c>
      <c r="S11">
        <v>0.3564821963</v>
      </c>
      <c r="T11">
        <v>0.3813358464</v>
      </c>
      <c r="U11">
        <v>1.15069E-05</v>
      </c>
      <c r="V11">
        <v>0.3688013987</v>
      </c>
      <c r="W11">
        <v>0.0008625718</v>
      </c>
      <c r="X11">
        <v>-0.0754</v>
      </c>
      <c r="Y11">
        <v>-0.1091</v>
      </c>
      <c r="Z11">
        <v>-0.0417</v>
      </c>
      <c r="AA11">
        <v>0.9273521012</v>
      </c>
      <c r="AB11">
        <v>0.8966227764</v>
      </c>
      <c r="AC11">
        <v>0.9591345906</v>
      </c>
      <c r="AD11">
        <v>0.0731319721</v>
      </c>
      <c r="AE11">
        <v>0.0319</v>
      </c>
      <c r="AF11">
        <v>-0.003</v>
      </c>
      <c r="AG11">
        <v>0.0669</v>
      </c>
      <c r="AH11" s="4">
        <v>8.997203E-19</v>
      </c>
      <c r="AI11">
        <v>-0.0966</v>
      </c>
      <c r="AJ11">
        <v>-0.118</v>
      </c>
      <c r="AK11">
        <v>-0.0752</v>
      </c>
      <c r="AL11" t="s">
        <v>253</v>
      </c>
    </row>
    <row r="12" spans="1:38" ht="12.75">
      <c r="A12" t="s">
        <v>8</v>
      </c>
      <c r="B12">
        <v>2530</v>
      </c>
      <c r="C12">
        <v>9587</v>
      </c>
      <c r="D12">
        <v>0.2729130565</v>
      </c>
      <c r="E12">
        <v>0.2586711089</v>
      </c>
      <c r="F12">
        <v>0.2879391391</v>
      </c>
      <c r="G12" s="4">
        <v>4.578295E-60</v>
      </c>
      <c r="H12">
        <v>0.2638990299</v>
      </c>
      <c r="I12">
        <v>0.0045013857</v>
      </c>
      <c r="J12">
        <v>-0.447</v>
      </c>
      <c r="K12">
        <v>-0.5006</v>
      </c>
      <c r="L12">
        <v>-0.3934</v>
      </c>
      <c r="M12">
        <v>0.6395369667</v>
      </c>
      <c r="N12">
        <v>0.6061627776</v>
      </c>
      <c r="O12">
        <v>0.6747486762</v>
      </c>
      <c r="P12">
        <v>1947</v>
      </c>
      <c r="Q12">
        <v>8287</v>
      </c>
      <c r="R12">
        <v>0.2433449042</v>
      </c>
      <c r="S12">
        <v>0.2298137459</v>
      </c>
      <c r="T12">
        <v>0.2576727609</v>
      </c>
      <c r="U12" s="4">
        <v>1.787457E-63</v>
      </c>
      <c r="V12">
        <v>0.2349463014</v>
      </c>
      <c r="W12">
        <v>0.0046572719</v>
      </c>
      <c r="X12">
        <v>-0.4909</v>
      </c>
      <c r="Y12">
        <v>-0.5481</v>
      </c>
      <c r="Z12">
        <v>-0.4337</v>
      </c>
      <c r="AA12">
        <v>0.6120602541</v>
      </c>
      <c r="AB12">
        <v>0.578026732</v>
      </c>
      <c r="AC12">
        <v>0.6480976293</v>
      </c>
      <c r="AD12">
        <v>0.0026087767</v>
      </c>
      <c r="AE12">
        <v>0.1095</v>
      </c>
      <c r="AF12">
        <v>0.0382</v>
      </c>
      <c r="AG12">
        <v>0.1807</v>
      </c>
      <c r="AH12" s="4">
        <v>9.04936E-136</v>
      </c>
      <c r="AI12">
        <v>-0.4353</v>
      </c>
      <c r="AJ12">
        <v>-0.4697</v>
      </c>
      <c r="AK12">
        <v>-0.4009</v>
      </c>
      <c r="AL12" t="s">
        <v>254</v>
      </c>
    </row>
    <row r="13" spans="1:38" ht="12.75">
      <c r="A13" t="s">
        <v>5</v>
      </c>
      <c r="B13">
        <v>57647</v>
      </c>
      <c r="C13">
        <v>205937</v>
      </c>
      <c r="D13">
        <v>0.298788832</v>
      </c>
      <c r="E13">
        <v>0.288558156</v>
      </c>
      <c r="F13">
        <v>0.3093822311</v>
      </c>
      <c r="G13" s="4">
        <v>1.979754E-89</v>
      </c>
      <c r="H13">
        <v>0.2799254141</v>
      </c>
      <c r="I13">
        <v>0.0009893335</v>
      </c>
      <c r="J13">
        <v>-0.3564</v>
      </c>
      <c r="K13">
        <v>-0.3913</v>
      </c>
      <c r="L13">
        <v>-0.3216</v>
      </c>
      <c r="M13">
        <v>0.7001735489</v>
      </c>
      <c r="N13">
        <v>0.6761992636</v>
      </c>
      <c r="O13">
        <v>0.7249978297</v>
      </c>
      <c r="P13">
        <v>45553</v>
      </c>
      <c r="Q13">
        <v>202110</v>
      </c>
      <c r="R13">
        <v>0.2383633734</v>
      </c>
      <c r="S13">
        <v>0.2301661422</v>
      </c>
      <c r="T13">
        <v>0.2468525441</v>
      </c>
      <c r="U13" s="4">
        <v>1.44104E-180</v>
      </c>
      <c r="V13">
        <v>0.2253871654</v>
      </c>
      <c r="W13">
        <v>0.0009294222</v>
      </c>
      <c r="X13">
        <v>-0.5116</v>
      </c>
      <c r="Y13">
        <v>-0.5466</v>
      </c>
      <c r="Z13">
        <v>-0.4766</v>
      </c>
      <c r="AA13">
        <v>0.5995307251</v>
      </c>
      <c r="AB13">
        <v>0.5789130779</v>
      </c>
      <c r="AC13">
        <v>0.6208826577</v>
      </c>
      <c r="AD13" s="4">
        <v>2.139578E-31</v>
      </c>
      <c r="AE13">
        <v>0.2207</v>
      </c>
      <c r="AF13">
        <v>0.1836</v>
      </c>
      <c r="AG13">
        <v>0.2578</v>
      </c>
      <c r="AH13" s="4">
        <v>1.29264E-254</v>
      </c>
      <c r="AI13">
        <v>-0.3843</v>
      </c>
      <c r="AJ13">
        <v>-0.4064</v>
      </c>
      <c r="AK13">
        <v>-0.3622</v>
      </c>
      <c r="AL13" t="s">
        <v>255</v>
      </c>
    </row>
    <row r="14" spans="1:38" ht="12.75">
      <c r="A14" t="s">
        <v>7</v>
      </c>
      <c r="B14">
        <v>94712</v>
      </c>
      <c r="C14">
        <v>341979</v>
      </c>
      <c r="D14">
        <v>0.2883008089</v>
      </c>
      <c r="E14">
        <v>0.2784024587</v>
      </c>
      <c r="F14">
        <v>0.298551086</v>
      </c>
      <c r="G14" s="4">
        <v>2.85696E-107</v>
      </c>
      <c r="H14">
        <v>0.2769526784</v>
      </c>
      <c r="I14">
        <v>0.0007652202</v>
      </c>
      <c r="J14">
        <v>-0.3922</v>
      </c>
      <c r="K14">
        <v>-0.4271</v>
      </c>
      <c r="L14">
        <v>-0.3572</v>
      </c>
      <c r="M14">
        <v>0.6755962033</v>
      </c>
      <c r="N14">
        <v>0.6524006812</v>
      </c>
      <c r="O14">
        <v>0.6996164214</v>
      </c>
      <c r="P14">
        <v>91695</v>
      </c>
      <c r="Q14">
        <v>359920</v>
      </c>
      <c r="R14">
        <v>0.2797153942</v>
      </c>
      <c r="S14">
        <v>0.2701379189</v>
      </c>
      <c r="T14">
        <v>0.2896324295</v>
      </c>
      <c r="U14" s="4">
        <v>4.301885E-87</v>
      </c>
      <c r="V14">
        <v>0.2547649478</v>
      </c>
      <c r="W14">
        <v>0.0007262957</v>
      </c>
      <c r="X14">
        <v>-0.3516</v>
      </c>
      <c r="Y14">
        <v>-0.3865</v>
      </c>
      <c r="Z14">
        <v>-0.3168</v>
      </c>
      <c r="AA14">
        <v>0.7035391837</v>
      </c>
      <c r="AB14">
        <v>0.6794499513</v>
      </c>
      <c r="AC14">
        <v>0.7284824762</v>
      </c>
      <c r="AD14">
        <v>0.1855953051</v>
      </c>
      <c r="AE14">
        <v>0.025</v>
      </c>
      <c r="AF14">
        <v>-0.012</v>
      </c>
      <c r="AG14">
        <v>0.0621</v>
      </c>
      <c r="AH14" s="4">
        <v>2.40181E-236</v>
      </c>
      <c r="AI14">
        <v>-0.371</v>
      </c>
      <c r="AJ14">
        <v>-0.3931</v>
      </c>
      <c r="AK14">
        <v>-0.3488</v>
      </c>
      <c r="AL14" t="s">
        <v>256</v>
      </c>
    </row>
    <row r="15" spans="1:38" ht="12.75">
      <c r="A15" t="s">
        <v>14</v>
      </c>
      <c r="B15">
        <v>563773</v>
      </c>
      <c r="C15">
        <v>1739658</v>
      </c>
      <c r="D15">
        <v>0.3268356277</v>
      </c>
      <c r="E15">
        <v>0.3165261504</v>
      </c>
      <c r="F15">
        <v>0.3374808918</v>
      </c>
      <c r="G15" s="4">
        <v>8.485179E-60</v>
      </c>
      <c r="H15">
        <v>0.324071168</v>
      </c>
      <c r="I15">
        <v>0.000354845</v>
      </c>
      <c r="J15">
        <v>-0.2667</v>
      </c>
      <c r="K15">
        <v>-0.2988</v>
      </c>
      <c r="L15">
        <v>-0.2347</v>
      </c>
      <c r="M15">
        <v>0.7658976401</v>
      </c>
      <c r="N15">
        <v>0.741738694</v>
      </c>
      <c r="O15">
        <v>0.7908434599</v>
      </c>
      <c r="P15">
        <v>541654</v>
      </c>
      <c r="Q15">
        <v>1781527</v>
      </c>
      <c r="R15">
        <v>0.3067941552</v>
      </c>
      <c r="S15">
        <v>0.2971342123</v>
      </c>
      <c r="T15">
        <v>0.3167681464</v>
      </c>
      <c r="U15" s="4">
        <v>8.605723E-57</v>
      </c>
      <c r="V15">
        <v>0.3040391754</v>
      </c>
      <c r="W15">
        <v>0.0003446363</v>
      </c>
      <c r="X15">
        <v>-0.2592</v>
      </c>
      <c r="Y15">
        <v>-0.2912</v>
      </c>
      <c r="Z15">
        <v>-0.2272</v>
      </c>
      <c r="AA15">
        <v>0.7716475888</v>
      </c>
      <c r="AB15">
        <v>0.7473509342</v>
      </c>
      <c r="AC15">
        <v>0.7967341367</v>
      </c>
      <c r="AD15">
        <v>0.000362327</v>
      </c>
      <c r="AE15">
        <v>0.0588</v>
      </c>
      <c r="AF15">
        <v>0.0265</v>
      </c>
      <c r="AG15">
        <v>0.0912</v>
      </c>
      <c r="AH15" s="4">
        <v>3.70686E-133</v>
      </c>
      <c r="AI15">
        <v>-0.2539</v>
      </c>
      <c r="AJ15">
        <v>-0.2742</v>
      </c>
      <c r="AK15">
        <v>-0.2337</v>
      </c>
      <c r="AL15" t="s">
        <v>257</v>
      </c>
    </row>
    <row r="16" spans="1:38" ht="12.75">
      <c r="A16" t="s">
        <v>12</v>
      </c>
      <c r="B16">
        <v>460828</v>
      </c>
      <c r="C16">
        <v>1235339</v>
      </c>
      <c r="D16">
        <v>0.3732186351</v>
      </c>
      <c r="E16">
        <v>0.3614066287</v>
      </c>
      <c r="F16">
        <v>0.3854166984</v>
      </c>
      <c r="G16" s="4">
        <v>3.179216E-16</v>
      </c>
      <c r="H16">
        <v>0.3730376844</v>
      </c>
      <c r="I16">
        <v>0.0004351149</v>
      </c>
      <c r="J16">
        <v>-0.134</v>
      </c>
      <c r="K16">
        <v>-0.1662</v>
      </c>
      <c r="L16">
        <v>-0.1018</v>
      </c>
      <c r="M16">
        <v>0.8745903069</v>
      </c>
      <c r="N16">
        <v>0.8469103751</v>
      </c>
      <c r="O16">
        <v>0.9031749135</v>
      </c>
      <c r="P16">
        <v>444174</v>
      </c>
      <c r="Q16">
        <v>1262594</v>
      </c>
      <c r="R16">
        <v>0.3483700825</v>
      </c>
      <c r="S16">
        <v>0.3373614953</v>
      </c>
      <c r="T16">
        <v>0.3597378957</v>
      </c>
      <c r="U16" s="4">
        <v>7.290379E-16</v>
      </c>
      <c r="V16">
        <v>0.3517947971</v>
      </c>
      <c r="W16">
        <v>0.0004249806</v>
      </c>
      <c r="X16">
        <v>-0.1321</v>
      </c>
      <c r="Y16">
        <v>-0.1642</v>
      </c>
      <c r="Z16">
        <v>-0.1</v>
      </c>
      <c r="AA16">
        <v>0.8762192163</v>
      </c>
      <c r="AB16">
        <v>0.848530456</v>
      </c>
      <c r="AC16">
        <v>0.9048115003</v>
      </c>
      <c r="AD16">
        <v>0.0001040583</v>
      </c>
      <c r="AE16">
        <v>0.0644</v>
      </c>
      <c r="AF16">
        <v>0.0319</v>
      </c>
      <c r="AG16">
        <v>0.097</v>
      </c>
      <c r="AH16" s="4">
        <v>1.960216E-37</v>
      </c>
      <c r="AI16">
        <v>-0.1327</v>
      </c>
      <c r="AJ16">
        <v>-0.1531</v>
      </c>
      <c r="AK16">
        <v>-0.1124</v>
      </c>
      <c r="AL16" t="s">
        <v>258</v>
      </c>
    </row>
    <row r="17" spans="1:38" ht="12.75">
      <c r="A17" t="s">
        <v>13</v>
      </c>
      <c r="B17">
        <v>154889</v>
      </c>
      <c r="C17">
        <v>557503</v>
      </c>
      <c r="D17">
        <v>0.2965719607</v>
      </c>
      <c r="E17">
        <v>0.286842602</v>
      </c>
      <c r="F17">
        <v>0.3066313277</v>
      </c>
      <c r="G17" s="4">
        <v>2.0202E-101</v>
      </c>
      <c r="H17">
        <v>0.2778263077</v>
      </c>
      <c r="I17">
        <v>0.000599907</v>
      </c>
      <c r="J17">
        <v>-0.3639</v>
      </c>
      <c r="K17">
        <v>-0.3972</v>
      </c>
      <c r="L17">
        <v>-0.3305</v>
      </c>
      <c r="M17">
        <v>0.6949785935</v>
      </c>
      <c r="N17">
        <v>0.6721790813</v>
      </c>
      <c r="O17">
        <v>0.718551438</v>
      </c>
      <c r="P17">
        <v>139195</v>
      </c>
      <c r="Q17">
        <v>570317</v>
      </c>
      <c r="R17">
        <v>0.2642626175</v>
      </c>
      <c r="S17">
        <v>0.2556188827</v>
      </c>
      <c r="T17">
        <v>0.2731986395</v>
      </c>
      <c r="U17" s="4">
        <v>4.78658E-128</v>
      </c>
      <c r="V17">
        <v>0.2440660194</v>
      </c>
      <c r="W17">
        <v>0.000568771</v>
      </c>
      <c r="X17">
        <v>-0.4085</v>
      </c>
      <c r="Y17">
        <v>-0.4417</v>
      </c>
      <c r="Z17">
        <v>-0.3752</v>
      </c>
      <c r="AA17">
        <v>0.6646724135</v>
      </c>
      <c r="AB17">
        <v>0.642931722</v>
      </c>
      <c r="AC17">
        <v>0.687148265</v>
      </c>
      <c r="AD17" s="4">
        <v>3.87296E-10</v>
      </c>
      <c r="AE17">
        <v>0.1109</v>
      </c>
      <c r="AF17">
        <v>0.0762</v>
      </c>
      <c r="AG17">
        <v>0.1456</v>
      </c>
      <c r="AH17" s="4">
        <v>8.94992E-248</v>
      </c>
      <c r="AI17">
        <v>-0.3626</v>
      </c>
      <c r="AJ17">
        <v>-0.3837</v>
      </c>
      <c r="AK17">
        <v>-0.3414</v>
      </c>
      <c r="AL17" t="s">
        <v>259</v>
      </c>
    </row>
    <row r="18" spans="1:38" ht="12.75">
      <c r="A18" t="s">
        <v>15</v>
      </c>
      <c r="B18">
        <v>3871515</v>
      </c>
      <c r="C18">
        <v>9072402</v>
      </c>
      <c r="D18">
        <v>0.4267353894</v>
      </c>
      <c r="E18" t="s">
        <v>107</v>
      </c>
      <c r="F18" t="s">
        <v>107</v>
      </c>
      <c r="G18" t="s">
        <v>107</v>
      </c>
      <c r="H18">
        <v>0.4267353894</v>
      </c>
      <c r="I18">
        <v>0.0001642085</v>
      </c>
      <c r="J18" t="s">
        <v>107</v>
      </c>
      <c r="K18" t="s">
        <v>107</v>
      </c>
      <c r="L18" t="s">
        <v>107</v>
      </c>
      <c r="M18" t="s">
        <v>107</v>
      </c>
      <c r="N18" t="s">
        <v>107</v>
      </c>
      <c r="O18" t="s">
        <v>107</v>
      </c>
      <c r="P18">
        <v>3652154</v>
      </c>
      <c r="Q18">
        <v>9185885</v>
      </c>
      <c r="R18">
        <v>0.3975832486</v>
      </c>
      <c r="S18" t="s">
        <v>107</v>
      </c>
      <c r="T18" t="s">
        <v>107</v>
      </c>
      <c r="U18" t="s">
        <v>107</v>
      </c>
      <c r="V18">
        <v>0.3975832486</v>
      </c>
      <c r="W18">
        <v>0.0001614738</v>
      </c>
      <c r="X18" t="s">
        <v>107</v>
      </c>
      <c r="Y18" t="s">
        <v>107</v>
      </c>
      <c r="Z18" t="s">
        <v>107</v>
      </c>
      <c r="AA18" t="s">
        <v>107</v>
      </c>
      <c r="AB18" t="s">
        <v>107</v>
      </c>
      <c r="AC18" t="s">
        <v>107</v>
      </c>
      <c r="AD18">
        <v>7.62957E-05</v>
      </c>
      <c r="AE18">
        <v>0.0655</v>
      </c>
      <c r="AF18">
        <v>0.0331</v>
      </c>
      <c r="AG18">
        <v>0.098</v>
      </c>
      <c r="AH18" t="s">
        <v>107</v>
      </c>
      <c r="AI18" t="s">
        <v>107</v>
      </c>
      <c r="AJ18" t="s">
        <v>107</v>
      </c>
      <c r="AK18" t="s">
        <v>107</v>
      </c>
      <c r="AL18" t="s">
        <v>260</v>
      </c>
    </row>
    <row r="19" spans="1:38" ht="12.75">
      <c r="A19" t="s">
        <v>72</v>
      </c>
      <c r="B19">
        <v>218656</v>
      </c>
      <c r="C19">
        <v>449864</v>
      </c>
      <c r="D19">
        <v>0.4900284514</v>
      </c>
      <c r="E19">
        <v>0.4738529342</v>
      </c>
      <c r="F19">
        <v>0.5067561385</v>
      </c>
      <c r="G19" s="4">
        <v>6.726841E-16</v>
      </c>
      <c r="H19">
        <v>0.4860491171</v>
      </c>
      <c r="I19">
        <v>0.0007451784</v>
      </c>
      <c r="J19">
        <v>0.1383</v>
      </c>
      <c r="K19">
        <v>0.1047</v>
      </c>
      <c r="L19">
        <v>0.1719</v>
      </c>
      <c r="M19">
        <v>1.1483192245</v>
      </c>
      <c r="N19">
        <v>1.1104139614</v>
      </c>
      <c r="O19">
        <v>1.1875184274</v>
      </c>
      <c r="P19">
        <v>227908</v>
      </c>
      <c r="Q19">
        <v>494133</v>
      </c>
      <c r="R19">
        <v>0.4616803577</v>
      </c>
      <c r="S19">
        <v>0.446521099</v>
      </c>
      <c r="T19">
        <v>0.4773542687</v>
      </c>
      <c r="U19" s="4">
        <v>1.713841E-18</v>
      </c>
      <c r="V19">
        <v>0.4612280499</v>
      </c>
      <c r="W19">
        <v>0.0007091505</v>
      </c>
      <c r="X19">
        <v>0.1495</v>
      </c>
      <c r="Y19">
        <v>0.1161</v>
      </c>
      <c r="Z19">
        <v>0.1829</v>
      </c>
      <c r="AA19">
        <v>1.1612168251</v>
      </c>
      <c r="AB19">
        <v>1.1230883105</v>
      </c>
      <c r="AC19">
        <v>1.2006397914</v>
      </c>
      <c r="AD19">
        <v>0.0019388713</v>
      </c>
      <c r="AE19">
        <v>0.0544</v>
      </c>
      <c r="AF19">
        <v>0.02</v>
      </c>
      <c r="AG19">
        <v>0.0888</v>
      </c>
      <c r="AH19" s="4">
        <v>1.191394E-39</v>
      </c>
      <c r="AI19">
        <v>0.1428</v>
      </c>
      <c r="AJ19">
        <v>0.1216</v>
      </c>
      <c r="AK19">
        <v>0.164</v>
      </c>
      <c r="AL19" t="s">
        <v>261</v>
      </c>
    </row>
    <row r="20" spans="1:38" ht="12.75">
      <c r="A20" t="s">
        <v>71</v>
      </c>
      <c r="B20">
        <v>140245</v>
      </c>
      <c r="C20">
        <v>290948</v>
      </c>
      <c r="D20">
        <v>0.4902858095</v>
      </c>
      <c r="E20">
        <v>0.4740852258</v>
      </c>
      <c r="F20">
        <v>0.5070400044</v>
      </c>
      <c r="G20" s="4">
        <v>5.605265E-16</v>
      </c>
      <c r="H20">
        <v>0.4820277163</v>
      </c>
      <c r="I20">
        <v>0.0009263638</v>
      </c>
      <c r="J20">
        <v>0.1388</v>
      </c>
      <c r="K20">
        <v>0.1052</v>
      </c>
      <c r="L20">
        <v>0.1724</v>
      </c>
      <c r="M20">
        <v>1.1489223104</v>
      </c>
      <c r="N20">
        <v>1.1109583071</v>
      </c>
      <c r="O20">
        <v>1.188183631</v>
      </c>
      <c r="P20">
        <v>135607</v>
      </c>
      <c r="Q20">
        <v>292512</v>
      </c>
      <c r="R20">
        <v>0.4600291391</v>
      </c>
      <c r="S20">
        <v>0.4448901953</v>
      </c>
      <c r="T20">
        <v>0.4756832383</v>
      </c>
      <c r="U20" s="4">
        <v>1.287138E-17</v>
      </c>
      <c r="V20">
        <v>0.4635946559</v>
      </c>
      <c r="W20">
        <v>0.0009220276</v>
      </c>
      <c r="X20">
        <v>0.1459</v>
      </c>
      <c r="Y20">
        <v>0.1124</v>
      </c>
      <c r="Z20">
        <v>0.1793</v>
      </c>
      <c r="AA20">
        <v>1.1570636857</v>
      </c>
      <c r="AB20">
        <v>1.1189862672</v>
      </c>
      <c r="AC20">
        <v>1.1964368215</v>
      </c>
      <c r="AD20">
        <v>0.0008960642</v>
      </c>
      <c r="AE20">
        <v>0.0585</v>
      </c>
      <c r="AF20">
        <v>0.024</v>
      </c>
      <c r="AG20">
        <v>0.093</v>
      </c>
      <c r="AH20" s="4">
        <v>9.366087E-39</v>
      </c>
      <c r="AI20">
        <v>0.1413</v>
      </c>
      <c r="AJ20">
        <v>0.12</v>
      </c>
      <c r="AK20">
        <v>0.1625</v>
      </c>
      <c r="AL20" t="s">
        <v>262</v>
      </c>
    </row>
    <row r="21" spans="1:38" ht="12.75">
      <c r="A21" t="s">
        <v>81</v>
      </c>
      <c r="B21">
        <v>246501</v>
      </c>
      <c r="C21">
        <v>472011</v>
      </c>
      <c r="D21">
        <v>0.5146673309</v>
      </c>
      <c r="E21">
        <v>0.4978469773</v>
      </c>
      <c r="F21">
        <v>0.5320559803</v>
      </c>
      <c r="G21" s="4">
        <v>2.160734E-28</v>
      </c>
      <c r="H21">
        <v>0.5222357106</v>
      </c>
      <c r="I21">
        <v>0.0007270496</v>
      </c>
      <c r="J21">
        <v>0.1874</v>
      </c>
      <c r="K21">
        <v>0.1541</v>
      </c>
      <c r="L21">
        <v>0.2206</v>
      </c>
      <c r="M21">
        <v>1.2060572986</v>
      </c>
      <c r="N21">
        <v>1.1666409434</v>
      </c>
      <c r="O21">
        <v>1.2468053824</v>
      </c>
      <c r="P21">
        <v>218074</v>
      </c>
      <c r="Q21">
        <v>451964</v>
      </c>
      <c r="R21">
        <v>0.4755887918</v>
      </c>
      <c r="S21">
        <v>0.4600673528</v>
      </c>
      <c r="T21">
        <v>0.4916338825</v>
      </c>
      <c r="U21" s="4">
        <v>3.602462E-26</v>
      </c>
      <c r="V21">
        <v>0.4825030312</v>
      </c>
      <c r="W21">
        <v>0.0007432792</v>
      </c>
      <c r="X21">
        <v>0.1791</v>
      </c>
      <c r="Y21">
        <v>0.146</v>
      </c>
      <c r="Z21">
        <v>0.2123</v>
      </c>
      <c r="AA21">
        <v>1.19619927</v>
      </c>
      <c r="AB21">
        <v>1.1571598009</v>
      </c>
      <c r="AC21">
        <v>1.2365558262</v>
      </c>
      <c r="AD21">
        <v>1.97892E-05</v>
      </c>
      <c r="AE21">
        <v>0.0738</v>
      </c>
      <c r="AF21">
        <v>0.0399</v>
      </c>
      <c r="AG21">
        <v>0.1076</v>
      </c>
      <c r="AH21" s="4">
        <v>3.233548E-65</v>
      </c>
      <c r="AI21">
        <v>0.1829</v>
      </c>
      <c r="AJ21">
        <v>0.1619</v>
      </c>
      <c r="AK21">
        <v>0.2039</v>
      </c>
      <c r="AL21" t="s">
        <v>263</v>
      </c>
    </row>
    <row r="22" spans="1:38" ht="12.75">
      <c r="A22" t="s">
        <v>73</v>
      </c>
      <c r="B22">
        <v>238533</v>
      </c>
      <c r="C22">
        <v>469562</v>
      </c>
      <c r="D22">
        <v>0.5060323569</v>
      </c>
      <c r="E22">
        <v>0.4894298282</v>
      </c>
      <c r="F22">
        <v>0.5231980796</v>
      </c>
      <c r="G22" s="4">
        <v>1.328077E-23</v>
      </c>
      <c r="H22">
        <v>0.5079904251</v>
      </c>
      <c r="I22">
        <v>0.0007295718</v>
      </c>
      <c r="J22">
        <v>0.1704</v>
      </c>
      <c r="K22">
        <v>0.1371</v>
      </c>
      <c r="L22">
        <v>0.2038</v>
      </c>
      <c r="M22">
        <v>1.1858223374</v>
      </c>
      <c r="N22">
        <v>1.1469164274</v>
      </c>
      <c r="O22">
        <v>1.2260480209</v>
      </c>
      <c r="P22">
        <v>230954</v>
      </c>
      <c r="Q22">
        <v>485502</v>
      </c>
      <c r="R22">
        <v>0.4750330348</v>
      </c>
      <c r="S22">
        <v>0.4594895632</v>
      </c>
      <c r="T22">
        <v>0.4911023062</v>
      </c>
      <c r="U22" s="4">
        <v>1.006627E-25</v>
      </c>
      <c r="V22">
        <v>0.4757014389</v>
      </c>
      <c r="W22">
        <v>0.000716739</v>
      </c>
      <c r="X22">
        <v>0.178</v>
      </c>
      <c r="Y22">
        <v>0.1447</v>
      </c>
      <c r="Z22">
        <v>0.2112</v>
      </c>
      <c r="AA22">
        <v>1.1948014319</v>
      </c>
      <c r="AB22">
        <v>1.1557065464</v>
      </c>
      <c r="AC22">
        <v>1.2352188073</v>
      </c>
      <c r="AD22">
        <v>0.0008524035</v>
      </c>
      <c r="AE22">
        <v>0.058</v>
      </c>
      <c r="AF22">
        <v>0.0239</v>
      </c>
      <c r="AG22">
        <v>0.0921</v>
      </c>
      <c r="AH22" s="4">
        <v>1.187762E-51</v>
      </c>
      <c r="AI22">
        <v>0.1629</v>
      </c>
      <c r="AJ22">
        <v>0.1418</v>
      </c>
      <c r="AK22">
        <v>0.184</v>
      </c>
      <c r="AL22" t="s">
        <v>264</v>
      </c>
    </row>
    <row r="23" spans="1:38" ht="12.75">
      <c r="A23" t="s">
        <v>76</v>
      </c>
      <c r="B23">
        <v>350980</v>
      </c>
      <c r="C23">
        <v>723110</v>
      </c>
      <c r="D23">
        <v>0.4802593313</v>
      </c>
      <c r="E23">
        <v>0.4645695713</v>
      </c>
      <c r="F23">
        <v>0.4964789765</v>
      </c>
      <c r="G23" s="4">
        <v>3.11189E-12</v>
      </c>
      <c r="H23">
        <v>0.485375669</v>
      </c>
      <c r="I23">
        <v>0.0005877356</v>
      </c>
      <c r="J23">
        <v>0.1182</v>
      </c>
      <c r="K23">
        <v>0.0849</v>
      </c>
      <c r="L23">
        <v>0.1514</v>
      </c>
      <c r="M23">
        <v>1.1254265365</v>
      </c>
      <c r="N23">
        <v>1.0886595836</v>
      </c>
      <c r="O23">
        <v>1.163435208</v>
      </c>
      <c r="P23">
        <v>331220</v>
      </c>
      <c r="Q23">
        <v>735936</v>
      </c>
      <c r="R23">
        <v>0.4435729047</v>
      </c>
      <c r="S23">
        <v>0.4291423668</v>
      </c>
      <c r="T23">
        <v>0.4584886905</v>
      </c>
      <c r="U23" s="4">
        <v>8.780995E-11</v>
      </c>
      <c r="V23">
        <v>0.4500663101</v>
      </c>
      <c r="W23">
        <v>0.0005799271</v>
      </c>
      <c r="X23">
        <v>0.1095</v>
      </c>
      <c r="Y23">
        <v>0.0764</v>
      </c>
      <c r="Z23">
        <v>0.1425</v>
      </c>
      <c r="AA23">
        <v>1.1156730224</v>
      </c>
      <c r="AB23">
        <v>1.0793773838</v>
      </c>
      <c r="AC23">
        <v>1.1531891548</v>
      </c>
      <c r="AD23">
        <v>1.62264E-05</v>
      </c>
      <c r="AE23">
        <v>0.0743</v>
      </c>
      <c r="AF23">
        <v>0.0405</v>
      </c>
      <c r="AG23">
        <v>0.108</v>
      </c>
      <c r="AH23" s="4">
        <v>2.809757E-22</v>
      </c>
      <c r="AI23">
        <v>0.104</v>
      </c>
      <c r="AJ23">
        <v>0.083</v>
      </c>
      <c r="AK23">
        <v>0.125</v>
      </c>
      <c r="AL23" t="s">
        <v>265</v>
      </c>
    </row>
    <row r="24" spans="1:38" ht="12.75">
      <c r="A24" t="s">
        <v>74</v>
      </c>
      <c r="B24">
        <v>182368</v>
      </c>
      <c r="C24">
        <v>358919</v>
      </c>
      <c r="D24">
        <v>0.50776901</v>
      </c>
      <c r="E24">
        <v>0.4910731143</v>
      </c>
      <c r="F24">
        <v>0.525032546</v>
      </c>
      <c r="G24" s="4">
        <v>2.147016E-24</v>
      </c>
      <c r="H24">
        <v>0.5081034997</v>
      </c>
      <c r="I24">
        <v>0.0008344777</v>
      </c>
      <c r="J24">
        <v>0.1739</v>
      </c>
      <c r="K24">
        <v>0.1404</v>
      </c>
      <c r="L24">
        <v>0.2073</v>
      </c>
      <c r="M24">
        <v>1.1898919626</v>
      </c>
      <c r="N24">
        <v>1.1507672588</v>
      </c>
      <c r="O24">
        <v>1.2303468592</v>
      </c>
      <c r="P24">
        <v>183365</v>
      </c>
      <c r="Q24">
        <v>374659</v>
      </c>
      <c r="R24">
        <v>0.4867873213</v>
      </c>
      <c r="S24">
        <v>0.4708080673</v>
      </c>
      <c r="T24">
        <v>0.5033089121</v>
      </c>
      <c r="U24" s="4">
        <v>1.386994E-32</v>
      </c>
      <c r="V24">
        <v>0.4894183778</v>
      </c>
      <c r="W24">
        <v>0.0008166851</v>
      </c>
      <c r="X24">
        <v>0.2024</v>
      </c>
      <c r="Y24">
        <v>0.169</v>
      </c>
      <c r="Z24">
        <v>0.2358</v>
      </c>
      <c r="AA24">
        <v>1.2243657723</v>
      </c>
      <c r="AB24">
        <v>1.1841748085</v>
      </c>
      <c r="AC24">
        <v>1.2659208199</v>
      </c>
      <c r="AD24">
        <v>0.0343672454</v>
      </c>
      <c r="AE24">
        <v>0.037</v>
      </c>
      <c r="AF24">
        <v>0.0027</v>
      </c>
      <c r="AG24">
        <v>0.0713</v>
      </c>
      <c r="AH24" s="4">
        <v>6.716757E-60</v>
      </c>
      <c r="AI24">
        <v>0.1763</v>
      </c>
      <c r="AJ24">
        <v>0.1551</v>
      </c>
      <c r="AK24">
        <v>0.1974</v>
      </c>
      <c r="AL24" t="s">
        <v>266</v>
      </c>
    </row>
    <row r="25" spans="1:38" ht="12.75">
      <c r="A25" t="s">
        <v>75</v>
      </c>
      <c r="B25">
        <v>119822</v>
      </c>
      <c r="C25">
        <v>267800</v>
      </c>
      <c r="D25">
        <v>0.4446900378</v>
      </c>
      <c r="E25">
        <v>0.4298347668</v>
      </c>
      <c r="F25">
        <v>0.4600587132</v>
      </c>
      <c r="G25">
        <v>0.0174341984</v>
      </c>
      <c r="H25">
        <v>0.4474309186</v>
      </c>
      <c r="I25">
        <v>0.0009608398</v>
      </c>
      <c r="J25">
        <v>0.0412</v>
      </c>
      <c r="K25">
        <v>0.0072</v>
      </c>
      <c r="L25">
        <v>0.0752</v>
      </c>
      <c r="M25">
        <v>1.0420744303</v>
      </c>
      <c r="N25">
        <v>1.0072629961</v>
      </c>
      <c r="O25">
        <v>1.0780889624</v>
      </c>
      <c r="P25">
        <v>114940</v>
      </c>
      <c r="Q25">
        <v>266764</v>
      </c>
      <c r="R25">
        <v>0.4293502968</v>
      </c>
      <c r="S25">
        <v>0.4150533238</v>
      </c>
      <c r="T25">
        <v>0.4441397449</v>
      </c>
      <c r="U25" s="4">
        <v>8.639372E-06</v>
      </c>
      <c r="V25">
        <v>0.4308677333</v>
      </c>
      <c r="W25">
        <v>0.0009587712</v>
      </c>
      <c r="X25">
        <v>0.0769</v>
      </c>
      <c r="Y25">
        <v>0.043</v>
      </c>
      <c r="Z25">
        <v>0.1107</v>
      </c>
      <c r="AA25">
        <v>1.0799003686</v>
      </c>
      <c r="AB25">
        <v>1.0439406721</v>
      </c>
      <c r="AC25">
        <v>1.1170987369</v>
      </c>
      <c r="AD25">
        <v>0.0963348274</v>
      </c>
      <c r="AE25">
        <v>0.0299</v>
      </c>
      <c r="AF25">
        <v>-0.0053</v>
      </c>
      <c r="AG25">
        <v>0.0651</v>
      </c>
      <c r="AH25" s="4">
        <v>3.0839617E-06</v>
      </c>
      <c r="AI25">
        <v>0.0512</v>
      </c>
      <c r="AJ25">
        <v>0.0297</v>
      </c>
      <c r="AK25">
        <v>0.0727</v>
      </c>
      <c r="AL25" t="s">
        <v>267</v>
      </c>
    </row>
    <row r="26" spans="1:38" ht="12.75">
      <c r="A26" t="s">
        <v>77</v>
      </c>
      <c r="B26">
        <v>218957</v>
      </c>
      <c r="C26">
        <v>429659</v>
      </c>
      <c r="D26">
        <v>0.506660954</v>
      </c>
      <c r="E26">
        <v>0.4900576915</v>
      </c>
      <c r="F26">
        <v>0.5238267387</v>
      </c>
      <c r="G26" s="4">
        <v>5.5899E-24</v>
      </c>
      <c r="H26">
        <v>0.5096064554</v>
      </c>
      <c r="I26">
        <v>0.0007626546</v>
      </c>
      <c r="J26">
        <v>0.1717</v>
      </c>
      <c r="K26">
        <v>0.1384</v>
      </c>
      <c r="L26">
        <v>0.205</v>
      </c>
      <c r="M26">
        <v>1.1872953747</v>
      </c>
      <c r="N26">
        <v>1.1483877451</v>
      </c>
      <c r="O26">
        <v>1.2275212034</v>
      </c>
      <c r="P26">
        <v>214796</v>
      </c>
      <c r="Q26">
        <v>460013</v>
      </c>
      <c r="R26">
        <v>0.4596478501</v>
      </c>
      <c r="S26">
        <v>0.4446234855</v>
      </c>
      <c r="T26">
        <v>0.4751799062</v>
      </c>
      <c r="U26" s="4">
        <v>1.179213E-17</v>
      </c>
      <c r="V26">
        <v>0.4669346301</v>
      </c>
      <c r="W26">
        <v>0.0007355856</v>
      </c>
      <c r="X26">
        <v>0.1451</v>
      </c>
      <c r="Y26">
        <v>0.1118</v>
      </c>
      <c r="Z26">
        <v>0.1783</v>
      </c>
      <c r="AA26">
        <v>1.1561046692</v>
      </c>
      <c r="AB26">
        <v>1.1183154397</v>
      </c>
      <c r="AC26">
        <v>1.1951708423</v>
      </c>
      <c r="AD26" s="4">
        <v>1.0878691E-07</v>
      </c>
      <c r="AE26">
        <v>0.0922</v>
      </c>
      <c r="AF26">
        <v>0.0582</v>
      </c>
      <c r="AG26">
        <v>0.1262</v>
      </c>
      <c r="AH26" s="4">
        <v>4.738867E-46</v>
      </c>
      <c r="AI26">
        <v>0.1533</v>
      </c>
      <c r="AJ26">
        <v>0.1322</v>
      </c>
      <c r="AK26">
        <v>0.1744</v>
      </c>
      <c r="AL26" t="s">
        <v>268</v>
      </c>
    </row>
    <row r="27" spans="1:38" ht="12.75">
      <c r="A27" t="s">
        <v>70</v>
      </c>
      <c r="B27">
        <v>244908</v>
      </c>
      <c r="C27">
        <v>502876</v>
      </c>
      <c r="D27">
        <v>0.4784431534</v>
      </c>
      <c r="E27">
        <v>0.4628199377</v>
      </c>
      <c r="F27">
        <v>0.4945937553</v>
      </c>
      <c r="G27" s="4">
        <v>1.456499E-11</v>
      </c>
      <c r="H27">
        <v>0.4870146915</v>
      </c>
      <c r="I27">
        <v>0.0007048441</v>
      </c>
      <c r="J27">
        <v>0.1144</v>
      </c>
      <c r="K27">
        <v>0.0812</v>
      </c>
      <c r="L27">
        <v>0.1476</v>
      </c>
      <c r="M27">
        <v>1.1211705551</v>
      </c>
      <c r="N27">
        <v>1.0845595402</v>
      </c>
      <c r="O27">
        <v>1.1590174325</v>
      </c>
      <c r="P27">
        <v>225042</v>
      </c>
      <c r="Q27">
        <v>478248</v>
      </c>
      <c r="R27">
        <v>0.4542767708</v>
      </c>
      <c r="S27">
        <v>0.4394600487</v>
      </c>
      <c r="T27">
        <v>0.4695930498</v>
      </c>
      <c r="U27" s="4">
        <v>3.29899E-15</v>
      </c>
      <c r="V27">
        <v>0.4705550258</v>
      </c>
      <c r="W27">
        <v>0.0007217537</v>
      </c>
      <c r="X27">
        <v>0.1333</v>
      </c>
      <c r="Y27">
        <v>0.1001</v>
      </c>
      <c r="Z27">
        <v>0.1665</v>
      </c>
      <c r="AA27">
        <v>1.1425953492</v>
      </c>
      <c r="AB27">
        <v>1.1053283813</v>
      </c>
      <c r="AC27">
        <v>1.1811188006</v>
      </c>
      <c r="AD27">
        <v>0.0069223848</v>
      </c>
      <c r="AE27">
        <v>0.0466</v>
      </c>
      <c r="AF27">
        <v>0.0128</v>
      </c>
      <c r="AG27">
        <v>0.0805</v>
      </c>
      <c r="AH27" s="4">
        <v>2.296714E-27</v>
      </c>
      <c r="AI27">
        <v>0.1162</v>
      </c>
      <c r="AJ27">
        <v>0.0951</v>
      </c>
      <c r="AK27">
        <v>0.1372</v>
      </c>
      <c r="AL27" t="s">
        <v>269</v>
      </c>
    </row>
    <row r="28" spans="1:38" ht="12.75">
      <c r="A28" t="s">
        <v>78</v>
      </c>
      <c r="B28">
        <v>121965</v>
      </c>
      <c r="C28">
        <v>246014</v>
      </c>
      <c r="D28">
        <v>0.4902520589</v>
      </c>
      <c r="E28">
        <v>0.4738704297</v>
      </c>
      <c r="F28">
        <v>0.5071999986</v>
      </c>
      <c r="G28" s="4">
        <v>1.223557E-15</v>
      </c>
      <c r="H28">
        <v>0.4957644687</v>
      </c>
      <c r="I28">
        <v>0.0010080324</v>
      </c>
      <c r="J28">
        <v>0.1388</v>
      </c>
      <c r="K28">
        <v>0.1048</v>
      </c>
      <c r="L28">
        <v>0.1727</v>
      </c>
      <c r="M28">
        <v>1.1488432202</v>
      </c>
      <c r="N28">
        <v>1.1104549598</v>
      </c>
      <c r="O28">
        <v>1.188558557</v>
      </c>
      <c r="P28">
        <v>109959</v>
      </c>
      <c r="Q28">
        <v>250723</v>
      </c>
      <c r="R28">
        <v>0.4365648249</v>
      </c>
      <c r="S28">
        <v>0.422011451</v>
      </c>
      <c r="T28">
        <v>0.4516200824</v>
      </c>
      <c r="U28" s="4">
        <v>6.4097974E-08</v>
      </c>
      <c r="V28">
        <v>0.4385676623</v>
      </c>
      <c r="W28">
        <v>0.0009909915</v>
      </c>
      <c r="X28">
        <v>0.0935</v>
      </c>
      <c r="Y28">
        <v>0.0596</v>
      </c>
      <c r="Z28">
        <v>0.1274</v>
      </c>
      <c r="AA28">
        <v>1.0980463245</v>
      </c>
      <c r="AB28">
        <v>1.0614417294</v>
      </c>
      <c r="AC28">
        <v>1.1359132558</v>
      </c>
      <c r="AD28" s="4">
        <v>7.563745E-10</v>
      </c>
      <c r="AE28">
        <v>0.1108</v>
      </c>
      <c r="AF28">
        <v>0.0755</v>
      </c>
      <c r="AG28">
        <v>0.1461</v>
      </c>
      <c r="AH28" s="4">
        <v>2.169193E-26</v>
      </c>
      <c r="AI28">
        <v>0.1168</v>
      </c>
      <c r="AJ28">
        <v>0.0952</v>
      </c>
      <c r="AK28">
        <v>0.1383</v>
      </c>
      <c r="AL28" t="s">
        <v>270</v>
      </c>
    </row>
    <row r="29" spans="1:38" ht="12.75">
      <c r="A29" t="s">
        <v>80</v>
      </c>
      <c r="B29">
        <v>295301</v>
      </c>
      <c r="C29">
        <v>600727</v>
      </c>
      <c r="D29">
        <v>0.4854144989</v>
      </c>
      <c r="E29">
        <v>0.4695952614</v>
      </c>
      <c r="F29">
        <v>0.5017666384</v>
      </c>
      <c r="G29" s="4">
        <v>2.504837E-14</v>
      </c>
      <c r="H29">
        <v>0.4915727111</v>
      </c>
      <c r="I29">
        <v>0.0006450149</v>
      </c>
      <c r="J29">
        <v>0.1288</v>
      </c>
      <c r="K29">
        <v>0.0957</v>
      </c>
      <c r="L29">
        <v>0.162</v>
      </c>
      <c r="M29">
        <v>1.1375070148</v>
      </c>
      <c r="N29">
        <v>1.1004366479</v>
      </c>
      <c r="O29">
        <v>1.1758261697</v>
      </c>
      <c r="P29">
        <v>252878</v>
      </c>
      <c r="Q29">
        <v>576933</v>
      </c>
      <c r="R29">
        <v>0.4444551744</v>
      </c>
      <c r="S29">
        <v>0.4299632313</v>
      </c>
      <c r="T29">
        <v>0.4594355695</v>
      </c>
      <c r="U29" s="4">
        <v>4.422769E-11</v>
      </c>
      <c r="V29">
        <v>0.4383143277</v>
      </c>
      <c r="W29">
        <v>0.0006532461</v>
      </c>
      <c r="X29">
        <v>0.1114</v>
      </c>
      <c r="Y29">
        <v>0.0783</v>
      </c>
      <c r="Z29">
        <v>0.1446</v>
      </c>
      <c r="AA29">
        <v>1.1178921041</v>
      </c>
      <c r="AB29">
        <v>1.0814420195</v>
      </c>
      <c r="AC29">
        <v>1.1555707416</v>
      </c>
      <c r="AD29" s="4">
        <v>1.4689768E-06</v>
      </c>
      <c r="AE29">
        <v>0.0829</v>
      </c>
      <c r="AF29">
        <v>0.0492</v>
      </c>
      <c r="AG29">
        <v>0.1167</v>
      </c>
      <c r="AH29" s="4">
        <v>6.894023E-33</v>
      </c>
      <c r="AI29">
        <v>0.1278</v>
      </c>
      <c r="AJ29">
        <v>0.1069</v>
      </c>
      <c r="AK29">
        <v>0.1488</v>
      </c>
      <c r="AL29" t="s">
        <v>271</v>
      </c>
    </row>
    <row r="30" spans="1:38" ht="12.75">
      <c r="A30" t="s">
        <v>79</v>
      </c>
      <c r="B30">
        <v>172427</v>
      </c>
      <c r="C30">
        <v>351647</v>
      </c>
      <c r="D30">
        <v>0.4741906446</v>
      </c>
      <c r="E30">
        <v>0.4586515104</v>
      </c>
      <c r="F30">
        <v>0.4902562453</v>
      </c>
      <c r="G30" s="4">
        <v>5.547335E-10</v>
      </c>
      <c r="H30">
        <v>0.490341166</v>
      </c>
      <c r="I30">
        <v>0.0008430154</v>
      </c>
      <c r="J30">
        <v>0.1054</v>
      </c>
      <c r="K30">
        <v>0.0721</v>
      </c>
      <c r="L30">
        <v>0.1388</v>
      </c>
      <c r="M30">
        <v>1.1112053426</v>
      </c>
      <c r="N30">
        <v>1.0747913621</v>
      </c>
      <c r="O30">
        <v>1.1488530305</v>
      </c>
      <c r="P30">
        <v>136924</v>
      </c>
      <c r="Q30">
        <v>326484</v>
      </c>
      <c r="R30">
        <v>0.4196163376</v>
      </c>
      <c r="S30">
        <v>0.4058309869</v>
      </c>
      <c r="T30">
        <v>0.433869952</v>
      </c>
      <c r="U30">
        <v>0.0015524594</v>
      </c>
      <c r="V30">
        <v>0.4193896179</v>
      </c>
      <c r="W30">
        <v>0.0008636152</v>
      </c>
      <c r="X30">
        <v>0.0539</v>
      </c>
      <c r="Y30">
        <v>0.0205</v>
      </c>
      <c r="Z30">
        <v>0.0873</v>
      </c>
      <c r="AA30">
        <v>1.0554175485</v>
      </c>
      <c r="AB30">
        <v>1.0207446824</v>
      </c>
      <c r="AC30">
        <v>1.0912681896</v>
      </c>
      <c r="AD30" s="4">
        <v>1.922261E-11</v>
      </c>
      <c r="AE30">
        <v>0.1171</v>
      </c>
      <c r="AF30">
        <v>0.0829</v>
      </c>
      <c r="AG30">
        <v>0.1512</v>
      </c>
      <c r="AH30" s="4">
        <v>7.787581E-16</v>
      </c>
      <c r="AI30">
        <v>0.0868</v>
      </c>
      <c r="AJ30">
        <v>0.0657</v>
      </c>
      <c r="AK30">
        <v>0.1079</v>
      </c>
      <c r="AL30" t="s">
        <v>272</v>
      </c>
    </row>
    <row r="31" spans="1:38" ht="12.75">
      <c r="A31" t="s">
        <v>147</v>
      </c>
      <c r="B31">
        <v>1233688</v>
      </c>
      <c r="C31">
        <v>2495427</v>
      </c>
      <c r="D31">
        <v>0.4971204051</v>
      </c>
      <c r="E31">
        <v>0.4814665673</v>
      </c>
      <c r="F31">
        <v>0.5132831935</v>
      </c>
      <c r="G31" s="4">
        <v>8.594356E-21</v>
      </c>
      <c r="H31">
        <v>0.494379519</v>
      </c>
      <c r="I31">
        <v>0.0003164974</v>
      </c>
      <c r="J31">
        <v>0.1527</v>
      </c>
      <c r="K31">
        <v>0.1207</v>
      </c>
      <c r="L31">
        <v>0.1847</v>
      </c>
      <c r="M31">
        <v>1.1649383143</v>
      </c>
      <c r="N31">
        <v>1.1282555403</v>
      </c>
      <c r="O31">
        <v>1.2028137489</v>
      </c>
      <c r="P31">
        <v>1206444</v>
      </c>
      <c r="Q31">
        <v>2582398</v>
      </c>
      <c r="R31">
        <v>0.464530456</v>
      </c>
      <c r="S31">
        <v>0.4499378516</v>
      </c>
      <c r="T31">
        <v>0.4795963348</v>
      </c>
      <c r="U31" s="4">
        <v>1.220296E-21</v>
      </c>
      <c r="V31">
        <v>0.4671797298</v>
      </c>
      <c r="W31">
        <v>0.0003104708</v>
      </c>
      <c r="X31">
        <v>0.1556</v>
      </c>
      <c r="Y31">
        <v>0.1237</v>
      </c>
      <c r="Z31">
        <v>0.1875</v>
      </c>
      <c r="AA31">
        <v>1.1683853823</v>
      </c>
      <c r="AB31">
        <v>1.1316821147</v>
      </c>
      <c r="AC31">
        <v>1.2062790282</v>
      </c>
      <c r="AD31">
        <v>0.0001152619</v>
      </c>
      <c r="AE31">
        <v>0.0634</v>
      </c>
      <c r="AF31">
        <v>0.0312</v>
      </c>
      <c r="AG31">
        <v>0.0956</v>
      </c>
      <c r="AH31" s="4">
        <v>5.479701E-46</v>
      </c>
      <c r="AI31">
        <v>0.1469</v>
      </c>
      <c r="AJ31">
        <v>0.1267</v>
      </c>
      <c r="AK31">
        <v>0.1672</v>
      </c>
      <c r="AL31" t="s">
        <v>273</v>
      </c>
    </row>
    <row r="32" spans="1:38" ht="12.75">
      <c r="A32" t="s">
        <v>148</v>
      </c>
      <c r="B32">
        <v>770209</v>
      </c>
      <c r="C32">
        <v>1564728</v>
      </c>
      <c r="D32">
        <v>0.4885808627</v>
      </c>
      <c r="E32">
        <v>0.4731517999</v>
      </c>
      <c r="F32">
        <v>0.5045130536</v>
      </c>
      <c r="G32" s="4">
        <v>1.378845E-16</v>
      </c>
      <c r="H32">
        <v>0.4922318767</v>
      </c>
      <c r="I32">
        <v>0.0003996669</v>
      </c>
      <c r="J32">
        <v>0.1353</v>
      </c>
      <c r="K32">
        <v>0.1033</v>
      </c>
      <c r="L32">
        <v>0.1674</v>
      </c>
      <c r="M32">
        <v>1.1449269849</v>
      </c>
      <c r="N32">
        <v>1.1087709426</v>
      </c>
      <c r="O32">
        <v>1.1822620438</v>
      </c>
      <c r="P32">
        <v>708883</v>
      </c>
      <c r="Q32">
        <v>1562501</v>
      </c>
      <c r="R32">
        <v>0.4534440465</v>
      </c>
      <c r="S32">
        <v>0.4391440799</v>
      </c>
      <c r="T32">
        <v>0.4682096668</v>
      </c>
      <c r="U32" s="4">
        <v>8.903443E-16</v>
      </c>
      <c r="V32">
        <v>0.4536848296</v>
      </c>
      <c r="W32">
        <v>0.0003982801</v>
      </c>
      <c r="X32">
        <v>0.1315</v>
      </c>
      <c r="Y32">
        <v>0.0994</v>
      </c>
      <c r="Z32">
        <v>0.1635</v>
      </c>
      <c r="AA32">
        <v>1.1405008839</v>
      </c>
      <c r="AB32">
        <v>1.1045336579</v>
      </c>
      <c r="AC32">
        <v>1.1776393204</v>
      </c>
      <c r="AD32">
        <v>2.19249E-05</v>
      </c>
      <c r="AE32">
        <v>0.0702</v>
      </c>
      <c r="AF32">
        <v>0.0378</v>
      </c>
      <c r="AG32">
        <v>0.1026</v>
      </c>
      <c r="AH32" s="4">
        <v>3.929247E-37</v>
      </c>
      <c r="AI32">
        <v>0.1319</v>
      </c>
      <c r="AJ32">
        <v>0.1116</v>
      </c>
      <c r="AK32">
        <v>0.1522</v>
      </c>
      <c r="AL32" t="s">
        <v>274</v>
      </c>
    </row>
    <row r="33" spans="1:38" ht="12.75">
      <c r="A33" t="s">
        <v>149</v>
      </c>
      <c r="B33">
        <v>546766</v>
      </c>
      <c r="C33">
        <v>1102982</v>
      </c>
      <c r="D33">
        <v>0.4856488462</v>
      </c>
      <c r="E33">
        <v>0.4703292051</v>
      </c>
      <c r="F33">
        <v>0.5014674813</v>
      </c>
      <c r="G33" s="4">
        <v>2.621316E-15</v>
      </c>
      <c r="H33">
        <v>0.4957161586</v>
      </c>
      <c r="I33">
        <v>0.0004760689</v>
      </c>
      <c r="J33">
        <v>0.1293</v>
      </c>
      <c r="K33">
        <v>0.0973</v>
      </c>
      <c r="L33">
        <v>0.1614</v>
      </c>
      <c r="M33">
        <v>1.138056178</v>
      </c>
      <c r="N33">
        <v>1.1021565513</v>
      </c>
      <c r="O33">
        <v>1.1751251332</v>
      </c>
      <c r="P33">
        <v>466340</v>
      </c>
      <c r="Q33">
        <v>1048972</v>
      </c>
      <c r="R33">
        <v>0.4441145822</v>
      </c>
      <c r="S33">
        <v>0.4301085282</v>
      </c>
      <c r="T33">
        <v>0.4585767294</v>
      </c>
      <c r="U33" s="4">
        <v>1.293239E-11</v>
      </c>
      <c r="V33">
        <v>0.4445685872</v>
      </c>
      <c r="W33">
        <v>0.0004851797</v>
      </c>
      <c r="X33">
        <v>0.1107</v>
      </c>
      <c r="Y33">
        <v>0.0786</v>
      </c>
      <c r="Z33">
        <v>0.1427</v>
      </c>
      <c r="AA33">
        <v>1.1170354479</v>
      </c>
      <c r="AB33">
        <v>1.0818074697</v>
      </c>
      <c r="AC33">
        <v>1.15341059</v>
      </c>
      <c r="AD33" s="4">
        <v>2.7317924E-07</v>
      </c>
      <c r="AE33">
        <v>0.085</v>
      </c>
      <c r="AF33">
        <v>0.0526</v>
      </c>
      <c r="AG33">
        <v>0.1173</v>
      </c>
      <c r="AH33" s="4">
        <v>3.619722E-32</v>
      </c>
      <c r="AI33">
        <v>0.1222</v>
      </c>
      <c r="AJ33">
        <v>0.1019</v>
      </c>
      <c r="AK33">
        <v>0.1425</v>
      </c>
      <c r="AL33" t="s">
        <v>275</v>
      </c>
    </row>
    <row r="34" spans="1:38" ht="12.75">
      <c r="A34" t="s">
        <v>32</v>
      </c>
      <c r="B34">
        <v>46553</v>
      </c>
      <c r="C34">
        <v>118011</v>
      </c>
      <c r="D34">
        <v>0.4120338722</v>
      </c>
      <c r="E34">
        <v>0.3967901779</v>
      </c>
      <c r="F34">
        <v>0.4278631914</v>
      </c>
      <c r="G34">
        <v>0.0683428477</v>
      </c>
      <c r="H34">
        <v>0.3944801756</v>
      </c>
      <c r="I34">
        <v>0.0014227072</v>
      </c>
      <c r="J34">
        <v>-0.0351</v>
      </c>
      <c r="K34">
        <v>-0.0728</v>
      </c>
      <c r="L34">
        <v>0.0026</v>
      </c>
      <c r="M34">
        <v>0.9655488681</v>
      </c>
      <c r="N34">
        <v>0.9298272132</v>
      </c>
      <c r="O34">
        <v>1.0026428604</v>
      </c>
      <c r="P34">
        <v>46778</v>
      </c>
      <c r="Q34">
        <v>126770</v>
      </c>
      <c r="R34">
        <v>0.3804418268</v>
      </c>
      <c r="S34">
        <v>0.3664419701</v>
      </c>
      <c r="T34">
        <v>0.3949765457</v>
      </c>
      <c r="U34">
        <v>0.0212322559</v>
      </c>
      <c r="V34">
        <v>0.3689989745</v>
      </c>
      <c r="W34">
        <v>0.0013552498</v>
      </c>
      <c r="X34">
        <v>-0.0441</v>
      </c>
      <c r="Y34">
        <v>-0.0816</v>
      </c>
      <c r="Z34">
        <v>-0.0066</v>
      </c>
      <c r="AA34">
        <v>0.9568859555</v>
      </c>
      <c r="AB34">
        <v>0.9216735648</v>
      </c>
      <c r="AC34">
        <v>0.9934436299</v>
      </c>
      <c r="AD34">
        <v>0.0001883407</v>
      </c>
      <c r="AE34">
        <v>0.076</v>
      </c>
      <c r="AF34">
        <v>0.0361</v>
      </c>
      <c r="AG34">
        <v>0.1159</v>
      </c>
      <c r="AH34">
        <v>0.0063623367</v>
      </c>
      <c r="AI34">
        <v>-0.0332</v>
      </c>
      <c r="AJ34">
        <v>-0.0571</v>
      </c>
      <c r="AK34">
        <v>-0.0094</v>
      </c>
      <c r="AL34" t="s">
        <v>276</v>
      </c>
    </row>
    <row r="35" spans="1:38" ht="12.75">
      <c r="A35" t="s">
        <v>31</v>
      </c>
      <c r="B35">
        <v>52693</v>
      </c>
      <c r="C35">
        <v>150107</v>
      </c>
      <c r="D35">
        <v>0.3589067863</v>
      </c>
      <c r="E35">
        <v>0.3458149557</v>
      </c>
      <c r="F35">
        <v>0.3724942463</v>
      </c>
      <c r="G35" s="4">
        <v>6.829654E-20</v>
      </c>
      <c r="H35">
        <v>0.3510362608</v>
      </c>
      <c r="I35">
        <v>0.0012319292</v>
      </c>
      <c r="J35">
        <v>-0.1731</v>
      </c>
      <c r="K35">
        <v>-0.2103</v>
      </c>
      <c r="L35">
        <v>-0.1359</v>
      </c>
      <c r="M35">
        <v>0.8410523132</v>
      </c>
      <c r="N35">
        <v>0.8103732765</v>
      </c>
      <c r="O35">
        <v>0.872892794</v>
      </c>
      <c r="P35">
        <v>56150</v>
      </c>
      <c r="Q35">
        <v>175504</v>
      </c>
      <c r="R35">
        <v>0.3360680358</v>
      </c>
      <c r="S35">
        <v>0.3238564618</v>
      </c>
      <c r="T35">
        <v>0.3487400686</v>
      </c>
      <c r="U35" s="4">
        <v>5.538617E-19</v>
      </c>
      <c r="V35">
        <v>0.319935728</v>
      </c>
      <c r="W35">
        <v>0.0011134298</v>
      </c>
      <c r="X35">
        <v>-0.1681</v>
      </c>
      <c r="Y35">
        <v>-0.2051</v>
      </c>
      <c r="Z35">
        <v>-0.1311</v>
      </c>
      <c r="AA35">
        <v>0.8452771512</v>
      </c>
      <c r="AB35">
        <v>0.8145626428</v>
      </c>
      <c r="AC35">
        <v>0.8771498039</v>
      </c>
      <c r="AD35">
        <v>0.0018089894</v>
      </c>
      <c r="AE35">
        <v>0.062</v>
      </c>
      <c r="AF35">
        <v>0.023</v>
      </c>
      <c r="AG35">
        <v>0.1009</v>
      </c>
      <c r="AH35" s="4">
        <v>4.055299E-39</v>
      </c>
      <c r="AI35">
        <v>-0.1569</v>
      </c>
      <c r="AJ35">
        <v>-0.1804</v>
      </c>
      <c r="AK35">
        <v>-0.1334</v>
      </c>
      <c r="AL35" t="s">
        <v>277</v>
      </c>
    </row>
    <row r="36" spans="1:38" ht="12.75">
      <c r="A36" t="s">
        <v>34</v>
      </c>
      <c r="B36">
        <v>35230</v>
      </c>
      <c r="C36">
        <v>84536</v>
      </c>
      <c r="D36">
        <v>0.4236200821</v>
      </c>
      <c r="E36">
        <v>0.4078531877</v>
      </c>
      <c r="F36">
        <v>0.4399964971</v>
      </c>
      <c r="G36">
        <v>0.7049720498</v>
      </c>
      <c r="H36">
        <v>0.4167455285</v>
      </c>
      <c r="I36">
        <v>0.0016956791</v>
      </c>
      <c r="J36">
        <v>-0.0073</v>
      </c>
      <c r="K36">
        <v>-0.0453</v>
      </c>
      <c r="L36">
        <v>0.0306</v>
      </c>
      <c r="M36">
        <v>0.9926996743</v>
      </c>
      <c r="N36">
        <v>0.9557519669</v>
      </c>
      <c r="O36">
        <v>1.0310757159</v>
      </c>
      <c r="P36">
        <v>31970</v>
      </c>
      <c r="Q36">
        <v>85817</v>
      </c>
      <c r="R36">
        <v>0.3790029521</v>
      </c>
      <c r="S36">
        <v>0.3648666475</v>
      </c>
      <c r="T36">
        <v>0.3936869503</v>
      </c>
      <c r="U36">
        <v>0.0135962181</v>
      </c>
      <c r="V36">
        <v>0.3725369099</v>
      </c>
      <c r="W36">
        <v>0.0016504109</v>
      </c>
      <c r="X36">
        <v>-0.0479</v>
      </c>
      <c r="Y36">
        <v>-0.0859</v>
      </c>
      <c r="Z36">
        <v>-0.0098</v>
      </c>
      <c r="AA36">
        <v>0.9532669029</v>
      </c>
      <c r="AB36">
        <v>0.9177113189</v>
      </c>
      <c r="AC36">
        <v>0.9902000439</v>
      </c>
      <c r="AD36" s="4">
        <v>2.087313E-07</v>
      </c>
      <c r="AE36">
        <v>0.1075</v>
      </c>
      <c r="AF36">
        <v>0.0669</v>
      </c>
      <c r="AG36">
        <v>0.1481</v>
      </c>
      <c r="AH36">
        <v>0.031675061</v>
      </c>
      <c r="AI36">
        <v>-0.0264</v>
      </c>
      <c r="AJ36">
        <v>-0.0505</v>
      </c>
      <c r="AK36">
        <v>-0.0023</v>
      </c>
      <c r="AL36" t="s">
        <v>278</v>
      </c>
    </row>
    <row r="37" spans="1:38" ht="12.75">
      <c r="A37" t="s">
        <v>33</v>
      </c>
      <c r="B37">
        <v>16956</v>
      </c>
      <c r="C37">
        <v>43467</v>
      </c>
      <c r="D37">
        <v>0.3792110617</v>
      </c>
      <c r="E37">
        <v>0.3645705186</v>
      </c>
      <c r="F37">
        <v>0.3944395445</v>
      </c>
      <c r="G37" s="4">
        <v>4.1645751E-09</v>
      </c>
      <c r="H37">
        <v>0.3900890331</v>
      </c>
      <c r="I37">
        <v>0.0023395658</v>
      </c>
      <c r="J37">
        <v>-0.1181</v>
      </c>
      <c r="K37">
        <v>-0.1574</v>
      </c>
      <c r="L37">
        <v>-0.0787</v>
      </c>
      <c r="M37">
        <v>0.8886327947</v>
      </c>
      <c r="N37">
        <v>0.8543245478</v>
      </c>
      <c r="O37">
        <v>0.9243188035</v>
      </c>
      <c r="P37">
        <v>15408</v>
      </c>
      <c r="Q37">
        <v>45938</v>
      </c>
      <c r="R37">
        <v>0.3215751941</v>
      </c>
      <c r="S37">
        <v>0.3091068174</v>
      </c>
      <c r="T37">
        <v>0.3345465051</v>
      </c>
      <c r="U37" s="4">
        <v>7.287604E-26</v>
      </c>
      <c r="V37">
        <v>0.3354085942</v>
      </c>
      <c r="W37">
        <v>0.002202817</v>
      </c>
      <c r="X37">
        <v>-0.2122</v>
      </c>
      <c r="Y37">
        <v>-0.2517</v>
      </c>
      <c r="Z37">
        <v>-0.1726</v>
      </c>
      <c r="AA37">
        <v>0.8088248064</v>
      </c>
      <c r="AB37">
        <v>0.7774643888</v>
      </c>
      <c r="AC37">
        <v>0.8414502025</v>
      </c>
      <c r="AD37" s="4">
        <v>3.200848E-13</v>
      </c>
      <c r="AE37">
        <v>0.1611</v>
      </c>
      <c r="AF37">
        <v>0.1177</v>
      </c>
      <c r="AG37">
        <v>0.2044</v>
      </c>
      <c r="AH37" s="4">
        <v>9.977105E-43</v>
      </c>
      <c r="AI37">
        <v>-0.1747</v>
      </c>
      <c r="AJ37">
        <v>-0.1997</v>
      </c>
      <c r="AK37">
        <v>-0.1497</v>
      </c>
      <c r="AL37" t="s">
        <v>279</v>
      </c>
    </row>
    <row r="38" spans="1:38" ht="12.75">
      <c r="A38" t="s">
        <v>23</v>
      </c>
      <c r="B38">
        <v>17684</v>
      </c>
      <c r="C38">
        <v>65983</v>
      </c>
      <c r="D38">
        <v>0.2711419139</v>
      </c>
      <c r="E38">
        <v>0.2607107999</v>
      </c>
      <c r="F38">
        <v>0.2819903799</v>
      </c>
      <c r="G38" s="4">
        <v>1.16393E-113</v>
      </c>
      <c r="H38">
        <v>0.2680084264</v>
      </c>
      <c r="I38">
        <v>0.0017242937</v>
      </c>
      <c r="J38">
        <v>-0.4535</v>
      </c>
      <c r="K38">
        <v>-0.4928</v>
      </c>
      <c r="L38">
        <v>-0.4143</v>
      </c>
      <c r="M38">
        <v>0.6353865198</v>
      </c>
      <c r="N38">
        <v>0.6109425334</v>
      </c>
      <c r="O38">
        <v>0.6608085172</v>
      </c>
      <c r="P38">
        <v>16984</v>
      </c>
      <c r="Q38">
        <v>68694</v>
      </c>
      <c r="R38">
        <v>0.2542173827</v>
      </c>
      <c r="S38">
        <v>0.2444094289</v>
      </c>
      <c r="T38">
        <v>0.2644189218</v>
      </c>
      <c r="U38" s="4">
        <v>6.04595E-110</v>
      </c>
      <c r="V38">
        <v>0.2472413893</v>
      </c>
      <c r="W38">
        <v>0.001645997</v>
      </c>
      <c r="X38">
        <v>-0.4472</v>
      </c>
      <c r="Y38">
        <v>-0.4866</v>
      </c>
      <c r="Z38">
        <v>-0.4079</v>
      </c>
      <c r="AA38">
        <v>0.6394066741</v>
      </c>
      <c r="AB38">
        <v>0.6147377429</v>
      </c>
      <c r="AC38">
        <v>0.6650655497</v>
      </c>
      <c r="AD38">
        <v>0.0057152805</v>
      </c>
      <c r="AE38">
        <v>0.0607</v>
      </c>
      <c r="AF38">
        <v>0.0176</v>
      </c>
      <c r="AG38">
        <v>0.1037</v>
      </c>
      <c r="AH38" s="4">
        <v>2.35045E-278</v>
      </c>
      <c r="AI38">
        <v>-0.4526</v>
      </c>
      <c r="AJ38">
        <v>-0.4775</v>
      </c>
      <c r="AK38">
        <v>-0.4277</v>
      </c>
      <c r="AL38" t="s">
        <v>280</v>
      </c>
    </row>
    <row r="39" spans="1:38" ht="12.75">
      <c r="A39" t="s">
        <v>16</v>
      </c>
      <c r="B39">
        <v>19621</v>
      </c>
      <c r="C39">
        <v>49139</v>
      </c>
      <c r="D39">
        <v>0.4221500643</v>
      </c>
      <c r="E39">
        <v>0.4057224265</v>
      </c>
      <c r="F39">
        <v>0.4392428547</v>
      </c>
      <c r="G39">
        <v>0.5937128045</v>
      </c>
      <c r="H39">
        <v>0.399295875</v>
      </c>
      <c r="I39">
        <v>0.0022093502</v>
      </c>
      <c r="J39">
        <v>-0.0108</v>
      </c>
      <c r="K39">
        <v>-0.0505</v>
      </c>
      <c r="L39">
        <v>0.0289</v>
      </c>
      <c r="M39">
        <v>0.9892548751</v>
      </c>
      <c r="N39">
        <v>0.9507587995</v>
      </c>
      <c r="O39">
        <v>1.0293096509</v>
      </c>
      <c r="P39">
        <v>17933</v>
      </c>
      <c r="Q39">
        <v>49306</v>
      </c>
      <c r="R39">
        <v>0.3818010635</v>
      </c>
      <c r="S39">
        <v>0.3669313902</v>
      </c>
      <c r="T39">
        <v>0.3972733213</v>
      </c>
      <c r="U39">
        <v>0.0456690045</v>
      </c>
      <c r="V39">
        <v>0.3637082708</v>
      </c>
      <c r="W39">
        <v>0.0021664808</v>
      </c>
      <c r="X39">
        <v>-0.0405</v>
      </c>
      <c r="Y39">
        <v>-0.0802</v>
      </c>
      <c r="Z39">
        <v>-0.0008</v>
      </c>
      <c r="AA39">
        <v>0.9603047029</v>
      </c>
      <c r="AB39">
        <v>0.9229045525</v>
      </c>
      <c r="AC39">
        <v>0.9992204718</v>
      </c>
      <c r="AD39">
        <v>1.50067E-05</v>
      </c>
      <c r="AE39">
        <v>0.0967</v>
      </c>
      <c r="AF39">
        <v>0.0529</v>
      </c>
      <c r="AG39">
        <v>0.1404</v>
      </c>
      <c r="AH39">
        <v>0.185184763</v>
      </c>
      <c r="AI39">
        <v>-0.017</v>
      </c>
      <c r="AJ39">
        <v>-0.0422</v>
      </c>
      <c r="AK39">
        <v>0.0082</v>
      </c>
      <c r="AL39" t="s">
        <v>281</v>
      </c>
    </row>
    <row r="40" spans="1:38" ht="12.75">
      <c r="A40" t="s">
        <v>24</v>
      </c>
      <c r="B40">
        <v>36539</v>
      </c>
      <c r="C40">
        <v>93226</v>
      </c>
      <c r="D40">
        <v>0.3927479974</v>
      </c>
      <c r="E40">
        <v>0.3782611857</v>
      </c>
      <c r="F40">
        <v>0.4077896313</v>
      </c>
      <c r="G40">
        <v>1.50311E-05</v>
      </c>
      <c r="H40">
        <v>0.3919400167</v>
      </c>
      <c r="I40">
        <v>0.0015988749</v>
      </c>
      <c r="J40">
        <v>-0.083</v>
      </c>
      <c r="K40">
        <v>-0.1206</v>
      </c>
      <c r="L40">
        <v>-0.0454</v>
      </c>
      <c r="M40">
        <v>0.9203548783</v>
      </c>
      <c r="N40">
        <v>0.8864068814</v>
      </c>
      <c r="O40">
        <v>0.9556030304</v>
      </c>
      <c r="P40">
        <v>36703</v>
      </c>
      <c r="Q40">
        <v>100349</v>
      </c>
      <c r="R40">
        <v>0.3651741828</v>
      </c>
      <c r="S40">
        <v>0.3517189146</v>
      </c>
      <c r="T40">
        <v>0.3791441923</v>
      </c>
      <c r="U40" s="4">
        <v>9.0310885E-06</v>
      </c>
      <c r="V40">
        <v>0.3657535202</v>
      </c>
      <c r="W40">
        <v>0.0015204312</v>
      </c>
      <c r="X40">
        <v>-0.085</v>
      </c>
      <c r="Y40">
        <v>-0.1226</v>
      </c>
      <c r="Z40">
        <v>-0.0475</v>
      </c>
      <c r="AA40">
        <v>0.9184848307</v>
      </c>
      <c r="AB40">
        <v>0.884642187</v>
      </c>
      <c r="AC40">
        <v>0.9536221499</v>
      </c>
      <c r="AD40">
        <v>0.0006841046</v>
      </c>
      <c r="AE40">
        <v>0.069</v>
      </c>
      <c r="AF40">
        <v>0.0292</v>
      </c>
      <c r="AG40">
        <v>0.1088</v>
      </c>
      <c r="AH40" s="4">
        <v>1.8281693E-08</v>
      </c>
      <c r="AI40">
        <v>-0.0683</v>
      </c>
      <c r="AJ40">
        <v>-0.0921</v>
      </c>
      <c r="AK40">
        <v>-0.0445</v>
      </c>
      <c r="AL40" t="s">
        <v>282</v>
      </c>
    </row>
    <row r="41" spans="1:38" ht="12.75">
      <c r="A41" t="s">
        <v>21</v>
      </c>
      <c r="B41">
        <v>13617</v>
      </c>
      <c r="C41">
        <v>41135</v>
      </c>
      <c r="D41">
        <v>0.3256843184</v>
      </c>
      <c r="E41">
        <v>0.3129239157</v>
      </c>
      <c r="F41">
        <v>0.3389650645</v>
      </c>
      <c r="G41" s="4">
        <v>4.408602E-40</v>
      </c>
      <c r="H41">
        <v>0.3310319679</v>
      </c>
      <c r="I41">
        <v>0.0023202346</v>
      </c>
      <c r="J41">
        <v>-0.2702</v>
      </c>
      <c r="K41">
        <v>-0.3102</v>
      </c>
      <c r="L41">
        <v>-0.2303</v>
      </c>
      <c r="M41">
        <v>0.7631996937</v>
      </c>
      <c r="N41">
        <v>0.7332973161</v>
      </c>
      <c r="O41">
        <v>0.7943214295</v>
      </c>
      <c r="P41">
        <v>10944</v>
      </c>
      <c r="Q41">
        <v>38227</v>
      </c>
      <c r="R41">
        <v>0.2747840646</v>
      </c>
      <c r="S41">
        <v>0.2638236477</v>
      </c>
      <c r="T41">
        <v>0.2861998264</v>
      </c>
      <c r="U41" s="4">
        <v>8.78398E-71</v>
      </c>
      <c r="V41">
        <v>0.2862897952</v>
      </c>
      <c r="W41">
        <v>0.0023119518</v>
      </c>
      <c r="X41">
        <v>-0.3694</v>
      </c>
      <c r="Y41">
        <v>-0.4101</v>
      </c>
      <c r="Z41">
        <v>-0.3287</v>
      </c>
      <c r="AA41">
        <v>0.6911359207</v>
      </c>
      <c r="AB41">
        <v>0.6635683182</v>
      </c>
      <c r="AC41">
        <v>0.719848805</v>
      </c>
      <c r="AD41" s="4">
        <v>4.202119E-13</v>
      </c>
      <c r="AE41">
        <v>0.1662</v>
      </c>
      <c r="AF41">
        <v>0.1212</v>
      </c>
      <c r="AG41">
        <v>0.2111</v>
      </c>
      <c r="AH41" s="4">
        <v>8.52696E-126</v>
      </c>
      <c r="AI41">
        <v>-0.3101</v>
      </c>
      <c r="AJ41">
        <v>-0.3356</v>
      </c>
      <c r="AK41">
        <v>-0.2847</v>
      </c>
      <c r="AL41" t="s">
        <v>283</v>
      </c>
    </row>
    <row r="42" spans="1:38" ht="12.75">
      <c r="A42" t="s">
        <v>22</v>
      </c>
      <c r="B42">
        <v>42715</v>
      </c>
      <c r="C42">
        <v>142931</v>
      </c>
      <c r="D42">
        <v>0.2982707368</v>
      </c>
      <c r="E42">
        <v>0.2873563826</v>
      </c>
      <c r="F42">
        <v>0.3095996393</v>
      </c>
      <c r="G42" s="4">
        <v>4.215269E-79</v>
      </c>
      <c r="H42">
        <v>0.2988504943</v>
      </c>
      <c r="I42">
        <v>0.0012107907</v>
      </c>
      <c r="J42">
        <v>-0.3582</v>
      </c>
      <c r="K42">
        <v>-0.3954</v>
      </c>
      <c r="L42">
        <v>-0.3209</v>
      </c>
      <c r="M42">
        <v>0.6989594587</v>
      </c>
      <c r="N42">
        <v>0.6733830607</v>
      </c>
      <c r="O42">
        <v>0.725507298</v>
      </c>
      <c r="P42">
        <v>42020</v>
      </c>
      <c r="Q42">
        <v>160312</v>
      </c>
      <c r="R42">
        <v>0.2714698173</v>
      </c>
      <c r="S42">
        <v>0.261550189</v>
      </c>
      <c r="T42">
        <v>0.2817656603</v>
      </c>
      <c r="U42" s="4">
        <v>9.098578E-90</v>
      </c>
      <c r="V42">
        <v>0.2621138779</v>
      </c>
      <c r="W42">
        <v>0.0010983902</v>
      </c>
      <c r="X42">
        <v>-0.3816</v>
      </c>
      <c r="Y42">
        <v>-0.4188</v>
      </c>
      <c r="Z42">
        <v>-0.3443</v>
      </c>
      <c r="AA42">
        <v>0.6827999374</v>
      </c>
      <c r="AB42">
        <v>0.6578501229</v>
      </c>
      <c r="AC42">
        <v>0.7086960059</v>
      </c>
      <c r="AD42" s="4">
        <v>6.3972055E-06</v>
      </c>
      <c r="AE42">
        <v>0.0904</v>
      </c>
      <c r="AF42">
        <v>0.0511</v>
      </c>
      <c r="AG42">
        <v>0.1296</v>
      </c>
      <c r="AH42" s="4">
        <v>9.82295E-189</v>
      </c>
      <c r="AI42">
        <v>-0.3529</v>
      </c>
      <c r="AJ42">
        <v>-0.3765</v>
      </c>
      <c r="AK42">
        <v>-0.3293</v>
      </c>
      <c r="AL42" t="s">
        <v>284</v>
      </c>
    </row>
    <row r="43" spans="1:38" ht="12.75">
      <c r="A43" t="s">
        <v>19</v>
      </c>
      <c r="B43">
        <v>25436</v>
      </c>
      <c r="C43">
        <v>81318</v>
      </c>
      <c r="D43">
        <v>0.3091340794</v>
      </c>
      <c r="E43">
        <v>0.2975718033</v>
      </c>
      <c r="F43">
        <v>0.3211456125</v>
      </c>
      <c r="G43" s="4">
        <v>1.038607E-61</v>
      </c>
      <c r="H43">
        <v>0.3127966748</v>
      </c>
      <c r="I43">
        <v>0.0016258495</v>
      </c>
      <c r="J43">
        <v>-0.3224</v>
      </c>
      <c r="K43">
        <v>-0.3605</v>
      </c>
      <c r="L43">
        <v>-0.2843</v>
      </c>
      <c r="M43">
        <v>0.7244163177</v>
      </c>
      <c r="N43">
        <v>0.6973215972</v>
      </c>
      <c r="O43">
        <v>0.7525638148</v>
      </c>
      <c r="P43">
        <v>24082</v>
      </c>
      <c r="Q43">
        <v>82072</v>
      </c>
      <c r="R43">
        <v>0.2914261834</v>
      </c>
      <c r="S43">
        <v>0.2805095796</v>
      </c>
      <c r="T43">
        <v>0.3027676291</v>
      </c>
      <c r="U43" s="4">
        <v>3.038544E-57</v>
      </c>
      <c r="V43">
        <v>0.2934252851</v>
      </c>
      <c r="W43">
        <v>0.0015893894</v>
      </c>
      <c r="X43">
        <v>-0.3106</v>
      </c>
      <c r="Y43">
        <v>-0.3488</v>
      </c>
      <c r="Z43">
        <v>-0.2724</v>
      </c>
      <c r="AA43">
        <v>0.7329941198</v>
      </c>
      <c r="AB43">
        <v>0.7055367161</v>
      </c>
      <c r="AC43">
        <v>0.7615200844</v>
      </c>
      <c r="AD43">
        <v>0.0082083975</v>
      </c>
      <c r="AE43">
        <v>0.0552</v>
      </c>
      <c r="AF43">
        <v>0.0143</v>
      </c>
      <c r="AG43">
        <v>0.0961</v>
      </c>
      <c r="AH43" s="4">
        <v>4.24353E-136</v>
      </c>
      <c r="AI43">
        <v>-0.306</v>
      </c>
      <c r="AJ43">
        <v>-0.3302</v>
      </c>
      <c r="AK43">
        <v>-0.2819</v>
      </c>
      <c r="AL43" t="s">
        <v>285</v>
      </c>
    </row>
    <row r="44" spans="1:38" ht="12.75">
      <c r="A44" t="s">
        <v>20</v>
      </c>
      <c r="B44">
        <v>8601</v>
      </c>
      <c r="C44">
        <v>29236</v>
      </c>
      <c r="D44">
        <v>0.2907390855</v>
      </c>
      <c r="E44">
        <v>0.2787365483</v>
      </c>
      <c r="F44">
        <v>0.303258458</v>
      </c>
      <c r="G44" s="4">
        <v>3.467965E-71</v>
      </c>
      <c r="H44">
        <v>0.2941920919</v>
      </c>
      <c r="I44">
        <v>0.0026650158</v>
      </c>
      <c r="J44">
        <v>-0.3837</v>
      </c>
      <c r="K44">
        <v>-0.4259</v>
      </c>
      <c r="L44">
        <v>-0.3416</v>
      </c>
      <c r="M44">
        <v>0.6813099938</v>
      </c>
      <c r="N44">
        <v>0.6531835776</v>
      </c>
      <c r="O44">
        <v>0.7106475478</v>
      </c>
      <c r="P44">
        <v>8845</v>
      </c>
      <c r="Q44">
        <v>29153</v>
      </c>
      <c r="R44">
        <v>0.3057368561</v>
      </c>
      <c r="S44">
        <v>0.2932072586</v>
      </c>
      <c r="T44">
        <v>0.3188018798</v>
      </c>
      <c r="U44" s="4">
        <v>8.668671E-35</v>
      </c>
      <c r="V44">
        <v>0.3033993071</v>
      </c>
      <c r="W44">
        <v>0.0026925118</v>
      </c>
      <c r="X44">
        <v>-0.2627</v>
      </c>
      <c r="Y44">
        <v>-0.3045</v>
      </c>
      <c r="Z44">
        <v>-0.2208</v>
      </c>
      <c r="AA44">
        <v>0.768988274</v>
      </c>
      <c r="AB44">
        <v>0.7374738739</v>
      </c>
      <c r="AC44">
        <v>0.8018493758</v>
      </c>
      <c r="AD44">
        <v>0.0267900994</v>
      </c>
      <c r="AE44">
        <v>-0.0541</v>
      </c>
      <c r="AF44">
        <v>-0.102</v>
      </c>
      <c r="AG44">
        <v>-0.0062</v>
      </c>
      <c r="AH44" s="4">
        <v>3.1118E-118</v>
      </c>
      <c r="AI44">
        <v>-0.3131</v>
      </c>
      <c r="AJ44">
        <v>-0.3396</v>
      </c>
      <c r="AK44">
        <v>-0.2865</v>
      </c>
      <c r="AL44" t="s">
        <v>286</v>
      </c>
    </row>
    <row r="45" spans="1:38" ht="12.75">
      <c r="A45" t="s">
        <v>17</v>
      </c>
      <c r="B45">
        <v>58591</v>
      </c>
      <c r="C45">
        <v>202036</v>
      </c>
      <c r="D45">
        <v>0.2845829066</v>
      </c>
      <c r="E45">
        <v>0.2742831764</v>
      </c>
      <c r="F45">
        <v>0.2952694066</v>
      </c>
      <c r="G45" s="4">
        <v>6.5027E-103</v>
      </c>
      <c r="H45">
        <v>0.2900027718</v>
      </c>
      <c r="I45">
        <v>0.0010095202</v>
      </c>
      <c r="J45">
        <v>-0.4051</v>
      </c>
      <c r="K45">
        <v>-0.442</v>
      </c>
      <c r="L45">
        <v>-0.3683</v>
      </c>
      <c r="M45">
        <v>0.6668837731</v>
      </c>
      <c r="N45">
        <v>0.6427476681</v>
      </c>
      <c r="O45">
        <v>0.6919262239</v>
      </c>
      <c r="P45">
        <v>54186</v>
      </c>
      <c r="Q45">
        <v>200953</v>
      </c>
      <c r="R45">
        <v>0.266700855</v>
      </c>
      <c r="S45">
        <v>0.2570370001</v>
      </c>
      <c r="T45">
        <v>0.2767280432</v>
      </c>
      <c r="U45" s="4">
        <v>8.87639E-100</v>
      </c>
      <c r="V45">
        <v>0.2696451409</v>
      </c>
      <c r="W45">
        <v>0.0009899563</v>
      </c>
      <c r="X45">
        <v>-0.3993</v>
      </c>
      <c r="Y45">
        <v>-0.4362</v>
      </c>
      <c r="Z45">
        <v>-0.3624</v>
      </c>
      <c r="AA45">
        <v>0.6708050602</v>
      </c>
      <c r="AB45">
        <v>0.6464985661</v>
      </c>
      <c r="AC45">
        <v>0.6960254089</v>
      </c>
      <c r="AD45">
        <v>0.0018891381</v>
      </c>
      <c r="AE45">
        <v>0.0611</v>
      </c>
      <c r="AF45">
        <v>0.0226</v>
      </c>
      <c r="AG45">
        <v>0.0997</v>
      </c>
      <c r="AH45" s="4">
        <v>4.58012E-243</v>
      </c>
      <c r="AI45">
        <v>-0.3968</v>
      </c>
      <c r="AJ45">
        <v>-0.4202</v>
      </c>
      <c r="AK45">
        <v>-0.3734</v>
      </c>
      <c r="AL45" t="s">
        <v>287</v>
      </c>
    </row>
    <row r="46" spans="1:38" ht="12.75">
      <c r="A46" t="s">
        <v>18</v>
      </c>
      <c r="B46">
        <v>13235</v>
      </c>
      <c r="C46">
        <v>44293</v>
      </c>
      <c r="D46">
        <v>0.3006100765</v>
      </c>
      <c r="E46">
        <v>0.2887004099</v>
      </c>
      <c r="F46">
        <v>0.3130110489</v>
      </c>
      <c r="G46" s="4">
        <v>1.032459E-64</v>
      </c>
      <c r="H46">
        <v>0.2988056804</v>
      </c>
      <c r="I46">
        <v>0.0021749339</v>
      </c>
      <c r="J46">
        <v>-0.3504</v>
      </c>
      <c r="K46">
        <v>-0.3908</v>
      </c>
      <c r="L46">
        <v>-0.3099</v>
      </c>
      <c r="M46">
        <v>0.7044414032</v>
      </c>
      <c r="N46">
        <v>0.6765326173</v>
      </c>
      <c r="O46">
        <v>0.7335015015</v>
      </c>
      <c r="P46">
        <v>12022</v>
      </c>
      <c r="Q46">
        <v>46656</v>
      </c>
      <c r="R46">
        <v>0.2665124449</v>
      </c>
      <c r="S46">
        <v>0.2558911067</v>
      </c>
      <c r="T46">
        <v>0.2775746458</v>
      </c>
      <c r="U46" s="4">
        <v>8.469065E-83</v>
      </c>
      <c r="V46">
        <v>0.2576731824</v>
      </c>
      <c r="W46">
        <v>0.0020247828</v>
      </c>
      <c r="X46">
        <v>-0.4</v>
      </c>
      <c r="Y46">
        <v>-0.4407</v>
      </c>
      <c r="Z46">
        <v>-0.3593</v>
      </c>
      <c r="AA46">
        <v>0.6703311718</v>
      </c>
      <c r="AB46">
        <v>0.6436164188</v>
      </c>
      <c r="AC46">
        <v>0.6981547809</v>
      </c>
      <c r="AD46" s="4">
        <v>4.517704E-07</v>
      </c>
      <c r="AE46">
        <v>0.1166</v>
      </c>
      <c r="AF46">
        <v>0.0713</v>
      </c>
      <c r="AG46">
        <v>0.1619</v>
      </c>
      <c r="AH46" s="4">
        <v>5.83044E-160</v>
      </c>
      <c r="AI46">
        <v>-0.3517</v>
      </c>
      <c r="AJ46">
        <v>-0.3773</v>
      </c>
      <c r="AK46">
        <v>-0.3262</v>
      </c>
      <c r="AL46" t="s">
        <v>288</v>
      </c>
    </row>
    <row r="47" spans="1:38" ht="12.75">
      <c r="A47" t="s">
        <v>57</v>
      </c>
      <c r="B47">
        <v>16018</v>
      </c>
      <c r="C47">
        <v>48341</v>
      </c>
      <c r="D47">
        <v>0.3396567112</v>
      </c>
      <c r="E47">
        <v>0.3261985963</v>
      </c>
      <c r="F47">
        <v>0.3536700734</v>
      </c>
      <c r="G47" s="4">
        <v>1.868703E-28</v>
      </c>
      <c r="H47">
        <v>0.3313543369</v>
      </c>
      <c r="I47">
        <v>0.0021408514</v>
      </c>
      <c r="J47">
        <v>-0.2282</v>
      </c>
      <c r="K47">
        <v>-0.2687</v>
      </c>
      <c r="L47">
        <v>-0.1878</v>
      </c>
      <c r="M47">
        <v>0.7959422155</v>
      </c>
      <c r="N47">
        <v>0.7644048382</v>
      </c>
      <c r="O47">
        <v>0.8287807438</v>
      </c>
      <c r="P47">
        <v>14544</v>
      </c>
      <c r="Q47">
        <v>40575</v>
      </c>
      <c r="R47">
        <v>0.3632743255</v>
      </c>
      <c r="S47">
        <v>0.3488746891</v>
      </c>
      <c r="T47">
        <v>0.3782683</v>
      </c>
      <c r="U47">
        <v>1.22398E-05</v>
      </c>
      <c r="V47">
        <v>0.3584473198</v>
      </c>
      <c r="W47">
        <v>0.002380672</v>
      </c>
      <c r="X47">
        <v>-0.0902</v>
      </c>
      <c r="Y47">
        <v>-0.1307</v>
      </c>
      <c r="Z47">
        <v>-0.0498</v>
      </c>
      <c r="AA47">
        <v>0.9137063162</v>
      </c>
      <c r="AB47">
        <v>0.877488401</v>
      </c>
      <c r="AC47">
        <v>0.9514191086</v>
      </c>
      <c r="AD47">
        <v>0.0020211127</v>
      </c>
      <c r="AE47">
        <v>-0.071</v>
      </c>
      <c r="AF47">
        <v>-0.1161</v>
      </c>
      <c r="AG47">
        <v>-0.0259</v>
      </c>
      <c r="AH47" s="4">
        <v>3.417515E-40</v>
      </c>
      <c r="AI47">
        <v>-0.1734</v>
      </c>
      <c r="AJ47">
        <v>-0.199</v>
      </c>
      <c r="AK47">
        <v>-0.1478</v>
      </c>
      <c r="AL47" t="s">
        <v>289</v>
      </c>
    </row>
    <row r="48" spans="1:38" ht="12.75">
      <c r="A48" t="s">
        <v>61</v>
      </c>
      <c r="B48">
        <v>9815</v>
      </c>
      <c r="C48">
        <v>27056</v>
      </c>
      <c r="D48">
        <v>0.3687308737</v>
      </c>
      <c r="E48">
        <v>0.353472834</v>
      </c>
      <c r="F48">
        <v>0.3846475433</v>
      </c>
      <c r="G48" s="4">
        <v>1.23781E-11</v>
      </c>
      <c r="H48">
        <v>0.3627661147</v>
      </c>
      <c r="I48">
        <v>0.0029230147</v>
      </c>
      <c r="J48">
        <v>-0.1461</v>
      </c>
      <c r="K48">
        <v>-0.1884</v>
      </c>
      <c r="L48">
        <v>-0.1038</v>
      </c>
      <c r="M48">
        <v>0.8640738099</v>
      </c>
      <c r="N48">
        <v>0.8283185384</v>
      </c>
      <c r="O48">
        <v>0.9013724966</v>
      </c>
      <c r="P48">
        <v>11970</v>
      </c>
      <c r="Q48">
        <v>32035</v>
      </c>
      <c r="R48">
        <v>0.376086172</v>
      </c>
      <c r="S48">
        <v>0.3608959442</v>
      </c>
      <c r="T48">
        <v>0.3919157615</v>
      </c>
      <c r="U48">
        <v>0.0082296435</v>
      </c>
      <c r="V48">
        <v>0.3736538161</v>
      </c>
      <c r="W48">
        <v>0.0027028974</v>
      </c>
      <c r="X48">
        <v>-0.0556</v>
      </c>
      <c r="Y48">
        <v>-0.0968</v>
      </c>
      <c r="Z48">
        <v>-0.0144</v>
      </c>
      <c r="AA48">
        <v>0.9459306279</v>
      </c>
      <c r="AB48">
        <v>0.9077242197</v>
      </c>
      <c r="AC48">
        <v>0.9857451562</v>
      </c>
      <c r="AD48">
        <v>0.330463489</v>
      </c>
      <c r="AE48">
        <v>-0.0235</v>
      </c>
      <c r="AF48">
        <v>-0.071</v>
      </c>
      <c r="AG48">
        <v>0.0239</v>
      </c>
      <c r="AH48" s="4">
        <v>1.66627E-15</v>
      </c>
      <c r="AI48">
        <v>-0.1088</v>
      </c>
      <c r="AJ48">
        <v>-0.1355</v>
      </c>
      <c r="AK48">
        <v>-0.082</v>
      </c>
      <c r="AL48" t="s">
        <v>290</v>
      </c>
    </row>
    <row r="49" spans="1:38" ht="12.75">
      <c r="A49" t="s">
        <v>59</v>
      </c>
      <c r="B49">
        <v>37987</v>
      </c>
      <c r="C49">
        <v>97523</v>
      </c>
      <c r="D49">
        <v>0.3882661295</v>
      </c>
      <c r="E49">
        <v>0.3739678481</v>
      </c>
      <c r="F49">
        <v>0.4031110912</v>
      </c>
      <c r="G49" s="4">
        <v>8.018479E-07</v>
      </c>
      <c r="H49">
        <v>0.38951837</v>
      </c>
      <c r="I49">
        <v>0.0015615171</v>
      </c>
      <c r="J49">
        <v>-0.0945</v>
      </c>
      <c r="K49">
        <v>-0.132</v>
      </c>
      <c r="L49">
        <v>-0.057</v>
      </c>
      <c r="M49">
        <v>0.9098521922</v>
      </c>
      <c r="N49">
        <v>0.876345992</v>
      </c>
      <c r="O49">
        <v>0.9446394679</v>
      </c>
      <c r="P49">
        <v>37616</v>
      </c>
      <c r="Q49">
        <v>94173</v>
      </c>
      <c r="R49">
        <v>0.3882567004</v>
      </c>
      <c r="S49">
        <v>0.3740178812</v>
      </c>
      <c r="T49">
        <v>0.4030375898</v>
      </c>
      <c r="U49">
        <v>0.2130549179</v>
      </c>
      <c r="V49">
        <v>0.3994350822</v>
      </c>
      <c r="W49">
        <v>0.0015960257</v>
      </c>
      <c r="X49">
        <v>-0.0237</v>
      </c>
      <c r="Y49">
        <v>-0.0611</v>
      </c>
      <c r="Z49">
        <v>0.0136</v>
      </c>
      <c r="AA49">
        <v>0.9765418983</v>
      </c>
      <c r="AB49">
        <v>0.94072847</v>
      </c>
      <c r="AC49">
        <v>1.0137187399</v>
      </c>
      <c r="AD49">
        <v>0.8521297176</v>
      </c>
      <c r="AE49">
        <v>-0.0038</v>
      </c>
      <c r="AF49">
        <v>-0.0434</v>
      </c>
      <c r="AG49">
        <v>0.0358</v>
      </c>
      <c r="AH49" s="4">
        <v>1.4128685E-08</v>
      </c>
      <c r="AI49">
        <v>-0.0687</v>
      </c>
      <c r="AJ49">
        <v>-0.0925</v>
      </c>
      <c r="AK49">
        <v>-0.045</v>
      </c>
      <c r="AL49" t="s">
        <v>291</v>
      </c>
    </row>
    <row r="50" spans="1:38" ht="12.75">
      <c r="A50" t="s">
        <v>62</v>
      </c>
      <c r="B50">
        <v>18868</v>
      </c>
      <c r="C50">
        <v>49862</v>
      </c>
      <c r="D50">
        <v>0.3727665999</v>
      </c>
      <c r="E50">
        <v>0.3584089375</v>
      </c>
      <c r="F50">
        <v>0.3876994222</v>
      </c>
      <c r="G50" s="4">
        <v>1.50876E-11</v>
      </c>
      <c r="H50">
        <v>0.3784043961</v>
      </c>
      <c r="I50">
        <v>0.0021719369</v>
      </c>
      <c r="J50">
        <v>-0.1352</v>
      </c>
      <c r="K50">
        <v>-0.1745</v>
      </c>
      <c r="L50">
        <v>-0.0959</v>
      </c>
      <c r="M50">
        <v>0.8735310198</v>
      </c>
      <c r="N50">
        <v>0.8398856678</v>
      </c>
      <c r="O50">
        <v>0.9085241858</v>
      </c>
      <c r="P50">
        <v>18767</v>
      </c>
      <c r="Q50">
        <v>47904</v>
      </c>
      <c r="R50">
        <v>0.3846645826</v>
      </c>
      <c r="S50">
        <v>0.3699218418</v>
      </c>
      <c r="T50">
        <v>0.3999948758</v>
      </c>
      <c r="U50">
        <v>0.0975859337</v>
      </c>
      <c r="V50">
        <v>0.3917626921</v>
      </c>
      <c r="W50">
        <v>0.0022302943</v>
      </c>
      <c r="X50">
        <v>-0.033</v>
      </c>
      <c r="Y50">
        <v>-0.0721</v>
      </c>
      <c r="Z50">
        <v>0.006</v>
      </c>
      <c r="AA50">
        <v>0.9675070163</v>
      </c>
      <c r="AB50">
        <v>0.9304261259</v>
      </c>
      <c r="AC50">
        <v>1.0060657162</v>
      </c>
      <c r="AD50">
        <v>0.1070023496</v>
      </c>
      <c r="AE50">
        <v>-0.0352</v>
      </c>
      <c r="AF50">
        <v>-0.078</v>
      </c>
      <c r="AG50">
        <v>0.0076</v>
      </c>
      <c r="AH50" s="4">
        <v>5.410901E-14</v>
      </c>
      <c r="AI50">
        <v>-0.0953</v>
      </c>
      <c r="AJ50">
        <v>-0.1202</v>
      </c>
      <c r="AK50">
        <v>-0.0705</v>
      </c>
      <c r="AL50" t="s">
        <v>292</v>
      </c>
    </row>
    <row r="51" spans="1:38" ht="12.75">
      <c r="A51" t="s">
        <v>63</v>
      </c>
      <c r="B51">
        <v>12529</v>
      </c>
      <c r="C51">
        <v>34817</v>
      </c>
      <c r="D51">
        <v>0.3642304891</v>
      </c>
      <c r="E51">
        <v>0.3496019344</v>
      </c>
      <c r="F51">
        <v>0.3794711532</v>
      </c>
      <c r="G51" s="4">
        <v>3.658321E-14</v>
      </c>
      <c r="H51">
        <v>0.3598529454</v>
      </c>
      <c r="I51">
        <v>0.0025722118</v>
      </c>
      <c r="J51">
        <v>-0.1584</v>
      </c>
      <c r="K51">
        <v>-0.1994</v>
      </c>
      <c r="L51">
        <v>-0.1174</v>
      </c>
      <c r="M51">
        <v>0.8535277321</v>
      </c>
      <c r="N51">
        <v>0.8192475784</v>
      </c>
      <c r="O51">
        <v>0.889242286</v>
      </c>
      <c r="P51">
        <v>15348</v>
      </c>
      <c r="Q51">
        <v>41887</v>
      </c>
      <c r="R51">
        <v>0.3686276948</v>
      </c>
      <c r="S51">
        <v>0.3541425918</v>
      </c>
      <c r="T51">
        <v>0.383705266</v>
      </c>
      <c r="U51">
        <v>0.0002180923</v>
      </c>
      <c r="V51">
        <v>0.3664144006</v>
      </c>
      <c r="W51">
        <v>0.0023542322</v>
      </c>
      <c r="X51">
        <v>-0.0756</v>
      </c>
      <c r="Y51">
        <v>-0.1157</v>
      </c>
      <c r="Z51">
        <v>-0.0355</v>
      </c>
      <c r="AA51">
        <v>0.9271710921</v>
      </c>
      <c r="AB51">
        <v>0.8907382115</v>
      </c>
      <c r="AC51">
        <v>0.9650941465</v>
      </c>
      <c r="AD51">
        <v>0.4942386665</v>
      </c>
      <c r="AE51">
        <v>-0.0158</v>
      </c>
      <c r="AF51">
        <v>-0.0611</v>
      </c>
      <c r="AG51">
        <v>0.0295</v>
      </c>
      <c r="AH51" s="4">
        <v>8.259104E-20</v>
      </c>
      <c r="AI51">
        <v>-0.1204</v>
      </c>
      <c r="AJ51">
        <v>-0.1464</v>
      </c>
      <c r="AK51">
        <v>-0.0945</v>
      </c>
      <c r="AL51" t="s">
        <v>293</v>
      </c>
    </row>
    <row r="52" spans="1:38" ht="12.75">
      <c r="A52" t="s">
        <v>58</v>
      </c>
      <c r="B52">
        <v>13833</v>
      </c>
      <c r="C52">
        <v>36805</v>
      </c>
      <c r="D52">
        <v>0.3765801501</v>
      </c>
      <c r="E52">
        <v>0.3615953236</v>
      </c>
      <c r="F52">
        <v>0.3921859608</v>
      </c>
      <c r="G52" s="4">
        <v>1.5876504E-09</v>
      </c>
      <c r="H52">
        <v>0.3758456731</v>
      </c>
      <c r="I52">
        <v>0.0025246278</v>
      </c>
      <c r="J52">
        <v>-0.125</v>
      </c>
      <c r="K52">
        <v>-0.1656</v>
      </c>
      <c r="L52">
        <v>-0.0844</v>
      </c>
      <c r="M52">
        <v>0.8824675887</v>
      </c>
      <c r="N52">
        <v>0.8473525577</v>
      </c>
      <c r="O52">
        <v>0.9190378173</v>
      </c>
      <c r="P52">
        <v>18718</v>
      </c>
      <c r="Q52">
        <v>47206</v>
      </c>
      <c r="R52">
        <v>0.3892385531</v>
      </c>
      <c r="S52">
        <v>0.3742547385</v>
      </c>
      <c r="T52">
        <v>0.4048222657</v>
      </c>
      <c r="U52">
        <v>0.2895669129</v>
      </c>
      <c r="V52">
        <v>0.3965173919</v>
      </c>
      <c r="W52">
        <v>0.0022514634</v>
      </c>
      <c r="X52">
        <v>-0.0212</v>
      </c>
      <c r="Y52">
        <v>-0.0605</v>
      </c>
      <c r="Z52">
        <v>0.018</v>
      </c>
      <c r="AA52">
        <v>0.9790114508</v>
      </c>
      <c r="AB52">
        <v>0.9413242127</v>
      </c>
      <c r="AC52">
        <v>1.0182075505</v>
      </c>
      <c r="AD52">
        <v>0.1021428073</v>
      </c>
      <c r="AE52">
        <v>-0.0369</v>
      </c>
      <c r="AF52">
        <v>-0.081</v>
      </c>
      <c r="AG52">
        <v>0.0073</v>
      </c>
      <c r="AH52" s="4">
        <v>6.292499E-11</v>
      </c>
      <c r="AI52">
        <v>-0.0855</v>
      </c>
      <c r="AJ52">
        <v>-0.1111</v>
      </c>
      <c r="AK52">
        <v>-0.0599</v>
      </c>
      <c r="AL52" t="s">
        <v>294</v>
      </c>
    </row>
    <row r="53" spans="1:38" ht="12.75">
      <c r="A53" t="s">
        <v>60</v>
      </c>
      <c r="B53">
        <v>32312</v>
      </c>
      <c r="C53">
        <v>82361</v>
      </c>
      <c r="D53">
        <v>0.3795559175</v>
      </c>
      <c r="E53">
        <v>0.3655628763</v>
      </c>
      <c r="F53">
        <v>0.3940845854</v>
      </c>
      <c r="G53" s="4">
        <v>9.765869E-10</v>
      </c>
      <c r="H53">
        <v>0.3923216085</v>
      </c>
      <c r="I53">
        <v>0.0017013639</v>
      </c>
      <c r="J53">
        <v>-0.1172</v>
      </c>
      <c r="K53">
        <v>-0.1547</v>
      </c>
      <c r="L53">
        <v>-0.0796</v>
      </c>
      <c r="M53">
        <v>0.8894409204</v>
      </c>
      <c r="N53">
        <v>0.8566500116</v>
      </c>
      <c r="O53">
        <v>0.923487002</v>
      </c>
      <c r="P53">
        <v>28501</v>
      </c>
      <c r="Q53">
        <v>73796</v>
      </c>
      <c r="R53">
        <v>0.3774184209</v>
      </c>
      <c r="S53">
        <v>0.3634412326</v>
      </c>
      <c r="T53">
        <v>0.3919331427</v>
      </c>
      <c r="U53">
        <v>0.0068644015</v>
      </c>
      <c r="V53">
        <v>0.3862133449</v>
      </c>
      <c r="W53">
        <v>0.0017922804</v>
      </c>
      <c r="X53">
        <v>-0.052</v>
      </c>
      <c r="Y53">
        <v>-0.0898</v>
      </c>
      <c r="Z53">
        <v>-0.0143</v>
      </c>
      <c r="AA53">
        <v>0.9492814957</v>
      </c>
      <c r="AB53">
        <v>0.9141261203</v>
      </c>
      <c r="AC53">
        <v>0.9857888732</v>
      </c>
      <c r="AD53">
        <v>0.927518141</v>
      </c>
      <c r="AE53">
        <v>0.0019</v>
      </c>
      <c r="AF53">
        <v>-0.0381</v>
      </c>
      <c r="AG53">
        <v>0.0419</v>
      </c>
      <c r="AH53" s="4">
        <v>1.784009E-13</v>
      </c>
      <c r="AI53">
        <v>-0.0895</v>
      </c>
      <c r="AJ53">
        <v>-0.1133</v>
      </c>
      <c r="AK53">
        <v>-0.0657</v>
      </c>
      <c r="AL53" t="s">
        <v>295</v>
      </c>
    </row>
    <row r="54" spans="1:38" ht="12.75">
      <c r="A54" t="s">
        <v>67</v>
      </c>
      <c r="B54">
        <v>33354</v>
      </c>
      <c r="C54">
        <v>111953</v>
      </c>
      <c r="D54">
        <v>0.2932431998</v>
      </c>
      <c r="E54">
        <v>0.2824316291</v>
      </c>
      <c r="F54">
        <v>0.3044686408</v>
      </c>
      <c r="G54" s="4">
        <v>2.588929E-85</v>
      </c>
      <c r="H54">
        <v>0.297928595</v>
      </c>
      <c r="I54">
        <v>0.0013668752</v>
      </c>
      <c r="J54">
        <v>-0.3752</v>
      </c>
      <c r="K54">
        <v>-0.4127</v>
      </c>
      <c r="L54">
        <v>-0.3376</v>
      </c>
      <c r="M54">
        <v>0.6871780665</v>
      </c>
      <c r="N54">
        <v>0.6618425285</v>
      </c>
      <c r="O54">
        <v>0.7134834568</v>
      </c>
      <c r="P54">
        <v>29397</v>
      </c>
      <c r="Q54">
        <v>106846</v>
      </c>
      <c r="R54">
        <v>0.2650597142</v>
      </c>
      <c r="S54">
        <v>0.2552556545</v>
      </c>
      <c r="T54">
        <v>0.275240336</v>
      </c>
      <c r="U54" s="4">
        <v>1.103123E-98</v>
      </c>
      <c r="V54">
        <v>0.2751343054</v>
      </c>
      <c r="W54">
        <v>0.0013662243</v>
      </c>
      <c r="X54">
        <v>-0.4054</v>
      </c>
      <c r="Y54">
        <v>-0.4431</v>
      </c>
      <c r="Z54">
        <v>-0.3678</v>
      </c>
      <c r="AA54">
        <v>0.6666772685</v>
      </c>
      <c r="AB54">
        <v>0.6420181317</v>
      </c>
      <c r="AC54">
        <v>0.6922835328</v>
      </c>
      <c r="AD54" s="4">
        <v>1.8381725E-06</v>
      </c>
      <c r="AE54">
        <v>0.0973</v>
      </c>
      <c r="AF54">
        <v>0.0573</v>
      </c>
      <c r="AG54">
        <v>0.1372</v>
      </c>
      <c r="AH54" s="4">
        <v>3.63412E-184</v>
      </c>
      <c r="AI54">
        <v>-0.3509</v>
      </c>
      <c r="AJ54">
        <v>-0.3747</v>
      </c>
      <c r="AK54">
        <v>-0.3271</v>
      </c>
      <c r="AL54" t="s">
        <v>296</v>
      </c>
    </row>
    <row r="55" spans="1:38" ht="12.75">
      <c r="A55" t="s">
        <v>65</v>
      </c>
      <c r="B55">
        <v>25641</v>
      </c>
      <c r="C55">
        <v>81599</v>
      </c>
      <c r="D55">
        <v>0.3046846855</v>
      </c>
      <c r="E55">
        <v>0.2933139369</v>
      </c>
      <c r="F55">
        <v>0.316496238</v>
      </c>
      <c r="G55" s="4">
        <v>1.644571E-67</v>
      </c>
      <c r="H55">
        <v>0.3142317921</v>
      </c>
      <c r="I55">
        <v>0.0016250672</v>
      </c>
      <c r="J55">
        <v>-0.3369</v>
      </c>
      <c r="K55">
        <v>-0.3749</v>
      </c>
      <c r="L55">
        <v>-0.2989</v>
      </c>
      <c r="M55">
        <v>0.7139897301</v>
      </c>
      <c r="N55">
        <v>0.6873438299</v>
      </c>
      <c r="O55">
        <v>0.7416685981</v>
      </c>
      <c r="P55">
        <v>25186</v>
      </c>
      <c r="Q55">
        <v>80179</v>
      </c>
      <c r="R55">
        <v>0.3017560202</v>
      </c>
      <c r="S55">
        <v>0.2904905971</v>
      </c>
      <c r="T55">
        <v>0.313458324</v>
      </c>
      <c r="U55" s="4">
        <v>8.32939E-46</v>
      </c>
      <c r="V55">
        <v>0.3141221517</v>
      </c>
      <c r="W55">
        <v>0.0016392393</v>
      </c>
      <c r="X55">
        <v>-0.2758</v>
      </c>
      <c r="Y55">
        <v>-0.3138</v>
      </c>
      <c r="Z55">
        <v>-0.2377</v>
      </c>
      <c r="AA55">
        <v>0.7589756892</v>
      </c>
      <c r="AB55">
        <v>0.7306409365</v>
      </c>
      <c r="AC55">
        <v>0.7884092829</v>
      </c>
      <c r="AD55">
        <v>0.7776470832</v>
      </c>
      <c r="AE55">
        <v>0.0059</v>
      </c>
      <c r="AF55">
        <v>-0.0349</v>
      </c>
      <c r="AG55">
        <v>0.0466</v>
      </c>
      <c r="AH55" s="4">
        <v>5.31583E-126</v>
      </c>
      <c r="AI55">
        <v>-0.293</v>
      </c>
      <c r="AJ55">
        <v>-0.317</v>
      </c>
      <c r="AK55">
        <v>-0.2689</v>
      </c>
      <c r="AL55" t="s">
        <v>297</v>
      </c>
    </row>
    <row r="56" spans="1:38" ht="12.75">
      <c r="A56" t="s">
        <v>68</v>
      </c>
      <c r="B56">
        <v>26538</v>
      </c>
      <c r="C56">
        <v>76664</v>
      </c>
      <c r="D56">
        <v>0.3323115035</v>
      </c>
      <c r="E56">
        <v>0.3199493705</v>
      </c>
      <c r="F56">
        <v>0.3451512818</v>
      </c>
      <c r="G56" s="4">
        <v>3.055141E-38</v>
      </c>
      <c r="H56">
        <v>0.3461598664</v>
      </c>
      <c r="I56">
        <v>0.0017182186</v>
      </c>
      <c r="J56">
        <v>-0.2501</v>
      </c>
      <c r="K56">
        <v>-0.288</v>
      </c>
      <c r="L56">
        <v>-0.2122</v>
      </c>
      <c r="M56">
        <v>0.7787296572</v>
      </c>
      <c r="N56">
        <v>0.7497605739</v>
      </c>
      <c r="O56">
        <v>0.8088180414</v>
      </c>
      <c r="P56">
        <v>25719</v>
      </c>
      <c r="Q56">
        <v>73981</v>
      </c>
      <c r="R56">
        <v>0.3267820784</v>
      </c>
      <c r="S56">
        <v>0.3146047621</v>
      </c>
      <c r="T56">
        <v>0.3394307385</v>
      </c>
      <c r="U56" s="4">
        <v>4.445121E-24</v>
      </c>
      <c r="V56">
        <v>0.3476433138</v>
      </c>
      <c r="W56">
        <v>0.0017508519</v>
      </c>
      <c r="X56">
        <v>-0.1961</v>
      </c>
      <c r="Y56">
        <v>-0.2341</v>
      </c>
      <c r="Z56">
        <v>-0.1581</v>
      </c>
      <c r="AA56">
        <v>0.8219211436</v>
      </c>
      <c r="AB56">
        <v>0.7912928002</v>
      </c>
      <c r="AC56">
        <v>0.8537350094</v>
      </c>
      <c r="AD56">
        <v>0.5301314775</v>
      </c>
      <c r="AE56">
        <v>0.013</v>
      </c>
      <c r="AF56">
        <v>-0.0276</v>
      </c>
      <c r="AG56">
        <v>0.0535</v>
      </c>
      <c r="AH56" s="4">
        <v>1.308148E-68</v>
      </c>
      <c r="AI56">
        <v>-0.2144</v>
      </c>
      <c r="AJ56">
        <v>-0.2384</v>
      </c>
      <c r="AK56">
        <v>-0.1904</v>
      </c>
      <c r="AL56" t="s">
        <v>298</v>
      </c>
    </row>
    <row r="57" spans="1:38" ht="12.75">
      <c r="A57" t="s">
        <v>69</v>
      </c>
      <c r="B57">
        <v>35297</v>
      </c>
      <c r="C57">
        <v>126970</v>
      </c>
      <c r="D57">
        <v>0.2706692451</v>
      </c>
      <c r="E57">
        <v>0.2607216466</v>
      </c>
      <c r="F57">
        <v>0.2809963851</v>
      </c>
      <c r="G57" s="4">
        <v>1.62216E-125</v>
      </c>
      <c r="H57">
        <v>0.2779948019</v>
      </c>
      <c r="I57">
        <v>0.0012572972</v>
      </c>
      <c r="J57">
        <v>-0.4553</v>
      </c>
      <c r="K57">
        <v>-0.4927</v>
      </c>
      <c r="L57">
        <v>-0.4178</v>
      </c>
      <c r="M57">
        <v>0.6342788805</v>
      </c>
      <c r="N57">
        <v>0.6109679514</v>
      </c>
      <c r="O57">
        <v>0.6584792171</v>
      </c>
      <c r="P57">
        <v>31627</v>
      </c>
      <c r="Q57">
        <v>119582</v>
      </c>
      <c r="R57">
        <v>0.2558870198</v>
      </c>
      <c r="S57">
        <v>0.2464709589</v>
      </c>
      <c r="T57">
        <v>0.2656628075</v>
      </c>
      <c r="U57" s="4">
        <v>1.99261E-117</v>
      </c>
      <c r="V57">
        <v>0.264479604</v>
      </c>
      <c r="W57">
        <v>0.0012754415</v>
      </c>
      <c r="X57">
        <v>-0.4407</v>
      </c>
      <c r="Y57">
        <v>-0.4782</v>
      </c>
      <c r="Z57">
        <v>-0.4032</v>
      </c>
      <c r="AA57">
        <v>0.6436061396</v>
      </c>
      <c r="AB57">
        <v>0.6199228961</v>
      </c>
      <c r="AC57">
        <v>0.6681941665</v>
      </c>
      <c r="AD57">
        <v>0.009639121</v>
      </c>
      <c r="AE57">
        <v>0.0524</v>
      </c>
      <c r="AF57">
        <v>0.0127</v>
      </c>
      <c r="AG57">
        <v>0.092</v>
      </c>
      <c r="AH57" s="4">
        <v>3.86575E-292</v>
      </c>
      <c r="AI57">
        <v>-0.442</v>
      </c>
      <c r="AJ57">
        <v>-0.4658</v>
      </c>
      <c r="AK57">
        <v>-0.4183</v>
      </c>
      <c r="AL57" t="s">
        <v>299</v>
      </c>
    </row>
    <row r="58" spans="1:38" ht="12.75">
      <c r="A58" t="s">
        <v>64</v>
      </c>
      <c r="B58">
        <v>27131</v>
      </c>
      <c r="C58">
        <v>110372</v>
      </c>
      <c r="D58">
        <v>0.2400554048</v>
      </c>
      <c r="E58">
        <v>0.2311069835</v>
      </c>
      <c r="F58">
        <v>0.2493503073</v>
      </c>
      <c r="G58" s="4">
        <v>1.34614E-193</v>
      </c>
      <c r="H58">
        <v>0.2458141558</v>
      </c>
      <c r="I58">
        <v>0.0012960244</v>
      </c>
      <c r="J58">
        <v>-0.5753</v>
      </c>
      <c r="K58">
        <v>-0.6133</v>
      </c>
      <c r="L58">
        <v>-0.5373</v>
      </c>
      <c r="M58">
        <v>0.5625392474</v>
      </c>
      <c r="N58">
        <v>0.5415697626</v>
      </c>
      <c r="O58">
        <v>0.584320667</v>
      </c>
      <c r="P58">
        <v>27957</v>
      </c>
      <c r="Q58">
        <v>106905</v>
      </c>
      <c r="R58">
        <v>0.2518563053</v>
      </c>
      <c r="S58">
        <v>0.2425228909</v>
      </c>
      <c r="T58">
        <v>0.261548913</v>
      </c>
      <c r="U58" s="4">
        <v>3.98916E-124</v>
      </c>
      <c r="V58">
        <v>0.2615125579</v>
      </c>
      <c r="W58">
        <v>0.0013440605</v>
      </c>
      <c r="X58">
        <v>-0.4565</v>
      </c>
      <c r="Y58">
        <v>-0.4943</v>
      </c>
      <c r="Z58">
        <v>-0.4188</v>
      </c>
      <c r="AA58">
        <v>0.6334681004</v>
      </c>
      <c r="AB58">
        <v>0.6099927292</v>
      </c>
      <c r="AC58">
        <v>0.6578469136</v>
      </c>
      <c r="AD58">
        <v>0.0120456391</v>
      </c>
      <c r="AE58">
        <v>-0.0518</v>
      </c>
      <c r="AF58">
        <v>-0.0922</v>
      </c>
      <c r="AG58">
        <v>-0.0114</v>
      </c>
      <c r="AH58">
        <v>0</v>
      </c>
      <c r="AI58">
        <v>-0.4854</v>
      </c>
      <c r="AJ58">
        <v>-0.5094</v>
      </c>
      <c r="AK58">
        <v>-0.4615</v>
      </c>
      <c r="AL58" t="s">
        <v>300</v>
      </c>
    </row>
    <row r="59" spans="1:38" ht="12.75">
      <c r="A59" t="s">
        <v>66</v>
      </c>
      <c r="B59">
        <v>28341</v>
      </c>
      <c r="C59">
        <v>86682</v>
      </c>
      <c r="D59">
        <v>0.3166363293</v>
      </c>
      <c r="E59">
        <v>0.3049022414</v>
      </c>
      <c r="F59">
        <v>0.3288220008</v>
      </c>
      <c r="G59" s="4">
        <v>4.172594E-54</v>
      </c>
      <c r="H59">
        <v>0.3269536928</v>
      </c>
      <c r="I59">
        <v>0.0015933131</v>
      </c>
      <c r="J59">
        <v>-0.2984</v>
      </c>
      <c r="K59">
        <v>-0.3362</v>
      </c>
      <c r="L59">
        <v>-0.2606</v>
      </c>
      <c r="M59">
        <v>0.7419968843</v>
      </c>
      <c r="N59">
        <v>0.7144995446</v>
      </c>
      <c r="O59">
        <v>0.7705524524</v>
      </c>
      <c r="P59">
        <v>27762</v>
      </c>
      <c r="Q59">
        <v>84326</v>
      </c>
      <c r="R59">
        <v>0.3149979467</v>
      </c>
      <c r="S59">
        <v>0.3033205439</v>
      </c>
      <c r="T59">
        <v>0.3271249127</v>
      </c>
      <c r="U59" s="4">
        <v>1.338219E-33</v>
      </c>
      <c r="V59">
        <v>0.3292223039</v>
      </c>
      <c r="W59">
        <v>0.0016182782</v>
      </c>
      <c r="X59">
        <v>-0.2328</v>
      </c>
      <c r="Y59">
        <v>-0.2706</v>
      </c>
      <c r="Z59">
        <v>-0.1951</v>
      </c>
      <c r="AA59">
        <v>0.7922817367</v>
      </c>
      <c r="AB59">
        <v>0.7629107738</v>
      </c>
      <c r="AC59">
        <v>0.8227834393</v>
      </c>
      <c r="AD59">
        <v>0.9457226359</v>
      </c>
      <c r="AE59">
        <v>0.0014</v>
      </c>
      <c r="AF59">
        <v>-0.0388</v>
      </c>
      <c r="AG59">
        <v>0.0416</v>
      </c>
      <c r="AH59" s="4">
        <v>3.08277E-102</v>
      </c>
      <c r="AI59">
        <v>-0.2618</v>
      </c>
      <c r="AJ59">
        <v>-0.2857</v>
      </c>
      <c r="AK59">
        <v>-0.2379</v>
      </c>
      <c r="AL59" t="s">
        <v>301</v>
      </c>
    </row>
    <row r="60" spans="1:38" ht="12.75">
      <c r="A60" t="s">
        <v>45</v>
      </c>
      <c r="B60">
        <v>13119</v>
      </c>
      <c r="C60">
        <v>50632</v>
      </c>
      <c r="D60">
        <v>0.2527566005</v>
      </c>
      <c r="E60">
        <v>0.2428124517</v>
      </c>
      <c r="F60">
        <v>0.2631080024</v>
      </c>
      <c r="G60" s="4">
        <v>2.92097E-144</v>
      </c>
      <c r="H60">
        <v>0.2591049139</v>
      </c>
      <c r="I60">
        <v>0.001947169</v>
      </c>
      <c r="J60">
        <v>-0.5237</v>
      </c>
      <c r="K60">
        <v>-0.5639</v>
      </c>
      <c r="L60">
        <v>-0.4836</v>
      </c>
      <c r="M60">
        <v>0.592302881</v>
      </c>
      <c r="N60">
        <v>0.5690000355</v>
      </c>
      <c r="O60">
        <v>0.616560072</v>
      </c>
      <c r="P60">
        <v>12291</v>
      </c>
      <c r="Q60">
        <v>47842</v>
      </c>
      <c r="R60">
        <v>0.2399404201</v>
      </c>
      <c r="S60">
        <v>0.2304758198</v>
      </c>
      <c r="T60">
        <v>0.2497936888</v>
      </c>
      <c r="U60" s="4">
        <v>1.43709E-133</v>
      </c>
      <c r="V60">
        <v>0.256908156</v>
      </c>
      <c r="W60">
        <v>0.0019975862</v>
      </c>
      <c r="X60">
        <v>-0.505</v>
      </c>
      <c r="Y60">
        <v>-0.5453</v>
      </c>
      <c r="Z60">
        <v>-0.4648</v>
      </c>
      <c r="AA60">
        <v>0.6034973076</v>
      </c>
      <c r="AB60">
        <v>0.5796919778</v>
      </c>
      <c r="AC60">
        <v>0.6282802146</v>
      </c>
      <c r="AD60">
        <v>0.0342440929</v>
      </c>
      <c r="AE60">
        <v>0.0482</v>
      </c>
      <c r="AF60">
        <v>0.0036</v>
      </c>
      <c r="AG60">
        <v>0.0929</v>
      </c>
      <c r="AH60">
        <v>0</v>
      </c>
      <c r="AI60">
        <v>-0.4894</v>
      </c>
      <c r="AJ60">
        <v>-0.5148</v>
      </c>
      <c r="AK60">
        <v>-0.464</v>
      </c>
      <c r="AL60" t="s">
        <v>302</v>
      </c>
    </row>
    <row r="61" spans="1:38" ht="12.75">
      <c r="A61" t="s">
        <v>42</v>
      </c>
      <c r="B61">
        <v>45000</v>
      </c>
      <c r="C61">
        <v>127531</v>
      </c>
      <c r="D61">
        <v>0.3413269137</v>
      </c>
      <c r="E61">
        <v>0.3289037993</v>
      </c>
      <c r="F61">
        <v>0.354219265</v>
      </c>
      <c r="G61" s="4">
        <v>3.641884E-32</v>
      </c>
      <c r="H61">
        <v>0.3528553842</v>
      </c>
      <c r="I61">
        <v>0.001338108</v>
      </c>
      <c r="J61">
        <v>-0.2233</v>
      </c>
      <c r="K61">
        <v>-0.2604</v>
      </c>
      <c r="L61">
        <v>-0.1862</v>
      </c>
      <c r="M61">
        <v>0.7998561222</v>
      </c>
      <c r="N61">
        <v>0.7707441367</v>
      </c>
      <c r="O61">
        <v>0.8300677043</v>
      </c>
      <c r="P61">
        <v>37963</v>
      </c>
      <c r="Q61">
        <v>116433</v>
      </c>
      <c r="R61">
        <v>0.3069783573</v>
      </c>
      <c r="S61">
        <v>0.2957629468</v>
      </c>
      <c r="T61">
        <v>0.3186190592</v>
      </c>
      <c r="U61" s="4">
        <v>3.071078E-42</v>
      </c>
      <c r="V61">
        <v>0.3260501748</v>
      </c>
      <c r="W61">
        <v>0.0013737824</v>
      </c>
      <c r="X61">
        <v>-0.2586</v>
      </c>
      <c r="Y61">
        <v>-0.2958</v>
      </c>
      <c r="Z61">
        <v>-0.2214</v>
      </c>
      <c r="AA61">
        <v>0.7721108935</v>
      </c>
      <c r="AB61">
        <v>0.743901932</v>
      </c>
      <c r="AC61">
        <v>0.8013895463</v>
      </c>
      <c r="AD61" s="4">
        <v>2.8472457E-07</v>
      </c>
      <c r="AE61">
        <v>0.1023</v>
      </c>
      <c r="AF61">
        <v>0.0632</v>
      </c>
      <c r="AG61">
        <v>0.1413</v>
      </c>
      <c r="AH61" s="4">
        <v>4.40257E-82</v>
      </c>
      <c r="AI61">
        <v>-0.2302</v>
      </c>
      <c r="AJ61">
        <v>-0.2537</v>
      </c>
      <c r="AK61">
        <v>-0.2067</v>
      </c>
      <c r="AL61" t="s">
        <v>303</v>
      </c>
    </row>
    <row r="62" spans="1:38" ht="12.75">
      <c r="A62" t="s">
        <v>43</v>
      </c>
      <c r="B62">
        <v>22176</v>
      </c>
      <c r="C62">
        <v>64010</v>
      </c>
      <c r="D62">
        <v>0.3475808431</v>
      </c>
      <c r="E62">
        <v>0.3344415476</v>
      </c>
      <c r="F62">
        <v>0.3612363457</v>
      </c>
      <c r="G62" s="4">
        <v>1.713693E-25</v>
      </c>
      <c r="H62">
        <v>0.3464458678</v>
      </c>
      <c r="I62">
        <v>0.0018807651</v>
      </c>
      <c r="J62">
        <v>-0.2052</v>
      </c>
      <c r="K62">
        <v>-0.2437</v>
      </c>
      <c r="L62">
        <v>-0.1666</v>
      </c>
      <c r="M62">
        <v>0.8145114086</v>
      </c>
      <c r="N62">
        <v>0.7837211441</v>
      </c>
      <c r="O62">
        <v>0.8465113386</v>
      </c>
      <c r="P62">
        <v>19897</v>
      </c>
      <c r="Q62">
        <v>63630</v>
      </c>
      <c r="R62">
        <v>0.3071024514</v>
      </c>
      <c r="S62">
        <v>0.295446051</v>
      </c>
      <c r="T62">
        <v>0.3192187384</v>
      </c>
      <c r="U62" s="4">
        <v>4.321001E-39</v>
      </c>
      <c r="V62">
        <v>0.3126984127</v>
      </c>
      <c r="W62">
        <v>0.0018378309</v>
      </c>
      <c r="X62">
        <v>-0.2582</v>
      </c>
      <c r="Y62">
        <v>-0.2969</v>
      </c>
      <c r="Z62">
        <v>-0.2195</v>
      </c>
      <c r="AA62">
        <v>0.7724230145</v>
      </c>
      <c r="AB62">
        <v>0.7431048769</v>
      </c>
      <c r="AC62">
        <v>0.8028978572</v>
      </c>
      <c r="AD62" s="4">
        <v>1.8074649E-08</v>
      </c>
      <c r="AE62">
        <v>0.12</v>
      </c>
      <c r="AF62">
        <v>0.0782</v>
      </c>
      <c r="AG62">
        <v>0.1618</v>
      </c>
      <c r="AH62" s="4">
        <v>2.298197E-57</v>
      </c>
      <c r="AI62">
        <v>-0.1989</v>
      </c>
      <c r="AJ62">
        <v>-0.2233</v>
      </c>
      <c r="AK62">
        <v>-0.1745</v>
      </c>
      <c r="AL62" t="s">
        <v>304</v>
      </c>
    </row>
    <row r="63" spans="1:38" ht="12.75">
      <c r="A63" t="s">
        <v>44</v>
      </c>
      <c r="B63">
        <v>32206</v>
      </c>
      <c r="C63">
        <v>125669</v>
      </c>
      <c r="D63">
        <v>0.2541717908</v>
      </c>
      <c r="E63">
        <v>0.2447713238</v>
      </c>
      <c r="F63">
        <v>0.2639332837</v>
      </c>
      <c r="G63" s="4">
        <v>6.01652E-160</v>
      </c>
      <c r="H63">
        <v>0.2562764087</v>
      </c>
      <c r="I63">
        <v>0.0012315329</v>
      </c>
      <c r="J63">
        <v>-0.5182</v>
      </c>
      <c r="K63">
        <v>-0.5558</v>
      </c>
      <c r="L63">
        <v>-0.4805</v>
      </c>
      <c r="M63">
        <v>0.595619199</v>
      </c>
      <c r="N63">
        <v>0.5735904027</v>
      </c>
      <c r="O63">
        <v>0.6184940135</v>
      </c>
      <c r="P63">
        <v>29946</v>
      </c>
      <c r="Q63">
        <v>124089</v>
      </c>
      <c r="R63">
        <v>0.2419715429</v>
      </c>
      <c r="S63">
        <v>0.2330044013</v>
      </c>
      <c r="T63">
        <v>0.2512837836</v>
      </c>
      <c r="U63" s="4">
        <v>1.74828E-146</v>
      </c>
      <c r="V63">
        <v>0.2413267896</v>
      </c>
      <c r="W63">
        <v>0.0012146845</v>
      </c>
      <c r="X63">
        <v>-0.4966</v>
      </c>
      <c r="Y63">
        <v>-0.5343</v>
      </c>
      <c r="Z63">
        <v>-0.4588</v>
      </c>
      <c r="AA63">
        <v>0.6086059805</v>
      </c>
      <c r="AB63">
        <v>0.5860518574</v>
      </c>
      <c r="AC63">
        <v>0.6320280959</v>
      </c>
      <c r="AD63">
        <v>0.026604114</v>
      </c>
      <c r="AE63">
        <v>0.0454</v>
      </c>
      <c r="AF63">
        <v>0.0053</v>
      </c>
      <c r="AG63">
        <v>0.0855</v>
      </c>
      <c r="AH63">
        <v>0</v>
      </c>
      <c r="AI63">
        <v>-0.4872</v>
      </c>
      <c r="AJ63">
        <v>-0.5111</v>
      </c>
      <c r="AK63">
        <v>-0.4633</v>
      </c>
      <c r="AL63" t="s">
        <v>305</v>
      </c>
    </row>
    <row r="64" spans="1:38" ht="12.75">
      <c r="A64" t="s">
        <v>38</v>
      </c>
      <c r="B64">
        <v>56316</v>
      </c>
      <c r="C64">
        <v>139408</v>
      </c>
      <c r="D64">
        <v>0.4093229154</v>
      </c>
      <c r="E64">
        <v>0.3944190246</v>
      </c>
      <c r="F64">
        <v>0.4247899788</v>
      </c>
      <c r="G64">
        <v>0.0277066315</v>
      </c>
      <c r="H64">
        <v>0.4039653391</v>
      </c>
      <c r="I64">
        <v>0.0013142076</v>
      </c>
      <c r="J64">
        <v>-0.0417</v>
      </c>
      <c r="K64">
        <v>-0.0788</v>
      </c>
      <c r="L64">
        <v>-0.0046</v>
      </c>
      <c r="M64">
        <v>0.9591960864</v>
      </c>
      <c r="N64">
        <v>0.9242707176</v>
      </c>
      <c r="O64">
        <v>0.9954411783</v>
      </c>
      <c r="P64">
        <v>60653</v>
      </c>
      <c r="Q64">
        <v>150465</v>
      </c>
      <c r="R64">
        <v>0.4081731637</v>
      </c>
      <c r="S64">
        <v>0.3933943186</v>
      </c>
      <c r="T64">
        <v>0.4235072132</v>
      </c>
      <c r="U64">
        <v>0.1623983122</v>
      </c>
      <c r="V64">
        <v>0.4031037118</v>
      </c>
      <c r="W64">
        <v>0.0012645619</v>
      </c>
      <c r="X64">
        <v>0.0263</v>
      </c>
      <c r="Y64">
        <v>-0.0106</v>
      </c>
      <c r="Z64">
        <v>0.0632</v>
      </c>
      <c r="AA64">
        <v>1.0266357174</v>
      </c>
      <c r="AB64">
        <v>0.9894640179</v>
      </c>
      <c r="AC64">
        <v>1.0652038652</v>
      </c>
      <c r="AD64">
        <v>0.9605320269</v>
      </c>
      <c r="AE64">
        <v>-0.001</v>
      </c>
      <c r="AF64">
        <v>-0.0397</v>
      </c>
      <c r="AG64">
        <v>0.0378</v>
      </c>
      <c r="AH64">
        <v>0.0810821026</v>
      </c>
      <c r="AI64">
        <v>-0.0209</v>
      </c>
      <c r="AJ64">
        <v>-0.0443</v>
      </c>
      <c r="AK64">
        <v>0.0026</v>
      </c>
      <c r="AL64" t="s">
        <v>306</v>
      </c>
    </row>
    <row r="65" spans="1:38" ht="12.75">
      <c r="A65" t="s">
        <v>37</v>
      </c>
      <c r="B65">
        <v>99060</v>
      </c>
      <c r="C65">
        <v>236933</v>
      </c>
      <c r="D65">
        <v>0.4134724685</v>
      </c>
      <c r="E65">
        <v>0.3986832978</v>
      </c>
      <c r="F65">
        <v>0.428810244</v>
      </c>
      <c r="G65">
        <v>0.0893260186</v>
      </c>
      <c r="H65">
        <v>0.4180928786</v>
      </c>
      <c r="I65">
        <v>0.0010133289</v>
      </c>
      <c r="J65">
        <v>-0.0316</v>
      </c>
      <c r="K65">
        <v>-0.068</v>
      </c>
      <c r="L65">
        <v>0.0049</v>
      </c>
      <c r="M65">
        <v>0.9689200352</v>
      </c>
      <c r="N65">
        <v>0.9342634984</v>
      </c>
      <c r="O65">
        <v>1.0048621574</v>
      </c>
      <c r="P65">
        <v>92808</v>
      </c>
      <c r="Q65">
        <v>230750</v>
      </c>
      <c r="R65">
        <v>0.3947839933</v>
      </c>
      <c r="S65">
        <v>0.3806580021</v>
      </c>
      <c r="T65">
        <v>0.4094341915</v>
      </c>
      <c r="U65">
        <v>0.7039034225</v>
      </c>
      <c r="V65">
        <v>0.4022015168</v>
      </c>
      <c r="W65">
        <v>0.0010207712</v>
      </c>
      <c r="X65">
        <v>-0.0071</v>
      </c>
      <c r="Y65">
        <v>-0.0435</v>
      </c>
      <c r="Z65">
        <v>0.0294</v>
      </c>
      <c r="AA65">
        <v>0.9929593227</v>
      </c>
      <c r="AB65">
        <v>0.957429679</v>
      </c>
      <c r="AC65">
        <v>1.0298074502</v>
      </c>
      <c r="AD65">
        <v>0.0271731247</v>
      </c>
      <c r="AE65">
        <v>0.0425</v>
      </c>
      <c r="AF65">
        <v>0.0048</v>
      </c>
      <c r="AG65">
        <v>0.0801</v>
      </c>
      <c r="AH65">
        <v>0.0013329175</v>
      </c>
      <c r="AI65">
        <v>-0.0378</v>
      </c>
      <c r="AJ65">
        <v>-0.0609</v>
      </c>
      <c r="AK65">
        <v>-0.0147</v>
      </c>
      <c r="AL65" t="s">
        <v>307</v>
      </c>
    </row>
    <row r="66" spans="1:38" ht="12.75">
      <c r="A66" t="s">
        <v>35</v>
      </c>
      <c r="B66">
        <v>54935</v>
      </c>
      <c r="C66">
        <v>126997</v>
      </c>
      <c r="D66">
        <v>0.4231865189</v>
      </c>
      <c r="E66">
        <v>0.4078275343</v>
      </c>
      <c r="F66">
        <v>0.4391239305</v>
      </c>
      <c r="G66">
        <v>0.657946891</v>
      </c>
      <c r="H66">
        <v>0.4325692733</v>
      </c>
      <c r="I66">
        <v>0.0013902328</v>
      </c>
      <c r="J66">
        <v>-0.0084</v>
      </c>
      <c r="K66">
        <v>-0.0453</v>
      </c>
      <c r="L66">
        <v>0.0286</v>
      </c>
      <c r="M66">
        <v>0.9916836744</v>
      </c>
      <c r="N66">
        <v>0.9556918513</v>
      </c>
      <c r="O66">
        <v>1.0290309672</v>
      </c>
      <c r="P66">
        <v>50255</v>
      </c>
      <c r="Q66">
        <v>140466</v>
      </c>
      <c r="R66">
        <v>0.3471378638</v>
      </c>
      <c r="S66">
        <v>0.3345306028</v>
      </c>
      <c r="T66">
        <v>0.3602202474</v>
      </c>
      <c r="U66" s="4">
        <v>6.545875E-13</v>
      </c>
      <c r="V66">
        <v>0.3577734114</v>
      </c>
      <c r="W66">
        <v>0.0012789765</v>
      </c>
      <c r="X66">
        <v>-0.1357</v>
      </c>
      <c r="Y66">
        <v>-0.1727</v>
      </c>
      <c r="Z66">
        <v>-0.0987</v>
      </c>
      <c r="AA66">
        <v>0.873119944</v>
      </c>
      <c r="AB66">
        <v>0.841410205</v>
      </c>
      <c r="AC66">
        <v>0.9060247095</v>
      </c>
      <c r="AD66" s="4">
        <v>8.125638E-23</v>
      </c>
      <c r="AE66">
        <v>0.1943</v>
      </c>
      <c r="AF66">
        <v>0.1556</v>
      </c>
      <c r="AG66">
        <v>0.233</v>
      </c>
      <c r="AH66">
        <v>0.0002283452</v>
      </c>
      <c r="AI66">
        <v>-0.044</v>
      </c>
      <c r="AJ66">
        <v>-0.0675</v>
      </c>
      <c r="AK66">
        <v>-0.0206</v>
      </c>
      <c r="AL66" t="s">
        <v>308</v>
      </c>
    </row>
    <row r="67" spans="1:38" ht="12.75">
      <c r="A67" t="s">
        <v>36</v>
      </c>
      <c r="B67">
        <v>27873</v>
      </c>
      <c r="C67">
        <v>75130</v>
      </c>
      <c r="D67">
        <v>0.3752910601</v>
      </c>
      <c r="E67">
        <v>0.3612450207</v>
      </c>
      <c r="F67">
        <v>0.3898832419</v>
      </c>
      <c r="G67" s="4">
        <v>4.095955E-11</v>
      </c>
      <c r="H67">
        <v>0.3709969386</v>
      </c>
      <c r="I67">
        <v>0.0017624015</v>
      </c>
      <c r="J67">
        <v>-0.1285</v>
      </c>
      <c r="K67">
        <v>-0.1666</v>
      </c>
      <c r="L67">
        <v>-0.0903</v>
      </c>
      <c r="M67">
        <v>0.8794467707</v>
      </c>
      <c r="N67">
        <v>0.8465316675</v>
      </c>
      <c r="O67">
        <v>0.913641689</v>
      </c>
      <c r="P67">
        <v>24973</v>
      </c>
      <c r="Q67">
        <v>76046</v>
      </c>
      <c r="R67">
        <v>0.3338957654</v>
      </c>
      <c r="S67">
        <v>0.3213590915</v>
      </c>
      <c r="T67">
        <v>0.3469215127</v>
      </c>
      <c r="U67" s="4">
        <v>3.863721E-19</v>
      </c>
      <c r="V67">
        <v>0.3283933409</v>
      </c>
      <c r="W67">
        <v>0.0017030072</v>
      </c>
      <c r="X67">
        <v>-0.1746</v>
      </c>
      <c r="Y67">
        <v>-0.2128</v>
      </c>
      <c r="Z67">
        <v>-0.1363</v>
      </c>
      <c r="AA67">
        <v>0.8398134643</v>
      </c>
      <c r="AB67">
        <v>0.8082812658</v>
      </c>
      <c r="AC67">
        <v>0.8725757785</v>
      </c>
      <c r="AD67" s="4">
        <v>6.5952261E-08</v>
      </c>
      <c r="AE67">
        <v>0.1131</v>
      </c>
      <c r="AF67">
        <v>0.0721</v>
      </c>
      <c r="AG67">
        <v>0.1541</v>
      </c>
      <c r="AH67" s="4">
        <v>1.750083E-35</v>
      </c>
      <c r="AI67">
        <v>-0.1535</v>
      </c>
      <c r="AJ67">
        <v>-0.1777</v>
      </c>
      <c r="AK67">
        <v>-0.1293</v>
      </c>
      <c r="AL67" t="s">
        <v>309</v>
      </c>
    </row>
    <row r="68" spans="1:38" ht="12.75">
      <c r="A68" t="s">
        <v>28</v>
      </c>
      <c r="B68">
        <v>37843</v>
      </c>
      <c r="C68">
        <v>86911</v>
      </c>
      <c r="D68">
        <v>0.4413746228</v>
      </c>
      <c r="E68">
        <v>0.4249596485</v>
      </c>
      <c r="F68">
        <v>0.4584236605</v>
      </c>
      <c r="G68">
        <v>0.0811033203</v>
      </c>
      <c r="H68">
        <v>0.4354224436</v>
      </c>
      <c r="I68">
        <v>0.0016818213</v>
      </c>
      <c r="J68">
        <v>0.0337</v>
      </c>
      <c r="K68">
        <v>-0.0042</v>
      </c>
      <c r="L68">
        <v>0.0716</v>
      </c>
      <c r="M68">
        <v>1.0343051777</v>
      </c>
      <c r="N68">
        <v>0.9958387775</v>
      </c>
      <c r="O68">
        <v>1.0742574249</v>
      </c>
      <c r="P68">
        <v>38133</v>
      </c>
      <c r="Q68">
        <v>95704</v>
      </c>
      <c r="R68">
        <v>0.403076643</v>
      </c>
      <c r="S68">
        <v>0.3881152589</v>
      </c>
      <c r="T68">
        <v>0.4186147706</v>
      </c>
      <c r="U68">
        <v>0.4770474144</v>
      </c>
      <c r="V68">
        <v>0.3984472958</v>
      </c>
      <c r="W68">
        <v>0.0015825493</v>
      </c>
      <c r="X68">
        <v>0.0137</v>
      </c>
      <c r="Y68">
        <v>-0.0241</v>
      </c>
      <c r="Z68">
        <v>0.0515</v>
      </c>
      <c r="AA68">
        <v>1.0138169662</v>
      </c>
      <c r="AB68">
        <v>0.9761861453</v>
      </c>
      <c r="AC68">
        <v>1.0528984107</v>
      </c>
      <c r="AD68">
        <v>2.42271E-05</v>
      </c>
      <c r="AE68">
        <v>0.087</v>
      </c>
      <c r="AF68">
        <v>0.0466</v>
      </c>
      <c r="AG68">
        <v>0.1274</v>
      </c>
      <c r="AH68">
        <v>0.2290379707</v>
      </c>
      <c r="AI68">
        <v>0.0148</v>
      </c>
      <c r="AJ68">
        <v>-0.0093</v>
      </c>
      <c r="AK68">
        <v>0.0388</v>
      </c>
      <c r="AL68" t="s">
        <v>310</v>
      </c>
    </row>
    <row r="69" spans="1:38" ht="12.75">
      <c r="A69" t="s">
        <v>27</v>
      </c>
      <c r="B69">
        <v>8146</v>
      </c>
      <c r="C69">
        <v>23988</v>
      </c>
      <c r="D69">
        <v>0.33204133</v>
      </c>
      <c r="E69">
        <v>0.3182337321</v>
      </c>
      <c r="F69">
        <v>0.3464480151</v>
      </c>
      <c r="G69" s="4">
        <v>5.315878E-31</v>
      </c>
      <c r="H69">
        <v>0.3395864599</v>
      </c>
      <c r="I69">
        <v>0.0030576386</v>
      </c>
      <c r="J69">
        <v>-0.2509</v>
      </c>
      <c r="K69">
        <v>-0.2934</v>
      </c>
      <c r="L69">
        <v>-0.2084</v>
      </c>
      <c r="M69">
        <v>0.7780965401</v>
      </c>
      <c r="N69">
        <v>0.7457401942</v>
      </c>
      <c r="O69">
        <v>0.8118567705</v>
      </c>
      <c r="P69">
        <v>8388</v>
      </c>
      <c r="Q69">
        <v>25146</v>
      </c>
      <c r="R69">
        <v>0.3217672041</v>
      </c>
      <c r="S69">
        <v>0.3084463723</v>
      </c>
      <c r="T69">
        <v>0.3356633209</v>
      </c>
      <c r="U69" s="4">
        <v>1.041069E-22</v>
      </c>
      <c r="V69">
        <v>0.3335719399</v>
      </c>
      <c r="W69">
        <v>0.0029732877</v>
      </c>
      <c r="X69">
        <v>-0.2116</v>
      </c>
      <c r="Y69">
        <v>-0.2539</v>
      </c>
      <c r="Z69">
        <v>-0.1693</v>
      </c>
      <c r="AA69">
        <v>0.8093077493</v>
      </c>
      <c r="AB69">
        <v>0.7758032396</v>
      </c>
      <c r="AC69">
        <v>0.8442592136</v>
      </c>
      <c r="AD69">
        <v>0.2642368507</v>
      </c>
      <c r="AE69">
        <v>0.0276</v>
      </c>
      <c r="AF69">
        <v>-0.0209</v>
      </c>
      <c r="AG69">
        <v>0.0762</v>
      </c>
      <c r="AH69" s="4">
        <v>1.05538E-62</v>
      </c>
      <c r="AI69">
        <v>-0.2292</v>
      </c>
      <c r="AJ69">
        <v>-0.2561</v>
      </c>
      <c r="AK69">
        <v>-0.2024</v>
      </c>
      <c r="AL69" t="s">
        <v>311</v>
      </c>
    </row>
    <row r="70" spans="1:38" ht="12.75">
      <c r="A70" t="s">
        <v>30</v>
      </c>
      <c r="B70">
        <v>17320</v>
      </c>
      <c r="C70">
        <v>45680</v>
      </c>
      <c r="D70">
        <v>0.3790004173</v>
      </c>
      <c r="E70">
        <v>0.3643077345</v>
      </c>
      <c r="F70">
        <v>0.3942856621</v>
      </c>
      <c r="G70" s="4">
        <v>4.0909783E-09</v>
      </c>
      <c r="H70">
        <v>0.3791593695</v>
      </c>
      <c r="I70">
        <v>0.002270063</v>
      </c>
      <c r="J70">
        <v>-0.1186</v>
      </c>
      <c r="K70">
        <v>-0.1582</v>
      </c>
      <c r="L70">
        <v>-0.0791</v>
      </c>
      <c r="M70">
        <v>0.8881391764</v>
      </c>
      <c r="N70">
        <v>0.8537087468</v>
      </c>
      <c r="O70">
        <v>0.9239581997</v>
      </c>
      <c r="P70">
        <v>16536</v>
      </c>
      <c r="Q70">
        <v>45116</v>
      </c>
      <c r="R70">
        <v>0.3428268607</v>
      </c>
      <c r="S70">
        <v>0.3294762333</v>
      </c>
      <c r="T70">
        <v>0.3567184656</v>
      </c>
      <c r="U70" s="4">
        <v>2.640432E-13</v>
      </c>
      <c r="V70">
        <v>0.3665218548</v>
      </c>
      <c r="W70">
        <v>0.002268561</v>
      </c>
      <c r="X70">
        <v>-0.1482</v>
      </c>
      <c r="Y70">
        <v>-0.1879</v>
      </c>
      <c r="Z70">
        <v>-0.1085</v>
      </c>
      <c r="AA70">
        <v>0.862276924</v>
      </c>
      <c r="AB70">
        <v>0.8286974725</v>
      </c>
      <c r="AC70">
        <v>0.8972170403</v>
      </c>
      <c r="AD70">
        <v>1.45623E-05</v>
      </c>
      <c r="AE70">
        <v>0.0965</v>
      </c>
      <c r="AF70">
        <v>0.0529</v>
      </c>
      <c r="AG70">
        <v>0.1402</v>
      </c>
      <c r="AH70" s="4">
        <v>3.689019E-25</v>
      </c>
      <c r="AI70">
        <v>-0.1329</v>
      </c>
      <c r="AJ70">
        <v>-0.158</v>
      </c>
      <c r="AK70">
        <v>-0.1077</v>
      </c>
      <c r="AL70" t="s">
        <v>312</v>
      </c>
    </row>
    <row r="71" spans="1:38" ht="12.75">
      <c r="A71" t="s">
        <v>26</v>
      </c>
      <c r="B71">
        <v>20745</v>
      </c>
      <c r="C71">
        <v>51835</v>
      </c>
      <c r="D71">
        <v>0.3943148315</v>
      </c>
      <c r="E71">
        <v>0.3793567207</v>
      </c>
      <c r="F71">
        <v>0.4098627435</v>
      </c>
      <c r="G71">
        <v>6.21435E-05</v>
      </c>
      <c r="H71">
        <v>0.4002122118</v>
      </c>
      <c r="I71">
        <v>0.0021519512</v>
      </c>
      <c r="J71">
        <v>-0.079</v>
      </c>
      <c r="K71">
        <v>-0.1177</v>
      </c>
      <c r="L71">
        <v>-0.0403</v>
      </c>
      <c r="M71">
        <v>0.9240265543</v>
      </c>
      <c r="N71">
        <v>0.8889741281</v>
      </c>
      <c r="O71">
        <v>0.9604611047</v>
      </c>
      <c r="P71">
        <v>22003</v>
      </c>
      <c r="Q71">
        <v>55972</v>
      </c>
      <c r="R71">
        <v>0.3822007388</v>
      </c>
      <c r="S71">
        <v>0.3677816641</v>
      </c>
      <c r="T71">
        <v>0.397185121</v>
      </c>
      <c r="U71">
        <v>0.0443228083</v>
      </c>
      <c r="V71">
        <v>0.3931072679</v>
      </c>
      <c r="W71">
        <v>0.0020645533</v>
      </c>
      <c r="X71">
        <v>-0.0395</v>
      </c>
      <c r="Y71">
        <v>-0.0779</v>
      </c>
      <c r="Z71">
        <v>-0.001</v>
      </c>
      <c r="AA71">
        <v>0.9613099649</v>
      </c>
      <c r="AB71">
        <v>0.9250431585</v>
      </c>
      <c r="AC71">
        <v>0.9989986307</v>
      </c>
      <c r="AD71">
        <v>0.1975073269</v>
      </c>
      <c r="AE71">
        <v>0.0274</v>
      </c>
      <c r="AF71">
        <v>-0.0143</v>
      </c>
      <c r="AG71">
        <v>0.0691</v>
      </c>
      <c r="AH71" s="4">
        <v>1.5803645E-06</v>
      </c>
      <c r="AI71">
        <v>-0.0599</v>
      </c>
      <c r="AJ71">
        <v>-0.0844</v>
      </c>
      <c r="AK71">
        <v>-0.0355</v>
      </c>
      <c r="AL71" t="s">
        <v>313</v>
      </c>
    </row>
    <row r="72" spans="1:38" ht="12.75">
      <c r="A72" t="s">
        <v>25</v>
      </c>
      <c r="B72">
        <v>19290</v>
      </c>
      <c r="C72">
        <v>56365</v>
      </c>
      <c r="D72">
        <v>0.3471664127</v>
      </c>
      <c r="E72">
        <v>0.3337521447</v>
      </c>
      <c r="F72">
        <v>0.3611198311</v>
      </c>
      <c r="G72" s="4">
        <v>1.024081E-24</v>
      </c>
      <c r="H72">
        <v>0.3422336556</v>
      </c>
      <c r="I72">
        <v>0.001998446</v>
      </c>
      <c r="J72">
        <v>-0.2064</v>
      </c>
      <c r="K72">
        <v>-0.2458</v>
      </c>
      <c r="L72">
        <v>-0.167</v>
      </c>
      <c r="M72">
        <v>0.8135402439</v>
      </c>
      <c r="N72">
        <v>0.7821056163</v>
      </c>
      <c r="O72">
        <v>0.8462383016</v>
      </c>
      <c r="P72">
        <v>22788</v>
      </c>
      <c r="Q72">
        <v>63359</v>
      </c>
      <c r="R72">
        <v>0.3648131939</v>
      </c>
      <c r="S72">
        <v>0.3509366769</v>
      </c>
      <c r="T72">
        <v>0.3792384074</v>
      </c>
      <c r="U72">
        <v>1.37705E-05</v>
      </c>
      <c r="V72">
        <v>0.3596647674</v>
      </c>
      <c r="W72">
        <v>0.0019065513</v>
      </c>
      <c r="X72">
        <v>-0.086</v>
      </c>
      <c r="Y72">
        <v>-0.1248</v>
      </c>
      <c r="Z72">
        <v>-0.0472</v>
      </c>
      <c r="AA72">
        <v>0.9175768727</v>
      </c>
      <c r="AB72">
        <v>0.8826747055</v>
      </c>
      <c r="AC72">
        <v>0.9538591193</v>
      </c>
      <c r="AD72">
        <v>0.0141922749</v>
      </c>
      <c r="AE72">
        <v>-0.0534</v>
      </c>
      <c r="AF72">
        <v>-0.096</v>
      </c>
      <c r="AG72">
        <v>-0.0107</v>
      </c>
      <c r="AH72" s="4">
        <v>2.751979E-22</v>
      </c>
      <c r="AI72">
        <v>-0.123</v>
      </c>
      <c r="AJ72">
        <v>-0.1478</v>
      </c>
      <c r="AK72">
        <v>-0.0982</v>
      </c>
      <c r="AL72" t="s">
        <v>314</v>
      </c>
    </row>
    <row r="73" spans="1:38" ht="12.75">
      <c r="A73" t="s">
        <v>29</v>
      </c>
      <c r="B73">
        <v>6799</v>
      </c>
      <c r="C73">
        <v>24250</v>
      </c>
      <c r="D73">
        <v>0.2764056671</v>
      </c>
      <c r="E73">
        <v>0.2640152044</v>
      </c>
      <c r="F73">
        <v>0.289377625</v>
      </c>
      <c r="G73" s="4">
        <v>6.808514E-77</v>
      </c>
      <c r="H73">
        <v>0.280371134</v>
      </c>
      <c r="I73">
        <v>0.0028844636</v>
      </c>
      <c r="J73">
        <v>-0.4343</v>
      </c>
      <c r="K73">
        <v>-0.4802</v>
      </c>
      <c r="L73">
        <v>-0.3884</v>
      </c>
      <c r="M73">
        <v>0.6477214545</v>
      </c>
      <c r="N73">
        <v>0.6186859843</v>
      </c>
      <c r="O73">
        <v>0.6781195846</v>
      </c>
      <c r="P73">
        <v>7521</v>
      </c>
      <c r="Q73">
        <v>27533</v>
      </c>
      <c r="R73">
        <v>0.2868642021</v>
      </c>
      <c r="S73">
        <v>0.2742205533</v>
      </c>
      <c r="T73">
        <v>0.3000908191</v>
      </c>
      <c r="U73" s="4">
        <v>1.026378E-45</v>
      </c>
      <c r="V73">
        <v>0.2731631134</v>
      </c>
      <c r="W73">
        <v>0.0026853614</v>
      </c>
      <c r="X73">
        <v>-0.3264</v>
      </c>
      <c r="Y73">
        <v>-0.3715</v>
      </c>
      <c r="Z73">
        <v>-0.2813</v>
      </c>
      <c r="AA73">
        <v>0.7215198403</v>
      </c>
      <c r="AB73">
        <v>0.6897185789</v>
      </c>
      <c r="AC73">
        <v>0.7547873812</v>
      </c>
      <c r="AD73">
        <v>0.1360384209</v>
      </c>
      <c r="AE73">
        <v>-0.0409</v>
      </c>
      <c r="AF73">
        <v>-0.0947</v>
      </c>
      <c r="AG73">
        <v>0.0129</v>
      </c>
      <c r="AH73" s="4">
        <v>1.17759E-168</v>
      </c>
      <c r="AI73">
        <v>-0.4047</v>
      </c>
      <c r="AJ73">
        <v>-0.4333</v>
      </c>
      <c r="AK73">
        <v>-0.376</v>
      </c>
      <c r="AL73" t="s">
        <v>315</v>
      </c>
    </row>
    <row r="74" spans="1:38" ht="12.75">
      <c r="A74" t="s">
        <v>39</v>
      </c>
      <c r="B74">
        <v>21654</v>
      </c>
      <c r="C74">
        <v>79540</v>
      </c>
      <c r="D74">
        <v>0.281092257</v>
      </c>
      <c r="E74">
        <v>0.2703290237</v>
      </c>
      <c r="F74">
        <v>0.2922840318</v>
      </c>
      <c r="G74" s="4">
        <v>1.601024E-97</v>
      </c>
      <c r="H74">
        <v>0.2722403822</v>
      </c>
      <c r="I74">
        <v>0.001578256</v>
      </c>
      <c r="J74">
        <v>-0.4175</v>
      </c>
      <c r="K74">
        <v>-0.4565</v>
      </c>
      <c r="L74">
        <v>-0.3784</v>
      </c>
      <c r="M74">
        <v>0.6587038807</v>
      </c>
      <c r="N74">
        <v>0.6334816151</v>
      </c>
      <c r="O74">
        <v>0.6849303785</v>
      </c>
      <c r="P74">
        <v>17585</v>
      </c>
      <c r="Q74">
        <v>69798</v>
      </c>
      <c r="R74">
        <v>0.253324506</v>
      </c>
      <c r="S74">
        <v>0.2435274703</v>
      </c>
      <c r="T74">
        <v>0.2635156734</v>
      </c>
      <c r="U74" s="4">
        <v>4.09609E-111</v>
      </c>
      <c r="V74">
        <v>0.2519413164</v>
      </c>
      <c r="W74">
        <v>0.0016432212</v>
      </c>
      <c r="X74">
        <v>-0.4507</v>
      </c>
      <c r="Y74">
        <v>-0.4902</v>
      </c>
      <c r="Z74">
        <v>-0.4113</v>
      </c>
      <c r="AA74">
        <v>0.6371609137</v>
      </c>
      <c r="AB74">
        <v>0.6125194437</v>
      </c>
      <c r="AC74">
        <v>0.6627937025</v>
      </c>
      <c r="AD74" s="4">
        <v>4.7480664E-06</v>
      </c>
      <c r="AE74">
        <v>0.1002</v>
      </c>
      <c r="AF74">
        <v>0.0573</v>
      </c>
      <c r="AG74">
        <v>0.1432</v>
      </c>
      <c r="AH74" s="4">
        <v>4.76703E-218</v>
      </c>
      <c r="AI74">
        <v>-0.3986</v>
      </c>
      <c r="AJ74">
        <v>-0.4234</v>
      </c>
      <c r="AK74">
        <v>-0.3738</v>
      </c>
      <c r="AL74" t="s">
        <v>316</v>
      </c>
    </row>
    <row r="75" spans="1:38" ht="12.75">
      <c r="A75" t="s">
        <v>40</v>
      </c>
      <c r="B75">
        <v>25625</v>
      </c>
      <c r="C75">
        <v>88917</v>
      </c>
      <c r="D75">
        <v>0.3081344599</v>
      </c>
      <c r="E75">
        <v>0.2963547404</v>
      </c>
      <c r="F75">
        <v>0.320382408</v>
      </c>
      <c r="G75" s="4">
        <v>2.963009E-60</v>
      </c>
      <c r="H75">
        <v>0.2881901099</v>
      </c>
      <c r="I75">
        <v>0.0015188999</v>
      </c>
      <c r="J75">
        <v>-0.3256</v>
      </c>
      <c r="K75">
        <v>-0.3646</v>
      </c>
      <c r="L75">
        <v>-0.2866</v>
      </c>
      <c r="M75">
        <v>0.7220738367</v>
      </c>
      <c r="N75">
        <v>0.6944695655</v>
      </c>
      <c r="O75">
        <v>0.7507753421</v>
      </c>
      <c r="P75">
        <v>19316</v>
      </c>
      <c r="Q75">
        <v>89113</v>
      </c>
      <c r="R75">
        <v>0.2239251491</v>
      </c>
      <c r="S75">
        <v>0.2152391288</v>
      </c>
      <c r="T75">
        <v>0.2329616957</v>
      </c>
      <c r="U75" s="4">
        <v>6.2427E-178</v>
      </c>
      <c r="V75">
        <v>0.2167584976</v>
      </c>
      <c r="W75">
        <v>0.0013802742</v>
      </c>
      <c r="X75">
        <v>-0.5741</v>
      </c>
      <c r="Y75">
        <v>-0.6137</v>
      </c>
      <c r="Z75">
        <v>-0.5345</v>
      </c>
      <c r="AA75">
        <v>0.5632157539</v>
      </c>
      <c r="AB75">
        <v>0.5413687058</v>
      </c>
      <c r="AC75">
        <v>0.5859444442</v>
      </c>
      <c r="AD75" s="4">
        <v>6.578224E-47</v>
      </c>
      <c r="AE75">
        <v>0.3154</v>
      </c>
      <c r="AF75">
        <v>0.2725</v>
      </c>
      <c r="AG75">
        <v>0.3584</v>
      </c>
      <c r="AH75" s="4">
        <v>7.65417E-199</v>
      </c>
      <c r="AI75">
        <v>-0.3803</v>
      </c>
      <c r="AJ75">
        <v>-0.4051</v>
      </c>
      <c r="AK75">
        <v>-0.3555</v>
      </c>
      <c r="AL75" t="s">
        <v>317</v>
      </c>
    </row>
    <row r="76" spans="1:38" ht="12.75">
      <c r="A76" t="s">
        <v>41</v>
      </c>
      <c r="B76">
        <v>10368</v>
      </c>
      <c r="C76">
        <v>37480</v>
      </c>
      <c r="D76">
        <v>0.2864599026</v>
      </c>
      <c r="E76">
        <v>0.2743971993</v>
      </c>
      <c r="F76">
        <v>0.2990528913</v>
      </c>
      <c r="G76" s="4">
        <v>1.118058E-73</v>
      </c>
      <c r="H76">
        <v>0.2766275347</v>
      </c>
      <c r="I76">
        <v>0.002310622</v>
      </c>
      <c r="J76">
        <v>-0.3986</v>
      </c>
      <c r="K76">
        <v>-0.4416</v>
      </c>
      <c r="L76">
        <v>-0.3555</v>
      </c>
      <c r="M76">
        <v>0.6712822741</v>
      </c>
      <c r="N76">
        <v>0.6430148663</v>
      </c>
      <c r="O76">
        <v>0.7007923381</v>
      </c>
      <c r="P76">
        <v>8652</v>
      </c>
      <c r="Q76">
        <v>43199</v>
      </c>
      <c r="R76">
        <v>0.2120500028</v>
      </c>
      <c r="S76">
        <v>0.2029427861</v>
      </c>
      <c r="T76">
        <v>0.221565913</v>
      </c>
      <c r="U76" s="4">
        <v>2.61952E-173</v>
      </c>
      <c r="V76">
        <v>0.2002824139</v>
      </c>
      <c r="W76">
        <v>0.0019255415</v>
      </c>
      <c r="X76">
        <v>-0.6286</v>
      </c>
      <c r="Y76">
        <v>-0.6725</v>
      </c>
      <c r="Z76">
        <v>-0.5847</v>
      </c>
      <c r="AA76">
        <v>0.5333474273</v>
      </c>
      <c r="AB76">
        <v>0.5104409875</v>
      </c>
      <c r="AC76">
        <v>0.5572818115</v>
      </c>
      <c r="AD76" s="4">
        <v>7.203643E-31</v>
      </c>
      <c r="AE76">
        <v>0.297</v>
      </c>
      <c r="AF76">
        <v>0.2466</v>
      </c>
      <c r="AG76">
        <v>0.3474</v>
      </c>
      <c r="AH76" s="4">
        <v>5.33473E-253</v>
      </c>
      <c r="AI76">
        <v>-0.4773</v>
      </c>
      <c r="AJ76">
        <v>-0.5048</v>
      </c>
      <c r="AK76">
        <v>-0.4498</v>
      </c>
      <c r="AL76" t="s">
        <v>318</v>
      </c>
    </row>
    <row r="77" spans="1:38" ht="12.75">
      <c r="A77" t="s">
        <v>46</v>
      </c>
      <c r="B77">
        <v>36486</v>
      </c>
      <c r="C77">
        <v>125168</v>
      </c>
      <c r="D77">
        <v>0.3020512416</v>
      </c>
      <c r="E77">
        <v>0.2903492425</v>
      </c>
      <c r="F77">
        <v>0.3142248686</v>
      </c>
      <c r="G77" s="4">
        <v>7.270289E-66</v>
      </c>
      <c r="H77">
        <v>0.2914962291</v>
      </c>
      <c r="I77">
        <v>0.0012845201</v>
      </c>
      <c r="J77">
        <v>-0.3456</v>
      </c>
      <c r="K77">
        <v>-0.3851</v>
      </c>
      <c r="L77">
        <v>-0.3061</v>
      </c>
      <c r="M77">
        <v>0.70781859</v>
      </c>
      <c r="N77">
        <v>0.6803964464</v>
      </c>
      <c r="O77">
        <v>0.7363459333</v>
      </c>
      <c r="P77">
        <v>30234</v>
      </c>
      <c r="Q77">
        <v>115824</v>
      </c>
      <c r="R77">
        <v>0.2722450608</v>
      </c>
      <c r="S77">
        <v>0.2616889614</v>
      </c>
      <c r="T77">
        <v>0.2832269759</v>
      </c>
      <c r="U77" s="4">
        <v>1.352157E-78</v>
      </c>
      <c r="V77">
        <v>0.2610339826</v>
      </c>
      <c r="W77">
        <v>0.0012905103</v>
      </c>
      <c r="X77">
        <v>-0.3787</v>
      </c>
      <c r="Y77">
        <v>-0.4182</v>
      </c>
      <c r="Z77">
        <v>-0.3392</v>
      </c>
      <c r="AA77">
        <v>0.6847498273</v>
      </c>
      <c r="AB77">
        <v>0.6581991627</v>
      </c>
      <c r="AC77">
        <v>0.7123715018</v>
      </c>
      <c r="AD77" s="4">
        <v>6.2589899E-06</v>
      </c>
      <c r="AE77">
        <v>0.1001</v>
      </c>
      <c r="AF77">
        <v>0.0567</v>
      </c>
      <c r="AG77">
        <v>0.1435</v>
      </c>
      <c r="AH77" s="4">
        <v>1.70266E-158</v>
      </c>
      <c r="AI77">
        <v>-0.3433</v>
      </c>
      <c r="AJ77">
        <v>-0.3683</v>
      </c>
      <c r="AK77">
        <v>-0.3182</v>
      </c>
      <c r="AL77" t="s">
        <v>319</v>
      </c>
    </row>
    <row r="78" spans="1:38" ht="12.75">
      <c r="A78" t="s">
        <v>48</v>
      </c>
      <c r="B78">
        <v>4759</v>
      </c>
      <c r="C78">
        <v>15735</v>
      </c>
      <c r="D78">
        <v>0.3125604079</v>
      </c>
      <c r="E78">
        <v>0.2975689009</v>
      </c>
      <c r="F78">
        <v>0.3283071864</v>
      </c>
      <c r="G78" s="4">
        <v>2.142054E-35</v>
      </c>
      <c r="H78">
        <v>0.3024467747</v>
      </c>
      <c r="I78">
        <v>0.0036616749</v>
      </c>
      <c r="J78">
        <v>-0.3114</v>
      </c>
      <c r="K78">
        <v>-0.3605</v>
      </c>
      <c r="L78">
        <v>-0.2622</v>
      </c>
      <c r="M78">
        <v>0.7324454819</v>
      </c>
      <c r="N78">
        <v>0.6973147958</v>
      </c>
      <c r="O78">
        <v>0.7693460504</v>
      </c>
      <c r="P78">
        <v>3440</v>
      </c>
      <c r="Q78">
        <v>11941</v>
      </c>
      <c r="R78">
        <v>0.3049090009</v>
      </c>
      <c r="S78">
        <v>0.289424008</v>
      </c>
      <c r="T78">
        <v>0.3212224841</v>
      </c>
      <c r="U78" s="4">
        <v>1.867159E-23</v>
      </c>
      <c r="V78">
        <v>0.2880830751</v>
      </c>
      <c r="W78">
        <v>0.004144319</v>
      </c>
      <c r="X78">
        <v>-0.2654</v>
      </c>
      <c r="Y78">
        <v>-0.3175</v>
      </c>
      <c r="Z78">
        <v>-0.2133</v>
      </c>
      <c r="AA78">
        <v>0.7669060554</v>
      </c>
      <c r="AB78">
        <v>0.7279582553</v>
      </c>
      <c r="AC78">
        <v>0.8079376714</v>
      </c>
      <c r="AD78">
        <v>0.5095446583</v>
      </c>
      <c r="AE78">
        <v>0.021</v>
      </c>
      <c r="AF78">
        <v>-0.0414</v>
      </c>
      <c r="AG78">
        <v>0.0834</v>
      </c>
      <c r="AH78" s="4">
        <v>1.638932E-77</v>
      </c>
      <c r="AI78">
        <v>-0.3045</v>
      </c>
      <c r="AJ78">
        <v>-0.3365</v>
      </c>
      <c r="AK78">
        <v>-0.2724</v>
      </c>
      <c r="AL78" t="s">
        <v>320</v>
      </c>
    </row>
    <row r="79" spans="1:38" ht="12.75">
      <c r="A79" t="s">
        <v>47</v>
      </c>
      <c r="B79">
        <v>6553</v>
      </c>
      <c r="C79">
        <v>29171</v>
      </c>
      <c r="D79">
        <v>0.2313928087</v>
      </c>
      <c r="E79">
        <v>0.220988754</v>
      </c>
      <c r="F79">
        <v>0.2422866817</v>
      </c>
      <c r="G79" s="4">
        <v>6.95628E-150</v>
      </c>
      <c r="H79">
        <v>0.2246409105</v>
      </c>
      <c r="I79">
        <v>0.0024435442</v>
      </c>
      <c r="J79">
        <v>-0.612</v>
      </c>
      <c r="K79">
        <v>-0.6581</v>
      </c>
      <c r="L79">
        <v>-0.566</v>
      </c>
      <c r="M79">
        <v>0.5422395574</v>
      </c>
      <c r="N79">
        <v>0.5178589813</v>
      </c>
      <c r="O79">
        <v>0.5677679605</v>
      </c>
      <c r="P79">
        <v>5370</v>
      </c>
      <c r="Q79">
        <v>25345</v>
      </c>
      <c r="R79">
        <v>0.2193675862</v>
      </c>
      <c r="S79">
        <v>0.20923375</v>
      </c>
      <c r="T79">
        <v>0.2299922353</v>
      </c>
      <c r="U79" s="4">
        <v>4.44421E-134</v>
      </c>
      <c r="V79">
        <v>0.2118761097</v>
      </c>
      <c r="W79">
        <v>0.0025668004</v>
      </c>
      <c r="X79">
        <v>-0.5947</v>
      </c>
      <c r="Y79">
        <v>-0.642</v>
      </c>
      <c r="Z79">
        <v>-0.5474</v>
      </c>
      <c r="AA79">
        <v>0.5517525874</v>
      </c>
      <c r="AB79">
        <v>0.526263998</v>
      </c>
      <c r="AC79">
        <v>0.5784756678</v>
      </c>
      <c r="AD79">
        <v>0.0816253737</v>
      </c>
      <c r="AE79">
        <v>0.0496</v>
      </c>
      <c r="AF79">
        <v>-0.0062</v>
      </c>
      <c r="AG79">
        <v>0.1054</v>
      </c>
      <c r="AH79">
        <v>0</v>
      </c>
      <c r="AI79">
        <v>-0.6232</v>
      </c>
      <c r="AJ79">
        <v>-0.6527</v>
      </c>
      <c r="AK79">
        <v>-0.5938</v>
      </c>
      <c r="AL79" t="s">
        <v>321</v>
      </c>
    </row>
    <row r="80" spans="1:38" ht="12.75">
      <c r="A80" t="s">
        <v>53</v>
      </c>
      <c r="B80">
        <v>2098</v>
      </c>
      <c r="C80">
        <v>8138</v>
      </c>
      <c r="D80">
        <v>0.2666671055</v>
      </c>
      <c r="E80">
        <v>0.2516059805</v>
      </c>
      <c r="F80">
        <v>0.2826297889</v>
      </c>
      <c r="G80" s="4">
        <v>1.392597E-56</v>
      </c>
      <c r="H80">
        <v>0.2578029</v>
      </c>
      <c r="I80">
        <v>0.0048489162</v>
      </c>
      <c r="J80">
        <v>-0.4702</v>
      </c>
      <c r="K80">
        <v>-0.5283</v>
      </c>
      <c r="L80">
        <v>-0.412</v>
      </c>
      <c r="M80">
        <v>0.6249003765</v>
      </c>
      <c r="N80">
        <v>0.5896065494</v>
      </c>
      <c r="O80">
        <v>0.6623068908</v>
      </c>
      <c r="P80">
        <v>1680</v>
      </c>
      <c r="Q80">
        <v>7829</v>
      </c>
      <c r="R80">
        <v>0.2274147735</v>
      </c>
      <c r="S80">
        <v>0.2137780866</v>
      </c>
      <c r="T80">
        <v>0.2419213308</v>
      </c>
      <c r="U80" s="4">
        <v>3.763253E-70</v>
      </c>
      <c r="V80">
        <v>0.2145867927</v>
      </c>
      <c r="W80">
        <v>0.0046397806</v>
      </c>
      <c r="X80">
        <v>-0.5586</v>
      </c>
      <c r="Y80">
        <v>-0.6205</v>
      </c>
      <c r="Z80">
        <v>-0.4968</v>
      </c>
      <c r="AA80">
        <v>0.5719928449</v>
      </c>
      <c r="AB80">
        <v>0.5376938976</v>
      </c>
      <c r="AC80">
        <v>0.6084796873</v>
      </c>
      <c r="AD80">
        <v>7.98944E-05</v>
      </c>
      <c r="AE80">
        <v>0.1554</v>
      </c>
      <c r="AF80">
        <v>0.0782</v>
      </c>
      <c r="AG80">
        <v>0.2327</v>
      </c>
      <c r="AH80" s="4">
        <v>2.79601E-141</v>
      </c>
      <c r="AI80">
        <v>-0.4852</v>
      </c>
      <c r="AJ80">
        <v>-0.5228</v>
      </c>
      <c r="AK80">
        <v>-0.4477</v>
      </c>
      <c r="AL80" t="s">
        <v>322</v>
      </c>
    </row>
    <row r="81" spans="1:38" ht="12.75">
      <c r="A81" t="s">
        <v>52</v>
      </c>
      <c r="B81">
        <v>10756</v>
      </c>
      <c r="C81">
        <v>44213</v>
      </c>
      <c r="D81">
        <v>0.2523116692</v>
      </c>
      <c r="E81">
        <v>0.2415558883</v>
      </c>
      <c r="F81">
        <v>0.2635463736</v>
      </c>
      <c r="G81" s="4">
        <v>1.4162E-123</v>
      </c>
      <c r="H81">
        <v>0.2432768643</v>
      </c>
      <c r="I81">
        <v>0.0020405344</v>
      </c>
      <c r="J81">
        <v>-0.5255</v>
      </c>
      <c r="K81">
        <v>-0.5691</v>
      </c>
      <c r="L81">
        <v>-0.4819</v>
      </c>
      <c r="M81">
        <v>0.591260241</v>
      </c>
      <c r="N81">
        <v>0.5660554394</v>
      </c>
      <c r="O81">
        <v>0.6175873391</v>
      </c>
      <c r="P81">
        <v>14517</v>
      </c>
      <c r="Q81">
        <v>53546</v>
      </c>
      <c r="R81">
        <v>0.300691365</v>
      </c>
      <c r="S81">
        <v>0.2882967676</v>
      </c>
      <c r="T81">
        <v>0.3136188371</v>
      </c>
      <c r="U81" s="4">
        <v>1.137169E-38</v>
      </c>
      <c r="V81">
        <v>0.2711126882</v>
      </c>
      <c r="W81">
        <v>0.001921063</v>
      </c>
      <c r="X81">
        <v>-0.2793</v>
      </c>
      <c r="Y81">
        <v>-0.3214</v>
      </c>
      <c r="Z81">
        <v>-0.2372</v>
      </c>
      <c r="AA81">
        <v>0.7562978724</v>
      </c>
      <c r="AB81">
        <v>0.7251230242</v>
      </c>
      <c r="AC81">
        <v>0.788813005</v>
      </c>
      <c r="AD81" s="4">
        <v>1.047156E-12</v>
      </c>
      <c r="AE81">
        <v>-0.1792</v>
      </c>
      <c r="AF81">
        <v>-0.2285</v>
      </c>
      <c r="AG81">
        <v>-0.1299</v>
      </c>
      <c r="AH81" s="4">
        <v>4.73121E-246</v>
      </c>
      <c r="AI81">
        <v>-0.4703</v>
      </c>
      <c r="AJ81">
        <v>-0.4978</v>
      </c>
      <c r="AK81">
        <v>-0.4428</v>
      </c>
      <c r="AL81" t="s">
        <v>323</v>
      </c>
    </row>
    <row r="82" spans="1:38" ht="12.75">
      <c r="A82" t="s">
        <v>51</v>
      </c>
      <c r="B82">
        <v>8207</v>
      </c>
      <c r="C82">
        <v>24522</v>
      </c>
      <c r="D82">
        <v>0.3301323706</v>
      </c>
      <c r="E82">
        <v>0.315747279</v>
      </c>
      <c r="F82">
        <v>0.3451728309</v>
      </c>
      <c r="G82" s="4">
        <v>1.441457E-29</v>
      </c>
      <c r="H82">
        <v>0.3346790637</v>
      </c>
      <c r="I82">
        <v>0.0030133663</v>
      </c>
      <c r="J82">
        <v>-0.2567</v>
      </c>
      <c r="K82">
        <v>-0.3012</v>
      </c>
      <c r="L82">
        <v>-0.2121</v>
      </c>
      <c r="M82">
        <v>0.7736231371</v>
      </c>
      <c r="N82">
        <v>0.7399135082</v>
      </c>
      <c r="O82">
        <v>0.8088685388</v>
      </c>
      <c r="P82">
        <v>10554</v>
      </c>
      <c r="Q82">
        <v>31130</v>
      </c>
      <c r="R82">
        <v>0.3615587299</v>
      </c>
      <c r="S82">
        <v>0.3463377618</v>
      </c>
      <c r="T82">
        <v>0.3774486341</v>
      </c>
      <c r="U82">
        <v>1.50314E-05</v>
      </c>
      <c r="V82">
        <v>0.3390298747</v>
      </c>
      <c r="W82">
        <v>0.0026829979</v>
      </c>
      <c r="X82">
        <v>-0.095</v>
      </c>
      <c r="Y82">
        <v>-0.138</v>
      </c>
      <c r="Z82">
        <v>-0.052</v>
      </c>
      <c r="AA82">
        <v>0.909391256</v>
      </c>
      <c r="AB82">
        <v>0.8711075303</v>
      </c>
      <c r="AC82">
        <v>0.9493574878</v>
      </c>
      <c r="AD82">
        <v>0.0002687888</v>
      </c>
      <c r="AE82">
        <v>-0.0947</v>
      </c>
      <c r="AF82">
        <v>-0.1457</v>
      </c>
      <c r="AG82">
        <v>-0.0438</v>
      </c>
      <c r="AH82" s="4">
        <v>3.621818E-35</v>
      </c>
      <c r="AI82">
        <v>-0.1768</v>
      </c>
      <c r="AJ82">
        <v>-0.2048</v>
      </c>
      <c r="AK82">
        <v>-0.1488</v>
      </c>
      <c r="AL82" t="s">
        <v>324</v>
      </c>
    </row>
    <row r="83" spans="1:38" ht="12.75">
      <c r="A83" t="s">
        <v>50</v>
      </c>
      <c r="B83">
        <v>6657</v>
      </c>
      <c r="C83">
        <v>28901</v>
      </c>
      <c r="D83">
        <v>0.2238113564</v>
      </c>
      <c r="E83">
        <v>0.2136449435</v>
      </c>
      <c r="F83">
        <v>0.2344615438</v>
      </c>
      <c r="G83" s="4">
        <v>5.11163E-163</v>
      </c>
      <c r="H83">
        <v>0.2303380506</v>
      </c>
      <c r="I83">
        <v>0.0024767172</v>
      </c>
      <c r="J83">
        <v>-0.6454</v>
      </c>
      <c r="K83">
        <v>-0.6918</v>
      </c>
      <c r="L83">
        <v>-0.5989</v>
      </c>
      <c r="M83">
        <v>0.5244733903</v>
      </c>
      <c r="N83">
        <v>0.5006496972</v>
      </c>
      <c r="O83">
        <v>0.5494307472</v>
      </c>
      <c r="P83">
        <v>6080</v>
      </c>
      <c r="Q83">
        <v>34661</v>
      </c>
      <c r="R83">
        <v>0.185773349</v>
      </c>
      <c r="S83">
        <v>0.1773839438</v>
      </c>
      <c r="T83">
        <v>0.1945595326</v>
      </c>
      <c r="U83" s="4">
        <v>1.75825E-228</v>
      </c>
      <c r="V83">
        <v>0.1754132887</v>
      </c>
      <c r="W83">
        <v>0.0020428142</v>
      </c>
      <c r="X83">
        <v>-0.7609</v>
      </c>
      <c r="Y83">
        <v>-0.8071</v>
      </c>
      <c r="Z83">
        <v>-0.7147</v>
      </c>
      <c r="AA83">
        <v>0.4672564793</v>
      </c>
      <c r="AB83">
        <v>0.4461554767</v>
      </c>
      <c r="AC83">
        <v>0.4893554577</v>
      </c>
      <c r="AD83" s="4">
        <v>9.880791E-11</v>
      </c>
      <c r="AE83">
        <v>0.1825</v>
      </c>
      <c r="AF83">
        <v>0.1272</v>
      </c>
      <c r="AG83">
        <v>0.2378</v>
      </c>
      <c r="AH83">
        <v>0</v>
      </c>
      <c r="AI83">
        <v>-0.6057</v>
      </c>
      <c r="AJ83">
        <v>-0.6348</v>
      </c>
      <c r="AK83">
        <v>-0.5766</v>
      </c>
      <c r="AL83" t="s">
        <v>325</v>
      </c>
    </row>
    <row r="84" spans="1:38" ht="12.75">
      <c r="A84" t="s">
        <v>54</v>
      </c>
      <c r="B84">
        <v>3239</v>
      </c>
      <c r="C84">
        <v>11583</v>
      </c>
      <c r="D84">
        <v>0.287418099</v>
      </c>
      <c r="E84">
        <v>0.272614772</v>
      </c>
      <c r="F84">
        <v>0.3030252655</v>
      </c>
      <c r="G84" s="4">
        <v>1.361154E-48</v>
      </c>
      <c r="H84">
        <v>0.2796339463</v>
      </c>
      <c r="I84">
        <v>0.0041702399</v>
      </c>
      <c r="J84">
        <v>-0.3952</v>
      </c>
      <c r="K84">
        <v>-0.4481</v>
      </c>
      <c r="L84">
        <v>-0.3423</v>
      </c>
      <c r="M84">
        <v>0.6735276853</v>
      </c>
      <c r="N84">
        <v>0.638837975</v>
      </c>
      <c r="O84">
        <v>0.7101010908</v>
      </c>
      <c r="P84">
        <v>2615</v>
      </c>
      <c r="Q84">
        <v>12351</v>
      </c>
      <c r="R84">
        <v>0.2236116964</v>
      </c>
      <c r="S84">
        <v>0.2116325573</v>
      </c>
      <c r="T84">
        <v>0.2362688963</v>
      </c>
      <c r="U84" s="4">
        <v>2.873245E-93</v>
      </c>
      <c r="V84">
        <v>0.2117237471</v>
      </c>
      <c r="W84">
        <v>0.0036759784</v>
      </c>
      <c r="X84">
        <v>-0.5755</v>
      </c>
      <c r="Y84">
        <v>-0.6306</v>
      </c>
      <c r="Z84">
        <v>-0.5204</v>
      </c>
      <c r="AA84">
        <v>0.5624273586</v>
      </c>
      <c r="AB84">
        <v>0.5322974699</v>
      </c>
      <c r="AC84">
        <v>0.5942627038</v>
      </c>
      <c r="AD84" s="4">
        <v>8.412683E-13</v>
      </c>
      <c r="AE84">
        <v>0.2472</v>
      </c>
      <c r="AF84">
        <v>0.1795</v>
      </c>
      <c r="AG84">
        <v>0.315</v>
      </c>
      <c r="AH84" s="4">
        <v>1.3676E-187</v>
      </c>
      <c r="AI84">
        <v>-0.5173</v>
      </c>
      <c r="AJ84">
        <v>-0.552</v>
      </c>
      <c r="AK84">
        <v>-0.4826</v>
      </c>
      <c r="AL84" t="s">
        <v>326</v>
      </c>
    </row>
    <row r="85" spans="1:38" ht="12.75">
      <c r="A85" t="s">
        <v>55</v>
      </c>
      <c r="B85">
        <v>6836</v>
      </c>
      <c r="C85">
        <v>22022</v>
      </c>
      <c r="D85">
        <v>0.3105025835</v>
      </c>
      <c r="E85">
        <v>0.2965845783</v>
      </c>
      <c r="F85">
        <v>0.3250737274</v>
      </c>
      <c r="G85" s="4">
        <v>4.61968E-42</v>
      </c>
      <c r="H85">
        <v>0.3104168559</v>
      </c>
      <c r="I85">
        <v>0.0031177234</v>
      </c>
      <c r="J85">
        <v>-0.318</v>
      </c>
      <c r="K85">
        <v>-0.3638</v>
      </c>
      <c r="L85">
        <v>-0.2721</v>
      </c>
      <c r="M85">
        <v>0.7276232326</v>
      </c>
      <c r="N85">
        <v>0.6950081612</v>
      </c>
      <c r="O85">
        <v>0.7617688513</v>
      </c>
      <c r="P85">
        <v>7300</v>
      </c>
      <c r="Q85">
        <v>27069</v>
      </c>
      <c r="R85">
        <v>0.2809018678</v>
      </c>
      <c r="S85">
        <v>0.2685127548</v>
      </c>
      <c r="T85">
        <v>0.2938626114</v>
      </c>
      <c r="U85" s="4">
        <v>1.747004E-51</v>
      </c>
      <c r="V85">
        <v>0.2696811851</v>
      </c>
      <c r="W85">
        <v>0.0026974007</v>
      </c>
      <c r="X85">
        <v>-0.3474</v>
      </c>
      <c r="Y85">
        <v>-0.3925</v>
      </c>
      <c r="Z85">
        <v>-0.3023</v>
      </c>
      <c r="AA85">
        <v>0.7065233978</v>
      </c>
      <c r="AB85">
        <v>0.6753623441</v>
      </c>
      <c r="AC85">
        <v>0.7391222151</v>
      </c>
      <c r="AD85">
        <v>0.000449408</v>
      </c>
      <c r="AE85">
        <v>0.0964</v>
      </c>
      <c r="AF85">
        <v>0.0426</v>
      </c>
      <c r="AG85">
        <v>0.1502</v>
      </c>
      <c r="AH85" s="4">
        <v>3.06702E-112</v>
      </c>
      <c r="AI85">
        <v>-0.3337</v>
      </c>
      <c r="AJ85">
        <v>-0.3627</v>
      </c>
      <c r="AK85">
        <v>-0.3046</v>
      </c>
      <c r="AL85" t="s">
        <v>327</v>
      </c>
    </row>
    <row r="86" spans="1:38" ht="12.75">
      <c r="A86" t="s">
        <v>56</v>
      </c>
      <c r="B86">
        <v>5318</v>
      </c>
      <c r="C86">
        <v>19589</v>
      </c>
      <c r="D86">
        <v>0.2717267214</v>
      </c>
      <c r="E86">
        <v>0.259020677</v>
      </c>
      <c r="F86">
        <v>0.2850560502</v>
      </c>
      <c r="G86" s="4">
        <v>3.392139E-76</v>
      </c>
      <c r="H86">
        <v>0.2714788912</v>
      </c>
      <c r="I86">
        <v>0.0031774811</v>
      </c>
      <c r="J86">
        <v>-0.4514</v>
      </c>
      <c r="K86">
        <v>-0.4993</v>
      </c>
      <c r="L86">
        <v>-0.4035</v>
      </c>
      <c r="M86">
        <v>0.6367569416</v>
      </c>
      <c r="N86">
        <v>0.6069819459</v>
      </c>
      <c r="O86">
        <v>0.6679925249</v>
      </c>
      <c r="P86">
        <v>6119</v>
      </c>
      <c r="Q86">
        <v>23779</v>
      </c>
      <c r="R86">
        <v>0.2719696014</v>
      </c>
      <c r="S86">
        <v>0.2595855901</v>
      </c>
      <c r="T86">
        <v>0.2849444148</v>
      </c>
      <c r="U86" s="4">
        <v>2.09452E-57</v>
      </c>
      <c r="V86">
        <v>0.2573278944</v>
      </c>
      <c r="W86">
        <v>0.0028349486</v>
      </c>
      <c r="X86">
        <v>-0.3797</v>
      </c>
      <c r="Y86">
        <v>-0.4263</v>
      </c>
      <c r="Z86">
        <v>-0.3331</v>
      </c>
      <c r="AA86">
        <v>0.6840569926</v>
      </c>
      <c r="AB86">
        <v>0.6529087707</v>
      </c>
      <c r="AC86">
        <v>0.7166911982</v>
      </c>
      <c r="AD86">
        <v>0.8715837993</v>
      </c>
      <c r="AE86">
        <v>-0.0047</v>
      </c>
      <c r="AF86">
        <v>-0.0615</v>
      </c>
      <c r="AG86">
        <v>0.0521</v>
      </c>
      <c r="AH86" s="4">
        <v>3.97931E-159</v>
      </c>
      <c r="AI86">
        <v>-0.4124</v>
      </c>
      <c r="AJ86">
        <v>-0.4425</v>
      </c>
      <c r="AK86">
        <v>-0.3823</v>
      </c>
      <c r="AL86" t="s">
        <v>328</v>
      </c>
    </row>
    <row r="87" spans="1:38" ht="12.75">
      <c r="A87" t="s">
        <v>49</v>
      </c>
      <c r="B87">
        <v>3803</v>
      </c>
      <c r="C87">
        <v>12937</v>
      </c>
      <c r="D87">
        <v>0.2879821859</v>
      </c>
      <c r="E87">
        <v>0.2736315352</v>
      </c>
      <c r="F87">
        <v>0.303085459</v>
      </c>
      <c r="G87" s="4">
        <v>2.222679E-51</v>
      </c>
      <c r="H87">
        <v>0.2939630517</v>
      </c>
      <c r="I87">
        <v>0.0040053761</v>
      </c>
      <c r="J87">
        <v>-0.3933</v>
      </c>
      <c r="K87">
        <v>-0.4444</v>
      </c>
      <c r="L87">
        <v>-0.3421</v>
      </c>
      <c r="M87">
        <v>0.6748495511</v>
      </c>
      <c r="N87">
        <v>0.6412206299</v>
      </c>
      <c r="O87">
        <v>0.7102421466</v>
      </c>
      <c r="P87">
        <v>3786</v>
      </c>
      <c r="Q87">
        <v>16445</v>
      </c>
      <c r="R87">
        <v>0.2359018498</v>
      </c>
      <c r="S87">
        <v>0.2241813697</v>
      </c>
      <c r="T87">
        <v>0.2482350912</v>
      </c>
      <c r="U87" s="4">
        <v>1.197758E-89</v>
      </c>
      <c r="V87">
        <v>0.230221952</v>
      </c>
      <c r="W87">
        <v>0.0032827604</v>
      </c>
      <c r="X87">
        <v>-0.522</v>
      </c>
      <c r="Y87">
        <v>-0.5729</v>
      </c>
      <c r="Z87">
        <v>-0.471</v>
      </c>
      <c r="AA87">
        <v>0.5933395097</v>
      </c>
      <c r="AB87">
        <v>0.5638601989</v>
      </c>
      <c r="AC87">
        <v>0.6243600354</v>
      </c>
      <c r="AD87" s="4">
        <v>1.1462278E-09</v>
      </c>
      <c r="AE87">
        <v>0.1957</v>
      </c>
      <c r="AF87">
        <v>0.1327</v>
      </c>
      <c r="AG87">
        <v>0.2587</v>
      </c>
      <c r="AH87" s="4">
        <v>1.89981E-157</v>
      </c>
      <c r="AI87">
        <v>-0.443</v>
      </c>
      <c r="AJ87">
        <v>-0.4754</v>
      </c>
      <c r="AK87">
        <v>-0.4105</v>
      </c>
      <c r="AL87" t="s">
        <v>329</v>
      </c>
    </row>
    <row r="88" spans="1:38" ht="12.75">
      <c r="A88" t="s">
        <v>87</v>
      </c>
      <c r="B88">
        <v>130479</v>
      </c>
      <c r="C88">
        <v>272139</v>
      </c>
      <c r="D88">
        <v>0.4884284294</v>
      </c>
      <c r="E88">
        <v>0.4708316364</v>
      </c>
      <c r="F88">
        <v>0.5066828824</v>
      </c>
      <c r="G88" s="4">
        <v>5.484758E-13</v>
      </c>
      <c r="H88">
        <v>0.4794571892</v>
      </c>
      <c r="I88">
        <v>0.0009576521</v>
      </c>
      <c r="J88">
        <v>0.135</v>
      </c>
      <c r="K88">
        <v>0.0983</v>
      </c>
      <c r="L88">
        <v>0.1717</v>
      </c>
      <c r="M88">
        <v>1.144569777</v>
      </c>
      <c r="N88">
        <v>1.1033339352</v>
      </c>
      <c r="O88">
        <v>1.1873467611</v>
      </c>
      <c r="P88">
        <v>127108</v>
      </c>
      <c r="Q88">
        <v>281348</v>
      </c>
      <c r="R88">
        <v>0.4569082932</v>
      </c>
      <c r="S88">
        <v>0.4405544544</v>
      </c>
      <c r="T88">
        <v>0.4738692035</v>
      </c>
      <c r="U88" s="4">
        <v>7.505969E-14</v>
      </c>
      <c r="V88">
        <v>0.4517821346</v>
      </c>
      <c r="W88">
        <v>0.0009382514</v>
      </c>
      <c r="X88">
        <v>0.1391</v>
      </c>
      <c r="Y88">
        <v>0.1026</v>
      </c>
      <c r="Z88">
        <v>0.1755</v>
      </c>
      <c r="AA88">
        <v>1.1492141451</v>
      </c>
      <c r="AB88">
        <v>1.1080810268</v>
      </c>
      <c r="AC88">
        <v>1.1918741676</v>
      </c>
      <c r="AD88">
        <v>0.0011483882</v>
      </c>
      <c r="AE88">
        <v>0.0629</v>
      </c>
      <c r="AF88">
        <v>0.025</v>
      </c>
      <c r="AG88">
        <v>0.1008</v>
      </c>
      <c r="AH88" s="4">
        <v>1.192306E-30</v>
      </c>
      <c r="AI88">
        <v>0.1363</v>
      </c>
      <c r="AJ88">
        <v>0.1131</v>
      </c>
      <c r="AK88">
        <v>0.1595</v>
      </c>
      <c r="AL88" t="s">
        <v>330</v>
      </c>
    </row>
    <row r="89" spans="1:38" ht="12.75">
      <c r="A89" t="s">
        <v>86</v>
      </c>
      <c r="B89">
        <v>88177</v>
      </c>
      <c r="C89">
        <v>177725</v>
      </c>
      <c r="D89">
        <v>0.4927304329</v>
      </c>
      <c r="E89">
        <v>0.4749839327</v>
      </c>
      <c r="F89">
        <v>0.5111399835</v>
      </c>
      <c r="G89" s="4">
        <v>1.548436E-14</v>
      </c>
      <c r="H89">
        <v>0.4961429174</v>
      </c>
      <c r="I89">
        <v>0.0011859949</v>
      </c>
      <c r="J89">
        <v>0.1438</v>
      </c>
      <c r="K89">
        <v>0.1071</v>
      </c>
      <c r="L89">
        <v>0.1805</v>
      </c>
      <c r="M89">
        <v>1.1546509738</v>
      </c>
      <c r="N89">
        <v>1.1130643122</v>
      </c>
      <c r="O89">
        <v>1.1977914094</v>
      </c>
      <c r="P89">
        <v>100800</v>
      </c>
      <c r="Q89">
        <v>212785</v>
      </c>
      <c r="R89">
        <v>0.4679801772</v>
      </c>
      <c r="S89">
        <v>0.4512394479</v>
      </c>
      <c r="T89">
        <v>0.4853419781</v>
      </c>
      <c r="U89" s="4">
        <v>1.767368E-18</v>
      </c>
      <c r="V89">
        <v>0.4737176023</v>
      </c>
      <c r="W89">
        <v>0.0010824272</v>
      </c>
      <c r="X89">
        <v>0.163</v>
      </c>
      <c r="Y89">
        <v>0.1266</v>
      </c>
      <c r="Z89">
        <v>0.1994</v>
      </c>
      <c r="AA89">
        <v>1.1770621091</v>
      </c>
      <c r="AB89">
        <v>1.1349558851</v>
      </c>
      <c r="AC89">
        <v>1.2207304502</v>
      </c>
      <c r="AD89">
        <v>0.0135742176</v>
      </c>
      <c r="AE89">
        <v>0.0477</v>
      </c>
      <c r="AF89">
        <v>0.0098</v>
      </c>
      <c r="AG89">
        <v>0.0857</v>
      </c>
      <c r="AH89" s="4">
        <v>1.492697E-36</v>
      </c>
      <c r="AI89">
        <v>0.1496</v>
      </c>
      <c r="AJ89">
        <v>0.1264</v>
      </c>
      <c r="AK89">
        <v>0.1728</v>
      </c>
      <c r="AL89" t="s">
        <v>331</v>
      </c>
    </row>
    <row r="90" spans="1:38" ht="12.75">
      <c r="A90" t="s">
        <v>82</v>
      </c>
      <c r="B90">
        <v>140245</v>
      </c>
      <c r="C90">
        <v>290948</v>
      </c>
      <c r="D90">
        <v>0.490250496</v>
      </c>
      <c r="E90">
        <v>0.4728196266</v>
      </c>
      <c r="F90">
        <v>0.5083239682</v>
      </c>
      <c r="G90" s="4">
        <v>5.827465E-14</v>
      </c>
      <c r="H90">
        <v>0.4820277163</v>
      </c>
      <c r="I90">
        <v>0.0009263638</v>
      </c>
      <c r="J90">
        <v>0.1388</v>
      </c>
      <c r="K90">
        <v>0.1025</v>
      </c>
      <c r="L90">
        <v>0.175</v>
      </c>
      <c r="M90">
        <v>1.1488395577</v>
      </c>
      <c r="N90">
        <v>1.1079925367</v>
      </c>
      <c r="O90">
        <v>1.1911924364</v>
      </c>
      <c r="P90">
        <v>135607</v>
      </c>
      <c r="Q90">
        <v>292512</v>
      </c>
      <c r="R90">
        <v>0.4604667021</v>
      </c>
      <c r="S90">
        <v>0.4441583678</v>
      </c>
      <c r="T90">
        <v>0.4773738358</v>
      </c>
      <c r="U90" s="4">
        <v>1.450253E-15</v>
      </c>
      <c r="V90">
        <v>0.4635946559</v>
      </c>
      <c r="W90">
        <v>0.0009220276</v>
      </c>
      <c r="X90">
        <v>0.1468</v>
      </c>
      <c r="Y90">
        <v>0.1108</v>
      </c>
      <c r="Z90">
        <v>0.1829</v>
      </c>
      <c r="AA90">
        <v>1.1581642427</v>
      </c>
      <c r="AB90">
        <v>1.1171455771</v>
      </c>
      <c r="AC90">
        <v>1.2006890064</v>
      </c>
      <c r="AD90">
        <v>0.001870732</v>
      </c>
      <c r="AE90">
        <v>0.0589</v>
      </c>
      <c r="AF90">
        <v>0.0218</v>
      </c>
      <c r="AG90">
        <v>0.096</v>
      </c>
      <c r="AH90" s="4">
        <v>7.500944E-34</v>
      </c>
      <c r="AI90">
        <v>0.1417</v>
      </c>
      <c r="AJ90">
        <v>0.1188</v>
      </c>
      <c r="AK90">
        <v>0.1646</v>
      </c>
      <c r="AL90" t="s">
        <v>332</v>
      </c>
    </row>
    <row r="91" spans="1:38" ht="12.75">
      <c r="A91" t="s">
        <v>105</v>
      </c>
      <c r="B91">
        <v>155764</v>
      </c>
      <c r="C91">
        <v>295736</v>
      </c>
      <c r="D91">
        <v>0.5191815613</v>
      </c>
      <c r="E91">
        <v>0.5007902239</v>
      </c>
      <c r="F91">
        <v>0.5382483138</v>
      </c>
      <c r="G91" s="4">
        <v>1.632173E-26</v>
      </c>
      <c r="H91">
        <v>0.5266994887</v>
      </c>
      <c r="I91">
        <v>0.0009181166</v>
      </c>
      <c r="J91">
        <v>0.1961</v>
      </c>
      <c r="K91">
        <v>0.16</v>
      </c>
      <c r="L91">
        <v>0.2322</v>
      </c>
      <c r="M91">
        <v>1.2166358222</v>
      </c>
      <c r="N91">
        <v>1.1735380669</v>
      </c>
      <c r="O91">
        <v>1.2613163267</v>
      </c>
      <c r="P91">
        <v>137858</v>
      </c>
      <c r="Q91">
        <v>283237</v>
      </c>
      <c r="R91">
        <v>0.4780647184</v>
      </c>
      <c r="S91">
        <v>0.4611410799</v>
      </c>
      <c r="T91">
        <v>0.4956094457</v>
      </c>
      <c r="U91" s="4">
        <v>1.189837E-23</v>
      </c>
      <c r="V91">
        <v>0.4867231329</v>
      </c>
      <c r="W91">
        <v>0.0009391649</v>
      </c>
      <c r="X91">
        <v>0.1843</v>
      </c>
      <c r="Y91">
        <v>0.1483</v>
      </c>
      <c r="Z91">
        <v>0.2204</v>
      </c>
      <c r="AA91">
        <v>1.202426712</v>
      </c>
      <c r="AB91">
        <v>1.1598604355</v>
      </c>
      <c r="AC91">
        <v>1.2465551488</v>
      </c>
      <c r="AD91">
        <v>2.98078E-05</v>
      </c>
      <c r="AE91">
        <v>0.0787</v>
      </c>
      <c r="AF91">
        <v>0.0418</v>
      </c>
      <c r="AG91">
        <v>0.1157</v>
      </c>
      <c r="AH91" s="4">
        <v>1.662144E-57</v>
      </c>
      <c r="AI91">
        <v>0.1861</v>
      </c>
      <c r="AJ91">
        <v>0.1633</v>
      </c>
      <c r="AK91">
        <v>0.2089</v>
      </c>
      <c r="AL91" t="s">
        <v>333</v>
      </c>
    </row>
    <row r="92" spans="1:38" ht="12.75">
      <c r="A92" t="s">
        <v>106</v>
      </c>
      <c r="B92">
        <v>90737</v>
      </c>
      <c r="C92">
        <v>176275</v>
      </c>
      <c r="D92">
        <v>0.5032987857</v>
      </c>
      <c r="E92">
        <v>0.4852397294</v>
      </c>
      <c r="F92">
        <v>0.5220299419</v>
      </c>
      <c r="G92" s="4">
        <v>8.654496E-19</v>
      </c>
      <c r="H92">
        <v>0.5147468444</v>
      </c>
      <c r="I92">
        <v>0.0011903801</v>
      </c>
      <c r="J92">
        <v>0.165</v>
      </c>
      <c r="K92">
        <v>0.1285</v>
      </c>
      <c r="L92">
        <v>0.2016</v>
      </c>
      <c r="M92">
        <v>1.1794165618</v>
      </c>
      <c r="N92">
        <v>1.1370974647</v>
      </c>
      <c r="O92">
        <v>1.2233106391</v>
      </c>
      <c r="P92">
        <v>80216</v>
      </c>
      <c r="Q92">
        <v>168727</v>
      </c>
      <c r="R92">
        <v>0.4687008368</v>
      </c>
      <c r="S92">
        <v>0.4519142147</v>
      </c>
      <c r="T92">
        <v>0.4861110078</v>
      </c>
      <c r="U92" s="4">
        <v>9.300765E-19</v>
      </c>
      <c r="V92">
        <v>0.4754188719</v>
      </c>
      <c r="W92">
        <v>0.0012157723</v>
      </c>
      <c r="X92">
        <v>0.1646</v>
      </c>
      <c r="Y92">
        <v>0.1281</v>
      </c>
      <c r="Z92">
        <v>0.201</v>
      </c>
      <c r="AA92">
        <v>1.1788747095</v>
      </c>
      <c r="AB92">
        <v>1.1366530563</v>
      </c>
      <c r="AC92">
        <v>1.2226647111</v>
      </c>
      <c r="AD92">
        <v>0.0004752038</v>
      </c>
      <c r="AE92">
        <v>0.0674</v>
      </c>
      <c r="AF92">
        <v>0.0296</v>
      </c>
      <c r="AG92">
        <v>0.1052</v>
      </c>
      <c r="AH92" s="4">
        <v>1.007006E-47</v>
      </c>
      <c r="AI92">
        <v>0.1712</v>
      </c>
      <c r="AJ92">
        <v>0.1481</v>
      </c>
      <c r="AK92">
        <v>0.1943</v>
      </c>
      <c r="AL92" t="s">
        <v>334</v>
      </c>
    </row>
    <row r="93" spans="1:38" ht="12.75">
      <c r="A93" t="s">
        <v>89</v>
      </c>
      <c r="B93">
        <v>123524</v>
      </c>
      <c r="C93">
        <v>244965</v>
      </c>
      <c r="D93">
        <v>0.5083467709</v>
      </c>
      <c r="E93">
        <v>0.4900929952</v>
      </c>
      <c r="F93">
        <v>0.5272804183</v>
      </c>
      <c r="G93" s="4">
        <v>6.63338E-21</v>
      </c>
      <c r="H93">
        <v>0.5042516278</v>
      </c>
      <c r="I93">
        <v>0.0010101882</v>
      </c>
      <c r="J93">
        <v>0.175</v>
      </c>
      <c r="K93">
        <v>0.1384</v>
      </c>
      <c r="L93">
        <v>0.2116</v>
      </c>
      <c r="M93">
        <v>1.1912458717</v>
      </c>
      <c r="N93">
        <v>1.1484704747</v>
      </c>
      <c r="O93">
        <v>1.2356144613</v>
      </c>
      <c r="P93">
        <v>126250</v>
      </c>
      <c r="Q93">
        <v>268152</v>
      </c>
      <c r="R93">
        <v>0.4763991587</v>
      </c>
      <c r="S93">
        <v>0.4593979177</v>
      </c>
      <c r="T93">
        <v>0.4940295759</v>
      </c>
      <c r="U93" s="4">
        <v>1.768976E-22</v>
      </c>
      <c r="V93">
        <v>0.4708150601</v>
      </c>
      <c r="W93">
        <v>0.0009639142</v>
      </c>
      <c r="X93">
        <v>0.1809</v>
      </c>
      <c r="Y93">
        <v>0.1445</v>
      </c>
      <c r="Z93">
        <v>0.2172</v>
      </c>
      <c r="AA93">
        <v>1.198237502</v>
      </c>
      <c r="AB93">
        <v>1.1554760399</v>
      </c>
      <c r="AC93">
        <v>1.2425814657</v>
      </c>
      <c r="AD93">
        <v>0.0014968351</v>
      </c>
      <c r="AE93">
        <v>0.0611</v>
      </c>
      <c r="AF93">
        <v>0.0234</v>
      </c>
      <c r="AG93">
        <v>0.0988</v>
      </c>
      <c r="AH93" s="4">
        <v>1.909389E-41</v>
      </c>
      <c r="AI93">
        <v>0.1594</v>
      </c>
      <c r="AJ93">
        <v>0.1363</v>
      </c>
      <c r="AK93">
        <v>0.1826</v>
      </c>
      <c r="AL93" t="s">
        <v>335</v>
      </c>
    </row>
    <row r="94" spans="1:38" ht="12.75">
      <c r="A94" t="s">
        <v>88</v>
      </c>
      <c r="B94">
        <v>115009</v>
      </c>
      <c r="C94">
        <v>224597</v>
      </c>
      <c r="D94">
        <v>0.5018794798</v>
      </c>
      <c r="E94">
        <v>0.4839554916</v>
      </c>
      <c r="F94">
        <v>0.5204673088</v>
      </c>
      <c r="G94" s="4">
        <v>2.302948E-18</v>
      </c>
      <c r="H94">
        <v>0.5120682823</v>
      </c>
      <c r="I94">
        <v>0.0010547305</v>
      </c>
      <c r="J94">
        <v>0.1622</v>
      </c>
      <c r="K94">
        <v>0.1258</v>
      </c>
      <c r="L94">
        <v>0.1986</v>
      </c>
      <c r="M94">
        <v>1.1760905993</v>
      </c>
      <c r="N94">
        <v>1.1340880172</v>
      </c>
      <c r="O94">
        <v>1.2196488075</v>
      </c>
      <c r="P94">
        <v>104704</v>
      </c>
      <c r="Q94">
        <v>217350</v>
      </c>
      <c r="R94">
        <v>0.4693205105</v>
      </c>
      <c r="S94">
        <v>0.4525820003</v>
      </c>
      <c r="T94">
        <v>0.4866780857</v>
      </c>
      <c r="U94" s="4">
        <v>3.480142E-19</v>
      </c>
      <c r="V94">
        <v>0.4817299287</v>
      </c>
      <c r="W94">
        <v>0.0010717662</v>
      </c>
      <c r="X94">
        <v>0.1659</v>
      </c>
      <c r="Y94">
        <v>0.1296</v>
      </c>
      <c r="Z94">
        <v>0.2022</v>
      </c>
      <c r="AA94">
        <v>1.1804333107</v>
      </c>
      <c r="AB94">
        <v>1.1383326683</v>
      </c>
      <c r="AC94">
        <v>1.2240910235</v>
      </c>
      <c r="AD94">
        <v>0.0009420782</v>
      </c>
      <c r="AE94">
        <v>0.0633</v>
      </c>
      <c r="AF94">
        <v>0.0258</v>
      </c>
      <c r="AG94">
        <v>0.1008</v>
      </c>
      <c r="AH94" s="4">
        <v>4.505691E-41</v>
      </c>
      <c r="AI94">
        <v>0.1577</v>
      </c>
      <c r="AJ94">
        <v>0.1347</v>
      </c>
      <c r="AK94">
        <v>0.1807</v>
      </c>
      <c r="AL94" t="s">
        <v>336</v>
      </c>
    </row>
    <row r="95" spans="1:38" ht="12.75">
      <c r="A95" t="s">
        <v>95</v>
      </c>
      <c r="B95">
        <v>21876</v>
      </c>
      <c r="C95">
        <v>45450</v>
      </c>
      <c r="D95">
        <v>0.4917956151</v>
      </c>
      <c r="E95">
        <v>0.4728040328</v>
      </c>
      <c r="F95">
        <v>0.5115500508</v>
      </c>
      <c r="G95" s="4">
        <v>1.641265E-12</v>
      </c>
      <c r="H95">
        <v>0.481320132</v>
      </c>
      <c r="I95">
        <v>0.0023436878</v>
      </c>
      <c r="J95">
        <v>0.1419</v>
      </c>
      <c r="K95">
        <v>0.1025</v>
      </c>
      <c r="L95">
        <v>0.1813</v>
      </c>
      <c r="M95">
        <v>1.1524603474</v>
      </c>
      <c r="N95">
        <v>1.1079559948</v>
      </c>
      <c r="O95">
        <v>1.1987523498</v>
      </c>
      <c r="P95">
        <v>29336</v>
      </c>
      <c r="Q95">
        <v>63597</v>
      </c>
      <c r="R95">
        <v>0.4637442732</v>
      </c>
      <c r="S95">
        <v>0.4461734547</v>
      </c>
      <c r="T95">
        <v>0.4820070504</v>
      </c>
      <c r="U95" s="4">
        <v>5.683463E-15</v>
      </c>
      <c r="V95">
        <v>0.4612796201</v>
      </c>
      <c r="W95">
        <v>0.0019767217</v>
      </c>
      <c r="X95">
        <v>0.1539</v>
      </c>
      <c r="Y95">
        <v>0.1153</v>
      </c>
      <c r="Z95">
        <v>0.1926</v>
      </c>
      <c r="AA95">
        <v>1.1664079781</v>
      </c>
      <c r="AB95">
        <v>1.1222139169</v>
      </c>
      <c r="AC95">
        <v>1.2123424517</v>
      </c>
      <c r="AD95">
        <v>0.0112686803</v>
      </c>
      <c r="AE95">
        <v>0.0549</v>
      </c>
      <c r="AF95">
        <v>0.0124</v>
      </c>
      <c r="AG95">
        <v>0.0974</v>
      </c>
      <c r="AH95" s="4">
        <v>7.541279E-24</v>
      </c>
      <c r="AI95">
        <v>0.1277</v>
      </c>
      <c r="AJ95">
        <v>0.1029</v>
      </c>
      <c r="AK95">
        <v>0.1526</v>
      </c>
      <c r="AL95" t="s">
        <v>337</v>
      </c>
    </row>
    <row r="96" spans="1:38" ht="12.75">
      <c r="A96" t="s">
        <v>94</v>
      </c>
      <c r="B96">
        <v>101081</v>
      </c>
      <c r="C96">
        <v>214057</v>
      </c>
      <c r="D96">
        <v>0.4707751335</v>
      </c>
      <c r="E96">
        <v>0.4537829615</v>
      </c>
      <c r="F96">
        <v>0.4884035875</v>
      </c>
      <c r="G96" s="4">
        <v>1.6367646E-07</v>
      </c>
      <c r="H96">
        <v>0.4722153445</v>
      </c>
      <c r="I96">
        <v>0.0010790305</v>
      </c>
      <c r="J96">
        <v>0.0982</v>
      </c>
      <c r="K96">
        <v>0.0615</v>
      </c>
      <c r="L96">
        <v>0.135</v>
      </c>
      <c r="M96">
        <v>1.1032015278</v>
      </c>
      <c r="N96">
        <v>1.0633825383</v>
      </c>
      <c r="O96">
        <v>1.1445115629</v>
      </c>
      <c r="P96">
        <v>96546</v>
      </c>
      <c r="Q96">
        <v>220587</v>
      </c>
      <c r="R96">
        <v>0.4369173534</v>
      </c>
      <c r="S96">
        <v>0.4212597836</v>
      </c>
      <c r="T96">
        <v>0.4531568908</v>
      </c>
      <c r="U96" s="4">
        <v>4.0497393E-07</v>
      </c>
      <c r="V96">
        <v>0.437677651</v>
      </c>
      <c r="W96">
        <v>0.0010562821</v>
      </c>
      <c r="X96">
        <v>0.0943</v>
      </c>
      <c r="Y96">
        <v>0.0578</v>
      </c>
      <c r="Z96">
        <v>0.1308</v>
      </c>
      <c r="AA96">
        <v>1.0989330031</v>
      </c>
      <c r="AB96">
        <v>1.0595511381</v>
      </c>
      <c r="AC96">
        <v>1.1397786308</v>
      </c>
      <c r="AD96">
        <v>0.0002630785</v>
      </c>
      <c r="AE96">
        <v>0.0708</v>
      </c>
      <c r="AF96">
        <v>0.0328</v>
      </c>
      <c r="AG96">
        <v>0.1089</v>
      </c>
      <c r="AH96" s="4">
        <v>1.261145E-13</v>
      </c>
      <c r="AI96">
        <v>0.088</v>
      </c>
      <c r="AJ96">
        <v>0.0647</v>
      </c>
      <c r="AK96">
        <v>0.1113</v>
      </c>
      <c r="AL96" t="s">
        <v>338</v>
      </c>
    </row>
    <row r="97" spans="1:38" ht="12.75">
      <c r="A97" t="s">
        <v>93</v>
      </c>
      <c r="B97">
        <v>158512</v>
      </c>
      <c r="C97">
        <v>316092</v>
      </c>
      <c r="D97">
        <v>0.4920672504</v>
      </c>
      <c r="E97">
        <v>0.4745897943</v>
      </c>
      <c r="F97">
        <v>0.5101883393</v>
      </c>
      <c r="G97" s="4">
        <v>1.161029E-14</v>
      </c>
      <c r="H97">
        <v>0.5014742543</v>
      </c>
      <c r="I97">
        <v>0.0008893268</v>
      </c>
      <c r="J97">
        <v>0.1425</v>
      </c>
      <c r="K97">
        <v>0.1063</v>
      </c>
      <c r="L97">
        <v>0.1786</v>
      </c>
      <c r="M97">
        <v>1.1530968903</v>
      </c>
      <c r="N97">
        <v>1.1121406991</v>
      </c>
      <c r="O97">
        <v>1.1955613525</v>
      </c>
      <c r="P97">
        <v>145682</v>
      </c>
      <c r="Q97">
        <v>308117</v>
      </c>
      <c r="R97">
        <v>0.4552355091</v>
      </c>
      <c r="S97">
        <v>0.4391150082</v>
      </c>
      <c r="T97">
        <v>0.4719478153</v>
      </c>
      <c r="U97" s="4">
        <v>1.821682E-13</v>
      </c>
      <c r="V97">
        <v>0.4728138986</v>
      </c>
      <c r="W97">
        <v>0.0008994339</v>
      </c>
      <c r="X97">
        <v>0.1354</v>
      </c>
      <c r="Y97">
        <v>0.0994</v>
      </c>
      <c r="Z97">
        <v>0.1715</v>
      </c>
      <c r="AA97">
        <v>1.1450067644</v>
      </c>
      <c r="AB97">
        <v>1.1044605366</v>
      </c>
      <c r="AC97">
        <v>1.1870414986</v>
      </c>
      <c r="AD97">
        <v>9.05312E-05</v>
      </c>
      <c r="AE97">
        <v>0.074</v>
      </c>
      <c r="AF97">
        <v>0.037</v>
      </c>
      <c r="AG97">
        <v>0.1111</v>
      </c>
      <c r="AH97" s="4">
        <v>1.511255E-26</v>
      </c>
      <c r="AI97">
        <v>0.1245</v>
      </c>
      <c r="AJ97">
        <v>0.1016</v>
      </c>
      <c r="AK97">
        <v>0.1474</v>
      </c>
      <c r="AL97" t="s">
        <v>339</v>
      </c>
    </row>
    <row r="98" spans="1:38" ht="12.75">
      <c r="A98" t="s">
        <v>92</v>
      </c>
      <c r="B98">
        <v>69511</v>
      </c>
      <c r="C98">
        <v>147511</v>
      </c>
      <c r="D98">
        <v>0.4603119223</v>
      </c>
      <c r="E98">
        <v>0.4436057359</v>
      </c>
      <c r="F98">
        <v>0.4776472635</v>
      </c>
      <c r="G98">
        <v>5.93032E-05</v>
      </c>
      <c r="H98">
        <v>0.4712258747</v>
      </c>
      <c r="I98">
        <v>0.0012996831</v>
      </c>
      <c r="J98">
        <v>0.0757</v>
      </c>
      <c r="K98">
        <v>0.0388</v>
      </c>
      <c r="L98">
        <v>0.1127</v>
      </c>
      <c r="M98">
        <v>1.0786823258</v>
      </c>
      <c r="N98">
        <v>1.0395335071</v>
      </c>
      <c r="O98">
        <v>1.1193054885</v>
      </c>
      <c r="P98">
        <v>59656</v>
      </c>
      <c r="Q98">
        <v>143635</v>
      </c>
      <c r="R98">
        <v>0.4182334463</v>
      </c>
      <c r="S98">
        <v>0.4030333293</v>
      </c>
      <c r="T98">
        <v>0.4340068249</v>
      </c>
      <c r="U98">
        <v>0.0073452082</v>
      </c>
      <c r="V98">
        <v>0.4153305253</v>
      </c>
      <c r="W98">
        <v>0.0013002354</v>
      </c>
      <c r="X98">
        <v>0.0506</v>
      </c>
      <c r="Y98">
        <v>0.0136</v>
      </c>
      <c r="Z98">
        <v>0.0877</v>
      </c>
      <c r="AA98">
        <v>1.051939305</v>
      </c>
      <c r="AB98">
        <v>1.0137080237</v>
      </c>
      <c r="AC98">
        <v>1.091612452</v>
      </c>
      <c r="AD98" s="4">
        <v>3.192632E-06</v>
      </c>
      <c r="AE98">
        <v>0.0921</v>
      </c>
      <c r="AF98">
        <v>0.0533</v>
      </c>
      <c r="AG98">
        <v>0.1308</v>
      </c>
      <c r="AH98" s="4">
        <v>5.5797623E-08</v>
      </c>
      <c r="AI98">
        <v>0.0649</v>
      </c>
      <c r="AJ98">
        <v>0.0415</v>
      </c>
      <c r="AK98">
        <v>0.0883</v>
      </c>
      <c r="AL98" t="s">
        <v>340</v>
      </c>
    </row>
    <row r="99" spans="1:38" ht="12.75">
      <c r="A99" t="s">
        <v>91</v>
      </c>
      <c r="B99">
        <v>114342</v>
      </c>
      <c r="C99">
        <v>227967</v>
      </c>
      <c r="D99">
        <v>0.503672324</v>
      </c>
      <c r="E99">
        <v>0.4855283816</v>
      </c>
      <c r="F99">
        <v>0.5224942959</v>
      </c>
      <c r="G99" s="4">
        <v>8.340912E-19</v>
      </c>
      <c r="H99">
        <v>0.501572596</v>
      </c>
      <c r="I99">
        <v>0.0010472054</v>
      </c>
      <c r="J99">
        <v>0.1658</v>
      </c>
      <c r="K99">
        <v>0.1291</v>
      </c>
      <c r="L99">
        <v>0.2024</v>
      </c>
      <c r="M99">
        <v>1.180291901</v>
      </c>
      <c r="N99">
        <v>1.1377738845</v>
      </c>
      <c r="O99">
        <v>1.2243987936</v>
      </c>
      <c r="P99">
        <v>122012</v>
      </c>
      <c r="Q99">
        <v>250204</v>
      </c>
      <c r="R99">
        <v>0.4838243764</v>
      </c>
      <c r="S99">
        <v>0.4664812152</v>
      </c>
      <c r="T99">
        <v>0.5018123337</v>
      </c>
      <c r="U99" s="4">
        <v>5.615572E-26</v>
      </c>
      <c r="V99">
        <v>0.4876500775</v>
      </c>
      <c r="W99">
        <v>0.0009992873</v>
      </c>
      <c r="X99">
        <v>0.1963</v>
      </c>
      <c r="Y99">
        <v>0.1598</v>
      </c>
      <c r="Z99">
        <v>0.2328</v>
      </c>
      <c r="AA99">
        <v>1.2169133837</v>
      </c>
      <c r="AB99">
        <v>1.173291925</v>
      </c>
      <c r="AC99">
        <v>1.262156631</v>
      </c>
      <c r="AD99">
        <v>0.0602319892</v>
      </c>
      <c r="AE99">
        <v>0.0364</v>
      </c>
      <c r="AF99">
        <v>-0.0016</v>
      </c>
      <c r="AG99">
        <v>0.0744</v>
      </c>
      <c r="AH99" s="4">
        <v>2.078491E-45</v>
      </c>
      <c r="AI99">
        <v>0.1676</v>
      </c>
      <c r="AJ99">
        <v>0.1443</v>
      </c>
      <c r="AK99">
        <v>0.1908</v>
      </c>
      <c r="AL99" t="s">
        <v>341</v>
      </c>
    </row>
    <row r="100" spans="1:38" ht="12.75">
      <c r="A100" t="s">
        <v>90</v>
      </c>
      <c r="B100">
        <v>68026</v>
      </c>
      <c r="C100">
        <v>130952</v>
      </c>
      <c r="D100">
        <v>0.5057689229</v>
      </c>
      <c r="E100">
        <v>0.4875918902</v>
      </c>
      <c r="F100">
        <v>0.5246235807</v>
      </c>
      <c r="G100" s="4">
        <v>9.127879E-20</v>
      </c>
      <c r="H100">
        <v>0.5194727839</v>
      </c>
      <c r="I100">
        <v>0.0013806523</v>
      </c>
      <c r="J100">
        <v>0.1699</v>
      </c>
      <c r="K100">
        <v>0.1333</v>
      </c>
      <c r="L100">
        <v>0.2065</v>
      </c>
      <c r="M100">
        <v>1.1852050134</v>
      </c>
      <c r="N100">
        <v>1.1426094539</v>
      </c>
      <c r="O100">
        <v>1.229388501</v>
      </c>
      <c r="P100">
        <v>61353</v>
      </c>
      <c r="Q100">
        <v>124455</v>
      </c>
      <c r="R100">
        <v>0.4828177913</v>
      </c>
      <c r="S100">
        <v>0.465446785</v>
      </c>
      <c r="T100">
        <v>0.5008371034</v>
      </c>
      <c r="U100" s="4">
        <v>2.763223E-25</v>
      </c>
      <c r="V100">
        <v>0.4929733639</v>
      </c>
      <c r="W100">
        <v>0.0014171667</v>
      </c>
      <c r="X100">
        <v>0.1942</v>
      </c>
      <c r="Y100">
        <v>0.1576</v>
      </c>
      <c r="Z100">
        <v>0.2309</v>
      </c>
      <c r="AA100">
        <v>1.2143816244</v>
      </c>
      <c r="AB100">
        <v>1.17069013</v>
      </c>
      <c r="AC100">
        <v>1.2597037353</v>
      </c>
      <c r="AD100">
        <v>0.0280466758</v>
      </c>
      <c r="AE100">
        <v>0.0426</v>
      </c>
      <c r="AF100">
        <v>0.0046</v>
      </c>
      <c r="AG100">
        <v>0.0807</v>
      </c>
      <c r="AH100" s="4">
        <v>3.224769E-48</v>
      </c>
      <c r="AI100">
        <v>0.1726</v>
      </c>
      <c r="AJ100">
        <v>0.1494</v>
      </c>
      <c r="AK100">
        <v>0.1958</v>
      </c>
      <c r="AL100" t="s">
        <v>342</v>
      </c>
    </row>
    <row r="101" spans="1:38" ht="12.75">
      <c r="A101" t="s">
        <v>83</v>
      </c>
      <c r="B101">
        <v>119822</v>
      </c>
      <c r="C101">
        <v>267800</v>
      </c>
      <c r="D101">
        <v>0.4434784024</v>
      </c>
      <c r="E101">
        <v>0.4275480785</v>
      </c>
      <c r="F101">
        <v>0.4600022858</v>
      </c>
      <c r="G101">
        <v>0.0392172278</v>
      </c>
      <c r="H101">
        <v>0.4474309186</v>
      </c>
      <c r="I101">
        <v>0.0009608398</v>
      </c>
      <c r="J101">
        <v>0.0385</v>
      </c>
      <c r="K101">
        <v>0.0019</v>
      </c>
      <c r="L101">
        <v>0.0751</v>
      </c>
      <c r="M101">
        <v>1.0392351172</v>
      </c>
      <c r="N101">
        <v>1.0019044334</v>
      </c>
      <c r="O101">
        <v>1.0779567321</v>
      </c>
      <c r="P101">
        <v>114940</v>
      </c>
      <c r="Q101">
        <v>266764</v>
      </c>
      <c r="R101">
        <v>0.4285456084</v>
      </c>
      <c r="S101">
        <v>0.4131994037</v>
      </c>
      <c r="T101">
        <v>0.4444617704</v>
      </c>
      <c r="U101">
        <v>5.56356E-05</v>
      </c>
      <c r="V101">
        <v>0.4308677333</v>
      </c>
      <c r="W101">
        <v>0.0009587712</v>
      </c>
      <c r="X101">
        <v>0.075</v>
      </c>
      <c r="Y101">
        <v>0.0385</v>
      </c>
      <c r="Z101">
        <v>0.1115</v>
      </c>
      <c r="AA101">
        <v>1.0778764192</v>
      </c>
      <c r="AB101">
        <v>1.0392776986</v>
      </c>
      <c r="AC101">
        <v>1.1179086944</v>
      </c>
      <c r="AD101">
        <v>0.1146761081</v>
      </c>
      <c r="AE101">
        <v>0.0305</v>
      </c>
      <c r="AF101">
        <v>-0.0074</v>
      </c>
      <c r="AG101">
        <v>0.0683</v>
      </c>
      <c r="AH101">
        <v>3.9005E-05</v>
      </c>
      <c r="AI101">
        <v>0.0486</v>
      </c>
      <c r="AJ101">
        <v>0.0254</v>
      </c>
      <c r="AK101">
        <v>0.0718</v>
      </c>
      <c r="AL101" t="s">
        <v>343</v>
      </c>
    </row>
    <row r="102" spans="1:38" ht="12.75">
      <c r="A102" t="s">
        <v>96</v>
      </c>
      <c r="B102">
        <v>78726</v>
      </c>
      <c r="C102">
        <v>161111</v>
      </c>
      <c r="D102">
        <v>0.4856800933</v>
      </c>
      <c r="E102">
        <v>0.4679995248</v>
      </c>
      <c r="F102">
        <v>0.5040286166</v>
      </c>
      <c r="G102" s="4">
        <v>8.001635E-12</v>
      </c>
      <c r="H102">
        <v>0.4886444749</v>
      </c>
      <c r="I102">
        <v>0.0012453613</v>
      </c>
      <c r="J102">
        <v>0.1294</v>
      </c>
      <c r="K102">
        <v>0.0923</v>
      </c>
      <c r="L102">
        <v>0.1665</v>
      </c>
      <c r="M102">
        <v>1.1381294016</v>
      </c>
      <c r="N102">
        <v>1.0966972425</v>
      </c>
      <c r="O102">
        <v>1.1811268275</v>
      </c>
      <c r="P102">
        <v>74650</v>
      </c>
      <c r="Q102">
        <v>169592</v>
      </c>
      <c r="R102">
        <v>0.4363684602</v>
      </c>
      <c r="S102">
        <v>0.4206124119</v>
      </c>
      <c r="T102">
        <v>0.4527147265</v>
      </c>
      <c r="U102" s="4">
        <v>7.0162436E-07</v>
      </c>
      <c r="V102">
        <v>0.4401740648</v>
      </c>
      <c r="W102">
        <v>0.0012054135</v>
      </c>
      <c r="X102">
        <v>0.0931</v>
      </c>
      <c r="Y102">
        <v>0.0563</v>
      </c>
      <c r="Z102">
        <v>0.1299</v>
      </c>
      <c r="AA102">
        <v>1.0975524287</v>
      </c>
      <c r="AB102">
        <v>1.0579228712</v>
      </c>
      <c r="AC102">
        <v>1.1386665007</v>
      </c>
      <c r="AD102" s="4">
        <v>1.5959286E-07</v>
      </c>
      <c r="AE102">
        <v>0.1033</v>
      </c>
      <c r="AF102">
        <v>0.0647</v>
      </c>
      <c r="AG102">
        <v>0.1419</v>
      </c>
      <c r="AH102" s="4">
        <v>2.592748E-20</v>
      </c>
      <c r="AI102">
        <v>0.1106</v>
      </c>
      <c r="AJ102">
        <v>0.0871</v>
      </c>
      <c r="AK102">
        <v>0.134</v>
      </c>
      <c r="AL102" t="s">
        <v>344</v>
      </c>
    </row>
    <row r="103" spans="1:38" ht="12.75">
      <c r="A103" t="s">
        <v>97</v>
      </c>
      <c r="B103">
        <v>131263</v>
      </c>
      <c r="C103">
        <v>250089</v>
      </c>
      <c r="D103">
        <v>0.5144971818</v>
      </c>
      <c r="E103">
        <v>0.4962079302</v>
      </c>
      <c r="F103">
        <v>0.5334605394</v>
      </c>
      <c r="G103" s="4">
        <v>4.172945E-24</v>
      </c>
      <c r="H103">
        <v>0.524865148</v>
      </c>
      <c r="I103">
        <v>0.000998585</v>
      </c>
      <c r="J103">
        <v>0.187</v>
      </c>
      <c r="K103">
        <v>0.1508</v>
      </c>
      <c r="L103">
        <v>0.2232</v>
      </c>
      <c r="M103">
        <v>1.2056585759</v>
      </c>
      <c r="N103">
        <v>1.1628000457</v>
      </c>
      <c r="O103">
        <v>1.2500967876</v>
      </c>
      <c r="P103">
        <v>125843</v>
      </c>
      <c r="Q103">
        <v>259375</v>
      </c>
      <c r="R103">
        <v>0.4730647221</v>
      </c>
      <c r="S103">
        <v>0.4562734211</v>
      </c>
      <c r="T103">
        <v>0.4904739592</v>
      </c>
      <c r="U103" s="4">
        <v>4.214494E-21</v>
      </c>
      <c r="V103">
        <v>0.4851778313</v>
      </c>
      <c r="W103">
        <v>0.0009813299</v>
      </c>
      <c r="X103">
        <v>0.1738</v>
      </c>
      <c r="Y103">
        <v>0.1377</v>
      </c>
      <c r="Z103">
        <v>0.21</v>
      </c>
      <c r="AA103">
        <v>1.1898507388</v>
      </c>
      <c r="AB103">
        <v>1.147617317</v>
      </c>
      <c r="AC103">
        <v>1.2336383911</v>
      </c>
      <c r="AD103">
        <v>2.36243E-05</v>
      </c>
      <c r="AE103">
        <v>0.0802</v>
      </c>
      <c r="AF103">
        <v>0.043</v>
      </c>
      <c r="AG103">
        <v>0.1173</v>
      </c>
      <c r="AH103" s="4">
        <v>3.440138E-48</v>
      </c>
      <c r="AI103">
        <v>0.1706</v>
      </c>
      <c r="AJ103">
        <v>0.1477</v>
      </c>
      <c r="AK103">
        <v>0.1935</v>
      </c>
      <c r="AL103" t="s">
        <v>345</v>
      </c>
    </row>
    <row r="104" spans="1:38" ht="12.75">
      <c r="A104" t="s">
        <v>98</v>
      </c>
      <c r="B104">
        <v>8968</v>
      </c>
      <c r="C104">
        <v>18459</v>
      </c>
      <c r="D104">
        <v>0.4903775668</v>
      </c>
      <c r="E104">
        <v>0.4701752488</v>
      </c>
      <c r="F104">
        <v>0.5114479306</v>
      </c>
      <c r="G104" s="4">
        <v>9.401847E-11</v>
      </c>
      <c r="H104">
        <v>0.4858334688</v>
      </c>
      <c r="I104">
        <v>0.0036786759</v>
      </c>
      <c r="J104">
        <v>0.139</v>
      </c>
      <c r="K104">
        <v>0.0969</v>
      </c>
      <c r="L104">
        <v>0.1811</v>
      </c>
      <c r="M104">
        <v>1.149137332</v>
      </c>
      <c r="N104">
        <v>1.1017957744</v>
      </c>
      <c r="O104">
        <v>1.1985130443</v>
      </c>
      <c r="P104">
        <v>14303</v>
      </c>
      <c r="Q104">
        <v>31046</v>
      </c>
      <c r="R104">
        <v>0.4502103028</v>
      </c>
      <c r="S104">
        <v>0.432633292</v>
      </c>
      <c r="T104">
        <v>0.4685014317</v>
      </c>
      <c r="U104" s="4">
        <v>9.47764E-10</v>
      </c>
      <c r="V104">
        <v>0.4607034723</v>
      </c>
      <c r="W104">
        <v>0.0028289269</v>
      </c>
      <c r="X104">
        <v>0.1243</v>
      </c>
      <c r="Y104">
        <v>0.0845</v>
      </c>
      <c r="Z104">
        <v>0.1641</v>
      </c>
      <c r="AA104">
        <v>1.1323673829</v>
      </c>
      <c r="AB104">
        <v>1.0881577468</v>
      </c>
      <c r="AC104">
        <v>1.1783731666</v>
      </c>
      <c r="AD104">
        <v>0.0005091614</v>
      </c>
      <c r="AE104">
        <v>0.0817</v>
      </c>
      <c r="AF104">
        <v>0.0356</v>
      </c>
      <c r="AG104">
        <v>0.1277</v>
      </c>
      <c r="AH104" s="4">
        <v>8.44817E-19</v>
      </c>
      <c r="AI104">
        <v>0.1197</v>
      </c>
      <c r="AJ104">
        <v>0.0932</v>
      </c>
      <c r="AK104">
        <v>0.1462</v>
      </c>
      <c r="AL104" t="s">
        <v>346</v>
      </c>
    </row>
    <row r="105" spans="1:38" ht="12.75">
      <c r="A105" t="s">
        <v>84</v>
      </c>
      <c r="B105">
        <v>133545</v>
      </c>
      <c r="C105">
        <v>277310</v>
      </c>
      <c r="D105">
        <v>0.4788185133</v>
      </c>
      <c r="E105">
        <v>0.4617188513</v>
      </c>
      <c r="F105">
        <v>0.4965514578</v>
      </c>
      <c r="G105" s="4">
        <v>5.415651E-10</v>
      </c>
      <c r="H105">
        <v>0.4815729689</v>
      </c>
      <c r="I105">
        <v>0.0009488381</v>
      </c>
      <c r="J105">
        <v>0.1152</v>
      </c>
      <c r="K105">
        <v>0.0788</v>
      </c>
      <c r="L105">
        <v>0.1515</v>
      </c>
      <c r="M105">
        <v>1.1220501632</v>
      </c>
      <c r="N105">
        <v>1.0819792845</v>
      </c>
      <c r="O105">
        <v>1.1636050587</v>
      </c>
      <c r="P105">
        <v>122424</v>
      </c>
      <c r="Q105">
        <v>261110</v>
      </c>
      <c r="R105">
        <v>0.4547202257</v>
      </c>
      <c r="S105">
        <v>0.4385179792</v>
      </c>
      <c r="T105">
        <v>0.4715211086</v>
      </c>
      <c r="U105" s="4">
        <v>4.051486E-13</v>
      </c>
      <c r="V105">
        <v>0.4688598675</v>
      </c>
      <c r="W105">
        <v>0.0009765946</v>
      </c>
      <c r="X105">
        <v>0.1343</v>
      </c>
      <c r="Y105">
        <v>0.098</v>
      </c>
      <c r="Z105">
        <v>0.1706</v>
      </c>
      <c r="AA105">
        <v>1.1437107254</v>
      </c>
      <c r="AB105">
        <v>1.1029588915</v>
      </c>
      <c r="AC105">
        <v>1.1859682473</v>
      </c>
      <c r="AD105">
        <v>0.0123231557</v>
      </c>
      <c r="AE105">
        <v>0.0478</v>
      </c>
      <c r="AF105">
        <v>0.0104</v>
      </c>
      <c r="AG105">
        <v>0.0853</v>
      </c>
      <c r="AH105" s="4">
        <v>1.236799E-23</v>
      </c>
      <c r="AI105">
        <v>0.1177</v>
      </c>
      <c r="AJ105">
        <v>0.0947</v>
      </c>
      <c r="AK105">
        <v>0.1407</v>
      </c>
      <c r="AL105" t="s">
        <v>347</v>
      </c>
    </row>
    <row r="106" spans="1:38" ht="12.75">
      <c r="A106" t="s">
        <v>85</v>
      </c>
      <c r="B106">
        <v>111363</v>
      </c>
      <c r="C106">
        <v>225566</v>
      </c>
      <c r="D106">
        <v>0.4755142369</v>
      </c>
      <c r="E106">
        <v>0.4586178522</v>
      </c>
      <c r="F106">
        <v>0.4930331177</v>
      </c>
      <c r="G106" s="4">
        <v>4.5369834E-09</v>
      </c>
      <c r="H106">
        <v>0.493704725</v>
      </c>
      <c r="I106">
        <v>0.0010526858</v>
      </c>
      <c r="J106">
        <v>0.1082</v>
      </c>
      <c r="K106">
        <v>0.0721</v>
      </c>
      <c r="L106">
        <v>0.1444</v>
      </c>
      <c r="M106">
        <v>1.1143070126</v>
      </c>
      <c r="N106">
        <v>1.0747124884</v>
      </c>
      <c r="O106">
        <v>1.155360277</v>
      </c>
      <c r="P106">
        <v>102618</v>
      </c>
      <c r="Q106">
        <v>217138</v>
      </c>
      <c r="R106">
        <v>0.4530739452</v>
      </c>
      <c r="S106">
        <v>0.4369896833</v>
      </c>
      <c r="T106">
        <v>0.4697502199</v>
      </c>
      <c r="U106" s="4">
        <v>1.396413E-12</v>
      </c>
      <c r="V106">
        <v>0.4725934659</v>
      </c>
      <c r="W106">
        <v>0.0010713927</v>
      </c>
      <c r="X106">
        <v>0.1307</v>
      </c>
      <c r="Y106">
        <v>0.0945</v>
      </c>
      <c r="Z106">
        <v>0.1668</v>
      </c>
      <c r="AA106">
        <v>1.1395700065</v>
      </c>
      <c r="AB106">
        <v>1.099114927</v>
      </c>
      <c r="AC106">
        <v>1.1815141144</v>
      </c>
      <c r="AD106">
        <v>0.0188141291</v>
      </c>
      <c r="AE106">
        <v>0.0446</v>
      </c>
      <c r="AF106">
        <v>0.0074</v>
      </c>
      <c r="AG106">
        <v>0.0817</v>
      </c>
      <c r="AH106" s="4">
        <v>1.204088E-21</v>
      </c>
      <c r="AI106">
        <v>0.1116</v>
      </c>
      <c r="AJ106">
        <v>0.0887</v>
      </c>
      <c r="AK106">
        <v>0.1345</v>
      </c>
      <c r="AL106" t="s">
        <v>348</v>
      </c>
    </row>
    <row r="107" spans="1:38" ht="12.75">
      <c r="A107" t="s">
        <v>99</v>
      </c>
      <c r="B107">
        <v>66143</v>
      </c>
      <c r="C107">
        <v>133038</v>
      </c>
      <c r="D107">
        <v>0.488271867</v>
      </c>
      <c r="E107">
        <v>0.4701233263</v>
      </c>
      <c r="F107">
        <v>0.50712101</v>
      </c>
      <c r="G107" s="4">
        <v>3.158419E-12</v>
      </c>
      <c r="H107">
        <v>0.4971737398</v>
      </c>
      <c r="I107">
        <v>0.0013708035</v>
      </c>
      <c r="J107">
        <v>0.1347</v>
      </c>
      <c r="K107">
        <v>0.0968</v>
      </c>
      <c r="L107">
        <v>0.1726</v>
      </c>
      <c r="M107">
        <v>1.1442028928</v>
      </c>
      <c r="N107">
        <v>1.1016741007</v>
      </c>
      <c r="O107">
        <v>1.1883734572</v>
      </c>
      <c r="P107">
        <v>62821</v>
      </c>
      <c r="Q107">
        <v>140749</v>
      </c>
      <c r="R107">
        <v>0.4411107976</v>
      </c>
      <c r="S107">
        <v>0.4249331671</v>
      </c>
      <c r="T107">
        <v>0.4579043267</v>
      </c>
      <c r="U107" s="4">
        <v>5.0451159E-08</v>
      </c>
      <c r="V107">
        <v>0.4463335441</v>
      </c>
      <c r="W107">
        <v>0.0013250468</v>
      </c>
      <c r="X107">
        <v>0.1039</v>
      </c>
      <c r="Y107">
        <v>0.0665</v>
      </c>
      <c r="Z107">
        <v>0.1413</v>
      </c>
      <c r="AA107">
        <v>1.1094803393</v>
      </c>
      <c r="AB107">
        <v>1.0687904196</v>
      </c>
      <c r="AC107">
        <v>1.151719365</v>
      </c>
      <c r="AD107" s="4">
        <v>1.5715067E-06</v>
      </c>
      <c r="AE107">
        <v>0.0978</v>
      </c>
      <c r="AF107">
        <v>0.0579</v>
      </c>
      <c r="AG107">
        <v>0.1377</v>
      </c>
      <c r="AH107" s="4">
        <v>2.140313E-19</v>
      </c>
      <c r="AI107">
        <v>0.1104</v>
      </c>
      <c r="AJ107">
        <v>0.0864</v>
      </c>
      <c r="AK107">
        <v>0.1344</v>
      </c>
      <c r="AL107" t="s">
        <v>349</v>
      </c>
    </row>
    <row r="108" spans="1:38" ht="12.75">
      <c r="A108" t="s">
        <v>100</v>
      </c>
      <c r="B108">
        <v>55822</v>
      </c>
      <c r="C108">
        <v>112976</v>
      </c>
      <c r="D108">
        <v>0.4848857278</v>
      </c>
      <c r="E108">
        <v>0.4672326767</v>
      </c>
      <c r="F108">
        <v>0.5032057491</v>
      </c>
      <c r="G108" s="4">
        <v>1.463688E-11</v>
      </c>
      <c r="H108">
        <v>0.4941049426</v>
      </c>
      <c r="I108">
        <v>0.0014874649</v>
      </c>
      <c r="J108">
        <v>0.1277</v>
      </c>
      <c r="K108">
        <v>0.0907</v>
      </c>
      <c r="L108">
        <v>0.1648</v>
      </c>
      <c r="M108">
        <v>1.1362679073</v>
      </c>
      <c r="N108">
        <v>1.0949002316</v>
      </c>
      <c r="O108">
        <v>1.1791985423</v>
      </c>
      <c r="P108">
        <v>47138</v>
      </c>
      <c r="Q108">
        <v>109974</v>
      </c>
      <c r="R108">
        <v>0.4250200065</v>
      </c>
      <c r="S108">
        <v>0.4094986187</v>
      </c>
      <c r="T108">
        <v>0.4411297076</v>
      </c>
      <c r="U108">
        <v>0.0004386609</v>
      </c>
      <c r="V108">
        <v>0.4286285849</v>
      </c>
      <c r="W108">
        <v>0.0014922954</v>
      </c>
      <c r="X108">
        <v>0.0667</v>
      </c>
      <c r="Y108">
        <v>0.0295</v>
      </c>
      <c r="Z108">
        <v>0.1039</v>
      </c>
      <c r="AA108">
        <v>1.0690088375</v>
      </c>
      <c r="AB108">
        <v>1.0299694971</v>
      </c>
      <c r="AC108">
        <v>1.1095279015</v>
      </c>
      <c r="AD108" s="4">
        <v>1.307949E-10</v>
      </c>
      <c r="AE108">
        <v>0.128</v>
      </c>
      <c r="AF108">
        <v>0.089</v>
      </c>
      <c r="AG108">
        <v>0.167</v>
      </c>
      <c r="AH108" s="4">
        <v>1.054878E-18</v>
      </c>
      <c r="AI108">
        <v>0.1059</v>
      </c>
      <c r="AJ108">
        <v>0.0824</v>
      </c>
      <c r="AK108">
        <v>0.1294</v>
      </c>
      <c r="AL108" t="s">
        <v>350</v>
      </c>
    </row>
    <row r="109" spans="1:38" ht="12.75">
      <c r="A109" t="s">
        <v>103</v>
      </c>
      <c r="B109">
        <v>156173</v>
      </c>
      <c r="C109">
        <v>318886</v>
      </c>
      <c r="D109">
        <v>0.4823351707</v>
      </c>
      <c r="E109">
        <v>0.4652327865</v>
      </c>
      <c r="F109">
        <v>0.5000662543</v>
      </c>
      <c r="G109" s="4">
        <v>2.945945E-11</v>
      </c>
      <c r="H109">
        <v>0.4897455517</v>
      </c>
      <c r="I109">
        <v>0.0008852398</v>
      </c>
      <c r="J109">
        <v>0.1225</v>
      </c>
      <c r="K109">
        <v>0.0864</v>
      </c>
      <c r="L109">
        <v>0.1586</v>
      </c>
      <c r="M109">
        <v>1.1302910017</v>
      </c>
      <c r="N109">
        <v>1.0902137438</v>
      </c>
      <c r="O109">
        <v>1.1718415364</v>
      </c>
      <c r="P109">
        <v>134571</v>
      </c>
      <c r="Q109">
        <v>306012</v>
      </c>
      <c r="R109">
        <v>0.4436528618</v>
      </c>
      <c r="S109">
        <v>0.4279065681</v>
      </c>
      <c r="T109">
        <v>0.4599785947</v>
      </c>
      <c r="U109" s="4">
        <v>2.7417814E-09</v>
      </c>
      <c r="V109">
        <v>0.4397572644</v>
      </c>
      <c r="W109">
        <v>0.0008972747</v>
      </c>
      <c r="X109">
        <v>0.1096</v>
      </c>
      <c r="Y109">
        <v>0.0735</v>
      </c>
      <c r="Z109">
        <v>0.1458</v>
      </c>
      <c r="AA109">
        <v>1.1158741304</v>
      </c>
      <c r="AB109">
        <v>1.0762691072</v>
      </c>
      <c r="AC109">
        <v>1.1569365566</v>
      </c>
      <c r="AD109">
        <v>2.45947E-05</v>
      </c>
      <c r="AE109">
        <v>0.0798</v>
      </c>
      <c r="AF109">
        <v>0.0427</v>
      </c>
      <c r="AG109">
        <v>0.1169</v>
      </c>
      <c r="AH109" s="4">
        <v>1.589399E-25</v>
      </c>
      <c r="AI109">
        <v>0.1218</v>
      </c>
      <c r="AJ109">
        <v>0.0989</v>
      </c>
      <c r="AK109">
        <v>0.1447</v>
      </c>
      <c r="AL109" t="s">
        <v>351</v>
      </c>
    </row>
    <row r="110" spans="1:38" ht="12.75">
      <c r="A110" t="s">
        <v>104</v>
      </c>
      <c r="B110">
        <v>139128</v>
      </c>
      <c r="C110">
        <v>281841</v>
      </c>
      <c r="D110">
        <v>0.4862446532</v>
      </c>
      <c r="E110">
        <v>0.4689897484</v>
      </c>
      <c r="F110">
        <v>0.5041343943</v>
      </c>
      <c r="G110" s="4">
        <v>1.423935E-12</v>
      </c>
      <c r="H110">
        <v>0.4936400311</v>
      </c>
      <c r="I110">
        <v>0.0009417438</v>
      </c>
      <c r="J110">
        <v>0.1305</v>
      </c>
      <c r="K110">
        <v>0.0944</v>
      </c>
      <c r="L110">
        <v>0.1667</v>
      </c>
      <c r="M110">
        <v>1.1394523757</v>
      </c>
      <c r="N110">
        <v>1.0990177053</v>
      </c>
      <c r="O110">
        <v>1.1813747041</v>
      </c>
      <c r="P110">
        <v>118307</v>
      </c>
      <c r="Q110">
        <v>270921</v>
      </c>
      <c r="R110">
        <v>0.4431331975</v>
      </c>
      <c r="S110">
        <v>0.4273968924</v>
      </c>
      <c r="T110">
        <v>0.4594488968</v>
      </c>
      <c r="U110" s="4">
        <v>4.1133096E-09</v>
      </c>
      <c r="V110">
        <v>0.4366844947</v>
      </c>
      <c r="W110">
        <v>0.0009528804</v>
      </c>
      <c r="X110">
        <v>0.1085</v>
      </c>
      <c r="Y110">
        <v>0.0723</v>
      </c>
      <c r="Z110">
        <v>0.1446</v>
      </c>
      <c r="AA110">
        <v>1.1145670725</v>
      </c>
      <c r="AB110">
        <v>1.0749871728</v>
      </c>
      <c r="AC110">
        <v>1.1556042625</v>
      </c>
      <c r="AD110" s="4">
        <v>2.594211E-06</v>
      </c>
      <c r="AE110">
        <v>0.0891</v>
      </c>
      <c r="AF110">
        <v>0.0519</v>
      </c>
      <c r="AG110">
        <v>0.1262</v>
      </c>
      <c r="AH110" s="4">
        <v>1.169038E-28</v>
      </c>
      <c r="AI110">
        <v>0.1296</v>
      </c>
      <c r="AJ110">
        <v>0.1068</v>
      </c>
      <c r="AK110">
        <v>0.1525</v>
      </c>
      <c r="AL110" t="s">
        <v>352</v>
      </c>
    </row>
    <row r="111" spans="1:38" ht="12.75">
      <c r="A111" t="s">
        <v>101</v>
      </c>
      <c r="B111">
        <v>109854</v>
      </c>
      <c r="C111">
        <v>222780</v>
      </c>
      <c r="D111">
        <v>0.4802165462</v>
      </c>
      <c r="E111">
        <v>0.4630636576</v>
      </c>
      <c r="F111">
        <v>0.4980048153</v>
      </c>
      <c r="G111" s="4">
        <v>1.985617E-10</v>
      </c>
      <c r="H111">
        <v>0.4931053057</v>
      </c>
      <c r="I111">
        <v>0.0010592308</v>
      </c>
      <c r="J111">
        <v>0.1181</v>
      </c>
      <c r="K111">
        <v>0.0817</v>
      </c>
      <c r="L111">
        <v>0.1544</v>
      </c>
      <c r="M111">
        <v>1.1253262752</v>
      </c>
      <c r="N111">
        <v>1.0851306667</v>
      </c>
      <c r="O111">
        <v>1.1670108168</v>
      </c>
      <c r="P111">
        <v>91156</v>
      </c>
      <c r="Q111">
        <v>212829</v>
      </c>
      <c r="R111">
        <v>0.4274287073</v>
      </c>
      <c r="S111">
        <v>0.4121191026</v>
      </c>
      <c r="T111">
        <v>0.4433070408</v>
      </c>
      <c r="U111">
        <v>0.0001004688</v>
      </c>
      <c r="V111">
        <v>0.4283062928</v>
      </c>
      <c r="W111">
        <v>0.0010726142</v>
      </c>
      <c r="X111">
        <v>0.0724</v>
      </c>
      <c r="Y111">
        <v>0.0359</v>
      </c>
      <c r="Z111">
        <v>0.1089</v>
      </c>
      <c r="AA111">
        <v>1.0750671935</v>
      </c>
      <c r="AB111">
        <v>1.0365605291</v>
      </c>
      <c r="AC111">
        <v>1.1150043225</v>
      </c>
      <c r="AD111" s="4">
        <v>4.5312404E-09</v>
      </c>
      <c r="AE111">
        <v>0.1127</v>
      </c>
      <c r="AF111">
        <v>0.075</v>
      </c>
      <c r="AG111">
        <v>0.1503</v>
      </c>
      <c r="AH111" s="4">
        <v>3.739504E-17</v>
      </c>
      <c r="AI111">
        <v>0.0991</v>
      </c>
      <c r="AJ111">
        <v>0.076</v>
      </c>
      <c r="AK111">
        <v>0.1221</v>
      </c>
      <c r="AL111" t="s">
        <v>353</v>
      </c>
    </row>
    <row r="112" spans="1:38" ht="12.75">
      <c r="A112" t="s">
        <v>102</v>
      </c>
      <c r="B112">
        <v>62573</v>
      </c>
      <c r="C112">
        <v>128867</v>
      </c>
      <c r="D112">
        <v>0.466208574</v>
      </c>
      <c r="E112">
        <v>0.4494634029</v>
      </c>
      <c r="F112">
        <v>0.4835776019</v>
      </c>
      <c r="G112" s="4">
        <v>2.1334147E-06</v>
      </c>
      <c r="H112">
        <v>0.4855626343</v>
      </c>
      <c r="I112">
        <v>0.0013922526</v>
      </c>
      <c r="J112">
        <v>0.0885</v>
      </c>
      <c r="K112">
        <v>0.0519</v>
      </c>
      <c r="L112">
        <v>0.125</v>
      </c>
      <c r="M112">
        <v>1.0925003777</v>
      </c>
      <c r="N112">
        <v>1.053260203</v>
      </c>
      <c r="O112">
        <v>1.133202481</v>
      </c>
      <c r="P112">
        <v>45768</v>
      </c>
      <c r="Q112">
        <v>113655</v>
      </c>
      <c r="R112">
        <v>0.4025922714</v>
      </c>
      <c r="S112">
        <v>0.3880054364</v>
      </c>
      <c r="T112">
        <v>0.4177274898</v>
      </c>
      <c r="U112">
        <v>0.5061043034</v>
      </c>
      <c r="V112">
        <v>0.4026923585</v>
      </c>
      <c r="W112">
        <v>0.0014547604</v>
      </c>
      <c r="X112">
        <v>0.0125</v>
      </c>
      <c r="Y112">
        <v>-0.0244</v>
      </c>
      <c r="Z112">
        <v>0.0494</v>
      </c>
      <c r="AA112">
        <v>1.0125986765</v>
      </c>
      <c r="AB112">
        <v>0.9759099201</v>
      </c>
      <c r="AC112">
        <v>1.050666725</v>
      </c>
      <c r="AD112" s="4">
        <v>2.541349E-13</v>
      </c>
      <c r="AE112">
        <v>0.1429</v>
      </c>
      <c r="AF112">
        <v>0.1046</v>
      </c>
      <c r="AG112">
        <v>0.1812</v>
      </c>
      <c r="AH112" s="4">
        <v>3.5448517E-08</v>
      </c>
      <c r="AI112">
        <v>0.0653</v>
      </c>
      <c r="AJ112">
        <v>0.0421</v>
      </c>
      <c r="AK112">
        <v>0.0886</v>
      </c>
      <c r="AL112" t="s">
        <v>354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O27" sqref="O27"/>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422</v>
      </c>
      <c r="B1" s="16"/>
      <c r="C1" s="16"/>
      <c r="D1" s="16"/>
      <c r="E1" s="16"/>
    </row>
    <row r="2" spans="1:11" ht="13.5" thickBot="1">
      <c r="A2" s="62" t="s">
        <v>156</v>
      </c>
      <c r="B2" s="56" t="s">
        <v>355</v>
      </c>
      <c r="C2" s="56"/>
      <c r="D2" s="56"/>
      <c r="E2" s="57"/>
      <c r="G2" s="62" t="s">
        <v>156</v>
      </c>
      <c r="H2" s="56" t="s">
        <v>355</v>
      </c>
      <c r="I2" s="56"/>
      <c r="J2" s="56"/>
      <c r="K2" s="57"/>
    </row>
    <row r="3" spans="1:11" ht="12.75">
      <c r="A3" s="63"/>
      <c r="B3" s="17" t="s">
        <v>157</v>
      </c>
      <c r="C3" s="18" t="s">
        <v>423</v>
      </c>
      <c r="D3" s="19" t="s">
        <v>157</v>
      </c>
      <c r="E3" s="28" t="s">
        <v>423</v>
      </c>
      <c r="G3" s="63"/>
      <c r="H3" s="17" t="s">
        <v>157</v>
      </c>
      <c r="I3" s="18" t="s">
        <v>423</v>
      </c>
      <c r="J3" s="19" t="s">
        <v>157</v>
      </c>
      <c r="K3" s="28" t="s">
        <v>423</v>
      </c>
    </row>
    <row r="4" spans="1:11" ht="12.75">
      <c r="A4" s="63"/>
      <c r="B4" s="17" t="s">
        <v>158</v>
      </c>
      <c r="C4" s="18" t="s">
        <v>220</v>
      </c>
      <c r="D4" s="19" t="s">
        <v>158</v>
      </c>
      <c r="E4" s="38" t="s">
        <v>220</v>
      </c>
      <c r="G4" s="63"/>
      <c r="H4" s="17" t="s">
        <v>158</v>
      </c>
      <c r="I4" s="18" t="s">
        <v>220</v>
      </c>
      <c r="J4" s="19" t="s">
        <v>158</v>
      </c>
      <c r="K4" s="38" t="s">
        <v>220</v>
      </c>
    </row>
    <row r="5" spans="1:11" ht="12.75">
      <c r="A5" s="63"/>
      <c r="B5" s="20" t="s">
        <v>159</v>
      </c>
      <c r="C5" s="21" t="s">
        <v>221</v>
      </c>
      <c r="D5" s="22" t="s">
        <v>159</v>
      </c>
      <c r="E5" s="39" t="s">
        <v>221</v>
      </c>
      <c r="G5" s="63"/>
      <c r="H5" s="20" t="s">
        <v>159</v>
      </c>
      <c r="I5" s="21" t="s">
        <v>221</v>
      </c>
      <c r="J5" s="22" t="s">
        <v>159</v>
      </c>
      <c r="K5" s="39" t="s">
        <v>221</v>
      </c>
    </row>
    <row r="6" spans="1:11" ht="13.5" thickBot="1">
      <c r="A6" s="64"/>
      <c r="B6" s="58" t="s">
        <v>132</v>
      </c>
      <c r="C6" s="59"/>
      <c r="D6" s="60" t="s">
        <v>133</v>
      </c>
      <c r="E6" s="61"/>
      <c r="G6" s="64"/>
      <c r="H6" s="58" t="s">
        <v>132</v>
      </c>
      <c r="I6" s="59"/>
      <c r="J6" s="60" t="s">
        <v>133</v>
      </c>
      <c r="K6" s="61"/>
    </row>
    <row r="7" spans="1:11" ht="12.75">
      <c r="A7" s="24" t="s">
        <v>160</v>
      </c>
      <c r="B7" s="41">
        <f>'orig. data'!B4/8</f>
        <v>18929</v>
      </c>
      <c r="C7" s="49">
        <f>'orig. data'!H4*100</f>
        <v>38.22872304</v>
      </c>
      <c r="D7" s="45">
        <f>'orig. data'!P4/8</f>
        <v>18785.875</v>
      </c>
      <c r="E7" s="51">
        <f>'orig. data'!V4*100</f>
        <v>34.62945809</v>
      </c>
      <c r="G7" s="30" t="s">
        <v>175</v>
      </c>
      <c r="H7" s="41">
        <f>'orig. data'!B19/8</f>
        <v>27332</v>
      </c>
      <c r="I7" s="49">
        <f>'orig. data'!H19*100</f>
        <v>48.604911709999996</v>
      </c>
      <c r="J7" s="45">
        <f>'orig. data'!P19/8</f>
        <v>28488.5</v>
      </c>
      <c r="K7" s="51">
        <f>'orig. data'!V19*100</f>
        <v>46.12280499</v>
      </c>
    </row>
    <row r="8" spans="1:11" ht="12.75">
      <c r="A8" s="25" t="s">
        <v>161</v>
      </c>
      <c r="B8" s="42">
        <f>'orig. data'!B5/8</f>
        <v>29504.875</v>
      </c>
      <c r="C8" s="49">
        <f>'orig. data'!H5*100</f>
        <v>31.501393970000002</v>
      </c>
      <c r="D8" s="45">
        <f>'orig. data'!P5/8</f>
        <v>27964.875</v>
      </c>
      <c r="E8" s="51">
        <f>'orig. data'!V5*100</f>
        <v>28.84009993</v>
      </c>
      <c r="G8" s="31" t="s">
        <v>176</v>
      </c>
      <c r="H8" s="42">
        <f>'orig. data'!B20/8</f>
        <v>17530.625</v>
      </c>
      <c r="I8" s="49">
        <f>'orig. data'!H20*100</f>
        <v>48.20277163</v>
      </c>
      <c r="J8" s="45">
        <f>'orig. data'!P20/8</f>
        <v>16950.875</v>
      </c>
      <c r="K8" s="51">
        <f>'orig. data'!V20*100</f>
        <v>46.35946559</v>
      </c>
    </row>
    <row r="9" spans="1:11" ht="12.75">
      <c r="A9" s="25" t="s">
        <v>162</v>
      </c>
      <c r="B9" s="42">
        <f>'orig. data'!B7/8</f>
        <v>22037.75</v>
      </c>
      <c r="C9" s="49">
        <f>'orig. data'!H7*100</f>
        <v>29.668484109999998</v>
      </c>
      <c r="D9" s="45">
        <f>'orig. data'!P7/8</f>
        <v>20956</v>
      </c>
      <c r="E9" s="51">
        <f>'orig. data'!V7*100</f>
        <v>29.318368220000004</v>
      </c>
      <c r="G9" s="31" t="s">
        <v>181</v>
      </c>
      <c r="H9" s="42">
        <f>'orig. data'!B25/8</f>
        <v>14977.75</v>
      </c>
      <c r="I9" s="49">
        <f>'orig. data'!H25*100</f>
        <v>44.74309186</v>
      </c>
      <c r="J9" s="45">
        <f>'orig. data'!P25/8</f>
        <v>14367.5</v>
      </c>
      <c r="K9" s="51">
        <f>'orig. data'!V25*100</f>
        <v>43.08677333</v>
      </c>
    </row>
    <row r="10" spans="1:11" ht="12.75">
      <c r="A10" s="25" t="s">
        <v>108</v>
      </c>
      <c r="B10" s="42">
        <f>'orig. data'!B6/8</f>
        <v>17670.25</v>
      </c>
      <c r="C10" s="49">
        <f>'orig. data'!H6*100</f>
        <v>37.51993948</v>
      </c>
      <c r="D10" s="45">
        <f>'orig. data'!P6/8</f>
        <v>18183</v>
      </c>
      <c r="E10" s="51">
        <f>'orig. data'!V6*100</f>
        <v>38.52575376</v>
      </c>
      <c r="G10" s="31" t="s">
        <v>177</v>
      </c>
      <c r="H10" s="42">
        <f>'orig. data'!B21/8</f>
        <v>30812.625</v>
      </c>
      <c r="I10" s="49">
        <f>'orig. data'!H21*100</f>
        <v>52.22357106</v>
      </c>
      <c r="J10" s="45">
        <f>'orig. data'!P21/8</f>
        <v>27259.25</v>
      </c>
      <c r="K10" s="51">
        <f>'orig. data'!V21*100</f>
        <v>48.25030312</v>
      </c>
    </row>
    <row r="11" spans="1:11" ht="12.75">
      <c r="A11" s="25" t="s">
        <v>170</v>
      </c>
      <c r="B11" s="42">
        <f>'orig. data'!B8/8</f>
        <v>318832.875</v>
      </c>
      <c r="C11" s="49">
        <f>'orig. data'!H8*100</f>
        <v>49.40142011</v>
      </c>
      <c r="D11" s="45">
        <f>'orig. data'!P8/8</f>
        <v>297708.375</v>
      </c>
      <c r="E11" s="51">
        <f>'orig. data'!V8*100</f>
        <v>45.85533603</v>
      </c>
      <c r="G11" s="31" t="s">
        <v>180</v>
      </c>
      <c r="H11" s="42">
        <f>'orig. data'!B24/8</f>
        <v>22796</v>
      </c>
      <c r="I11" s="49">
        <f>'orig. data'!H24*100</f>
        <v>50.810349970000004</v>
      </c>
      <c r="J11" s="45">
        <f>'orig. data'!P24/8</f>
        <v>22920.625</v>
      </c>
      <c r="K11" s="51">
        <f>'orig. data'!V24*100</f>
        <v>48.94183778</v>
      </c>
    </row>
    <row r="12" spans="1:11" ht="12.75">
      <c r="A12" s="25" t="s">
        <v>163</v>
      </c>
      <c r="B12" s="42">
        <f>'orig. data'!B9/8</f>
        <v>14062.625</v>
      </c>
      <c r="C12" s="49">
        <f>'orig. data'!H9*100</f>
        <v>30.58405511</v>
      </c>
      <c r="D12" s="45">
        <f>'orig. data'!P9/8</f>
        <v>12512.125</v>
      </c>
      <c r="E12" s="51">
        <f>'orig. data'!V9*100</f>
        <v>28.437132450000004</v>
      </c>
      <c r="G12" s="31" t="s">
        <v>178</v>
      </c>
      <c r="H12" s="42">
        <f>'orig. data'!B22/8</f>
        <v>29816.625</v>
      </c>
      <c r="I12" s="49">
        <f>'orig. data'!H22*100</f>
        <v>50.79904251000001</v>
      </c>
      <c r="J12" s="45">
        <f>'orig. data'!P22/8</f>
        <v>28869.25</v>
      </c>
      <c r="K12" s="51">
        <f>'orig. data'!V22*100</f>
        <v>47.57014389</v>
      </c>
    </row>
    <row r="13" spans="1:11" ht="12.75">
      <c r="A13" s="25" t="s">
        <v>164</v>
      </c>
      <c r="B13" s="42">
        <f>'orig. data'!B10/8</f>
        <v>29773</v>
      </c>
      <c r="C13" s="49">
        <f>'orig. data'!H10*100</f>
        <v>41.1749656</v>
      </c>
      <c r="D13" s="45">
        <f>'orig. data'!P10/8</f>
        <v>28586.125</v>
      </c>
      <c r="E13" s="51">
        <f>'orig. data'!V10*100</f>
        <v>38.25977411</v>
      </c>
      <c r="G13" s="31" t="s">
        <v>182</v>
      </c>
      <c r="H13" s="42">
        <f>'orig. data'!B26/8</f>
        <v>27369.625</v>
      </c>
      <c r="I13" s="49">
        <f>'orig. data'!H26*100</f>
        <v>50.96064554</v>
      </c>
      <c r="J13" s="45">
        <f>'orig. data'!P26/8</f>
        <v>26849.5</v>
      </c>
      <c r="K13" s="51">
        <f>'orig. data'!V26*100</f>
        <v>46.69346301</v>
      </c>
    </row>
    <row r="14" spans="1:11" ht="12.75">
      <c r="A14" s="25" t="s">
        <v>165</v>
      </c>
      <c r="B14" s="42">
        <f>'orig. data'!B11/8</f>
        <v>13767.875</v>
      </c>
      <c r="C14" s="49">
        <f>'orig. data'!H11*100</f>
        <v>38.10794073</v>
      </c>
      <c r="D14" s="45">
        <f>'orig. data'!P11/8</f>
        <v>14423.5</v>
      </c>
      <c r="E14" s="51">
        <f>'orig. data'!V11*100</f>
        <v>36.88013987</v>
      </c>
      <c r="G14" s="31" t="s">
        <v>179</v>
      </c>
      <c r="H14" s="42">
        <f>'orig. data'!B23/8</f>
        <v>43872.5</v>
      </c>
      <c r="I14" s="49">
        <f>'orig. data'!H23*100</f>
        <v>48.5375669</v>
      </c>
      <c r="J14" s="45">
        <f>'orig. data'!P23/8</f>
        <v>41402.5</v>
      </c>
      <c r="K14" s="51">
        <f>'orig. data'!V23*100</f>
        <v>45.00663101</v>
      </c>
    </row>
    <row r="15" spans="1:11" ht="12.75">
      <c r="A15" s="25" t="s">
        <v>166</v>
      </c>
      <c r="B15" s="42">
        <f>'orig. data'!B12/8</f>
        <v>316.25</v>
      </c>
      <c r="C15" s="49">
        <f>'orig. data'!H12*100</f>
        <v>26.389902990000003</v>
      </c>
      <c r="D15" s="45">
        <f>'orig. data'!P12/8</f>
        <v>243.375</v>
      </c>
      <c r="E15" s="51">
        <f>'orig. data'!V12*100</f>
        <v>23.49463014</v>
      </c>
      <c r="G15" s="31" t="s">
        <v>183</v>
      </c>
      <c r="H15" s="42">
        <f>'orig. data'!B27/8</f>
        <v>30613.5</v>
      </c>
      <c r="I15" s="49">
        <f>'orig. data'!H27*100</f>
        <v>48.70146915</v>
      </c>
      <c r="J15" s="45">
        <f>'orig. data'!P27/8</f>
        <v>28130.25</v>
      </c>
      <c r="K15" s="51">
        <f>'orig. data'!V27*100</f>
        <v>47.05550258</v>
      </c>
    </row>
    <row r="16" spans="1:11" ht="12.75">
      <c r="A16" s="25" t="s">
        <v>167</v>
      </c>
      <c r="B16" s="42">
        <f>'orig. data'!B13/8</f>
        <v>7205.875</v>
      </c>
      <c r="C16" s="49">
        <f>'orig. data'!H13*100</f>
        <v>27.992541409999998</v>
      </c>
      <c r="D16" s="45">
        <f>'orig. data'!P13/8</f>
        <v>5694.125</v>
      </c>
      <c r="E16" s="51">
        <f>'orig. data'!V13*100</f>
        <v>22.53871654</v>
      </c>
      <c r="G16" s="31" t="s">
        <v>184</v>
      </c>
      <c r="H16" s="42">
        <f>'orig. data'!B28/8</f>
        <v>15245.625</v>
      </c>
      <c r="I16" s="49">
        <f>'orig. data'!H28*100</f>
        <v>49.57644687</v>
      </c>
      <c r="J16" s="45">
        <f>'orig. data'!P28/8</f>
        <v>13744.875</v>
      </c>
      <c r="K16" s="51">
        <f>'orig. data'!V28*100</f>
        <v>43.85676623</v>
      </c>
    </row>
    <row r="17" spans="1:11" ht="12.75">
      <c r="A17" s="25" t="s">
        <v>168</v>
      </c>
      <c r="B17" s="42">
        <f>'orig. data'!B14/8</f>
        <v>11839</v>
      </c>
      <c r="C17" s="49">
        <f>'orig. data'!H14*100</f>
        <v>27.69526784</v>
      </c>
      <c r="D17" s="45">
        <f>'orig. data'!P14/8</f>
        <v>11461.875</v>
      </c>
      <c r="E17" s="51">
        <f>'orig. data'!V14*100</f>
        <v>25.476494779999996</v>
      </c>
      <c r="G17" s="31" t="s">
        <v>186</v>
      </c>
      <c r="H17" s="48">
        <f>'orig. data'!B30/8</f>
        <v>21553.375</v>
      </c>
      <c r="I17" s="49">
        <f>'orig. data'!H30*100</f>
        <v>49.0341166</v>
      </c>
      <c r="J17" s="45">
        <f>'orig. data'!P30/8</f>
        <v>17115.5</v>
      </c>
      <c r="K17" s="51">
        <f>'orig. data'!V30*100</f>
        <v>41.93896179</v>
      </c>
    </row>
    <row r="18" spans="1:11" ht="12.75">
      <c r="A18" s="26"/>
      <c r="B18" s="43"/>
      <c r="C18" s="35"/>
      <c r="D18" s="46"/>
      <c r="E18" s="36"/>
      <c r="G18" s="31" t="s">
        <v>185</v>
      </c>
      <c r="H18" s="42">
        <f>'orig. data'!B29/8</f>
        <v>36912.625</v>
      </c>
      <c r="I18" s="49">
        <f>'orig. data'!H29*100</f>
        <v>49.15727111</v>
      </c>
      <c r="J18" s="45">
        <f>'orig. data'!P29/8</f>
        <v>31609.75</v>
      </c>
      <c r="K18" s="51">
        <f>'orig. data'!V29*100</f>
        <v>43.83143277</v>
      </c>
    </row>
    <row r="19" spans="1:11" ht="12.75">
      <c r="A19" s="25" t="s">
        <v>173</v>
      </c>
      <c r="B19" s="42">
        <f>'orig. data'!B15/8</f>
        <v>70471.625</v>
      </c>
      <c r="C19" s="49">
        <f>'orig. data'!H15*100</f>
        <v>32.407116800000004</v>
      </c>
      <c r="D19" s="45">
        <f>'orig. data'!P15/8</f>
        <v>67706.75</v>
      </c>
      <c r="E19" s="51">
        <f>'orig. data'!V15*100</f>
        <v>30.40391754</v>
      </c>
      <c r="G19" s="32"/>
      <c r="H19" s="43"/>
      <c r="I19" s="35"/>
      <c r="J19" s="46"/>
      <c r="K19" s="36"/>
    </row>
    <row r="20" spans="1:11" ht="12.75">
      <c r="A20" s="25" t="s">
        <v>174</v>
      </c>
      <c r="B20" s="42">
        <f>'orig. data'!B16/8</f>
        <v>57603.5</v>
      </c>
      <c r="C20" s="49">
        <f>'orig. data'!H16*100</f>
        <v>37.30376844</v>
      </c>
      <c r="D20" s="45">
        <f>'orig. data'!P16/8</f>
        <v>55521.75</v>
      </c>
      <c r="E20" s="51">
        <f>'orig. data'!V16*100</f>
        <v>35.17947971</v>
      </c>
      <c r="G20" s="31" t="s">
        <v>187</v>
      </c>
      <c r="H20" s="42">
        <f>'orig. data'!B31/8</f>
        <v>154211</v>
      </c>
      <c r="I20" s="49">
        <f>'orig. data'!H31*100</f>
        <v>49.4379519</v>
      </c>
      <c r="J20" s="45">
        <f>'orig. data'!P31/8</f>
        <v>150805.5</v>
      </c>
      <c r="K20" s="51">
        <f>'orig. data'!V31*100</f>
        <v>46.71797298</v>
      </c>
    </row>
    <row r="21" spans="1:11" ht="12.75">
      <c r="A21" s="25" t="s">
        <v>169</v>
      </c>
      <c r="B21" s="42">
        <f>'orig. data'!B17/8</f>
        <v>19361.125</v>
      </c>
      <c r="C21" s="49">
        <f>'orig. data'!H17*100</f>
        <v>27.78263077</v>
      </c>
      <c r="D21" s="45">
        <f>'orig. data'!P17/8</f>
        <v>17399.375</v>
      </c>
      <c r="E21" s="51">
        <f>'orig. data'!V17*100</f>
        <v>24.40660194</v>
      </c>
      <c r="G21" s="31" t="s">
        <v>188</v>
      </c>
      <c r="H21" s="42">
        <f>'orig. data'!B32/8</f>
        <v>96276.125</v>
      </c>
      <c r="I21" s="49">
        <f>'orig. data'!H32*100</f>
        <v>49.22318767</v>
      </c>
      <c r="J21" s="45">
        <f>'orig. data'!P32/8</f>
        <v>88610.375</v>
      </c>
      <c r="K21" s="51">
        <f>'orig. data'!V32*100</f>
        <v>45.36848296</v>
      </c>
    </row>
    <row r="22" spans="1:11" ht="12.75">
      <c r="A22" s="26"/>
      <c r="B22" s="43"/>
      <c r="C22" s="35"/>
      <c r="D22" s="46"/>
      <c r="E22" s="36"/>
      <c r="G22" s="31" t="s">
        <v>189</v>
      </c>
      <c r="H22" s="42">
        <f>'orig. data'!B33/8</f>
        <v>68345.75</v>
      </c>
      <c r="I22" s="49">
        <f>'orig. data'!H33*100</f>
        <v>49.57161586</v>
      </c>
      <c r="J22" s="45">
        <f>'orig. data'!P33/8</f>
        <v>58292.5</v>
      </c>
      <c r="K22" s="51">
        <f>'orig. data'!V33*100</f>
        <v>44.45685872</v>
      </c>
    </row>
    <row r="23" spans="1:11" ht="13.5" thickBot="1">
      <c r="A23" s="27" t="s">
        <v>171</v>
      </c>
      <c r="B23" s="44">
        <f>'orig. data'!B18/8</f>
        <v>483939.375</v>
      </c>
      <c r="C23" s="50">
        <f>'orig. data'!H18*100</f>
        <v>42.67353894</v>
      </c>
      <c r="D23" s="47">
        <f>'orig. data'!P18/8</f>
        <v>456519.25</v>
      </c>
      <c r="E23" s="52">
        <f>'orig. data'!V18*100</f>
        <v>39.75832486</v>
      </c>
      <c r="G23" s="26"/>
      <c r="H23" s="43"/>
      <c r="I23" s="35"/>
      <c r="J23" s="46"/>
      <c r="K23" s="36"/>
    </row>
    <row r="24" spans="1:11" ht="13.5" thickBot="1">
      <c r="A24" s="23" t="s">
        <v>172</v>
      </c>
      <c r="C24" s="29"/>
      <c r="G24" s="27" t="s">
        <v>170</v>
      </c>
      <c r="H24" s="44">
        <f>'orig. data'!B8/8</f>
        <v>318832.875</v>
      </c>
      <c r="I24" s="53">
        <f>'orig. data'!H8*100</f>
        <v>49.40142011</v>
      </c>
      <c r="J24" s="47">
        <f>'orig. data'!P8/8</f>
        <v>297708.375</v>
      </c>
      <c r="K24" s="52">
        <f>'orig. data'!V8*100</f>
        <v>45.85533603</v>
      </c>
    </row>
    <row r="25" spans="1:9" ht="12.75">
      <c r="A25" s="55" t="s">
        <v>424</v>
      </c>
      <c r="B25" s="55"/>
      <c r="C25" s="55"/>
      <c r="D25" s="55"/>
      <c r="E25" s="55"/>
      <c r="G25" s="23" t="s">
        <v>172</v>
      </c>
      <c r="I25" s="29"/>
    </row>
    <row r="26" spans="7:11" ht="12.75">
      <c r="G26" s="55" t="s">
        <v>424</v>
      </c>
      <c r="H26" s="55"/>
      <c r="I26" s="55"/>
      <c r="J26" s="55"/>
      <c r="K26" s="55"/>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2006-07-27T15:09:56Z</cp:lastPrinted>
  <dcterms:created xsi:type="dcterms:W3CDTF">2006-01-23T20:42:54Z</dcterms:created>
  <dcterms:modified xsi:type="dcterms:W3CDTF">2008-04-09T16:52:58Z</dcterms:modified>
  <cp:category/>
  <cp:version/>
  <cp:contentType/>
  <cp:contentStatus/>
</cp:coreProperties>
</file>