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15" windowHeight="10230" activeTab="0"/>
  </bookViews>
  <sheets>
    <sheet name="Prob Curve" sheetId="1" r:id="rId1"/>
    <sheet name="logit calculations" sheetId="2" r:id="rId2"/>
    <sheet name="csect_logistic_odds_emerg_rha_J" sheetId="3" r:id="rId3"/>
    <sheet name="csect_logistic_freq_Nov_2_2007h" sheetId="4" r:id="rId4"/>
  </sheets>
  <definedNames>
    <definedName name="_xlnm.Print_Titles" localSheetId="2">'csect_logistic_odds_emerg_rha_J'!$4:$4</definedName>
  </definedNames>
  <calcPr fullCalcOnLoad="1"/>
</workbook>
</file>

<file path=xl/sharedStrings.xml><?xml version="1.0" encoding="utf-8"?>
<sst xmlns="http://schemas.openxmlformats.org/spreadsheetml/2006/main" count="443" uniqueCount="115">
  <si>
    <t>Logistic Regression: Probability of Emergency C-section by RHA/Winnipeg CA, 2002/03-2003/04</t>
  </si>
  <si>
    <t>Variable</t>
  </si>
  <si>
    <t>ClassVal0</t>
  </si>
  <si>
    <t>odds_ratio</t>
  </si>
  <si>
    <t>lcl_odds</t>
  </si>
  <si>
    <t>ucl_odds</t>
  </si>
  <si>
    <t>Estimate</t>
  </si>
  <si>
    <t>StdErr</t>
  </si>
  <si>
    <t>chisq</t>
  </si>
  <si>
    <t>prob</t>
  </si>
  <si>
    <t>Intercept</t>
  </si>
  <si>
    <t xml:space="preserve"> </t>
  </si>
  <si>
    <t>area2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</si>
  <si>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</si>
  <si>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</si>
  <si>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</si>
  <si>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</si>
  <si>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</si>
  <si>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</si>
  <si>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</si>
  <si>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</si>
  <si>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</si>
  <si>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</si>
  <si>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</si>
  <si>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</si>
  <si>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</si>
  <si>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</si>
  <si>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</si>
  <si>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</si>
  <si>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</si>
  <si>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</si>
  <si>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</si>
  <si>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</si>
  <si>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</si>
  <si>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</si>
  <si>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hospital</t>
  </si>
  <si>
    <t>0001: Brandon</t>
  </si>
  <si>
    <t>0005: St Boniface</t>
  </si>
  <si>
    <t>0007: Victoria</t>
  </si>
  <si>
    <t>0110: Steinbach</t>
  </si>
  <si>
    <t>0122: Dauphin</t>
  </si>
  <si>
    <t>0134: Flin Flon</t>
  </si>
  <si>
    <t>0162: Portage</t>
  </si>
  <si>
    <t>0170: The Pas</t>
  </si>
  <si>
    <t>0173: Selkirk</t>
  </si>
  <si>
    <t>0177: Swan River</t>
  </si>
  <si>
    <t>0187: Thompson</t>
  </si>
  <si>
    <t>Intermediate/Small Rural</t>
  </si>
  <si>
    <t>age</t>
  </si>
  <si>
    <t>avghh_income</t>
  </si>
  <si>
    <t>prev_csect</t>
  </si>
  <si>
    <t>Yes</t>
  </si>
  <si>
    <t>mult_birth</t>
  </si>
  <si>
    <t>parity</t>
  </si>
  <si>
    <t>2+</t>
  </si>
  <si>
    <t>induction</t>
  </si>
  <si>
    <t>Augmentation</t>
  </si>
  <si>
    <t>Induction</t>
  </si>
  <si>
    <t>presentation</t>
  </si>
  <si>
    <t>diab</t>
  </si>
  <si>
    <t>Diabetic</t>
  </si>
  <si>
    <t>Gestational</t>
  </si>
  <si>
    <t>mental_adg</t>
  </si>
  <si>
    <t>phys_adg</t>
  </si>
  <si>
    <t>nbsex</t>
  </si>
  <si>
    <t>2 Female</t>
  </si>
  <si>
    <t>gestage</t>
  </si>
  <si>
    <t>weight</t>
  </si>
  <si>
    <t>gestage*weight</t>
  </si>
  <si>
    <t>gestage*gestage</t>
  </si>
  <si>
    <t>gestag*gestag*weight</t>
  </si>
  <si>
    <t>Manitoba</t>
  </si>
  <si>
    <t>HSC</t>
  </si>
  <si>
    <t>No</t>
  </si>
  <si>
    <t>Normal (head down)</t>
  </si>
  <si>
    <t>Abnormal (breech)</t>
  </si>
  <si>
    <t>Not Diabetic</t>
  </si>
  <si>
    <t>Male</t>
  </si>
  <si>
    <t>None</t>
  </si>
  <si>
    <t>0114: Boundary Trails, Winkler</t>
  </si>
  <si>
    <t>reference</t>
  </si>
  <si>
    <t>Proportion/Mean</t>
  </si>
  <si>
    <t>Count</t>
  </si>
  <si>
    <t>Total</t>
  </si>
  <si>
    <t>Estimate*Proportion</t>
  </si>
  <si>
    <t>SUM</t>
  </si>
  <si>
    <t>gestage*gestage*weight</t>
  </si>
  <si>
    <t>Logit Scale</t>
  </si>
  <si>
    <t>Probability</t>
  </si>
  <si>
    <t>2500g</t>
  </si>
  <si>
    <t>3500g</t>
  </si>
  <si>
    <t>4500g</t>
  </si>
  <si>
    <t>gestational age</t>
  </si>
  <si>
    <t>Check Covariates</t>
  </si>
  <si>
    <t>The FREQ Procedure</t>
  </si>
  <si>
    <t>Frequency</t>
  </si>
  <si>
    <t>Percent</t>
  </si>
  <si>
    <t>Cumulative</t>
  </si>
  <si>
    <t>0016: HSC</t>
  </si>
  <si>
    <t>0114: Boundary Trails, Winkler-Morden</t>
  </si>
  <si>
    <t>C-section for Previous Birth in the</t>
  </si>
  <si>
    <t>past 5 years</t>
  </si>
  <si>
    <t>Number of previous deliveries</t>
  </si>
  <si>
    <t>Abnormal</t>
  </si>
  <si>
    <t>Normal</t>
  </si>
  <si>
    <t>Presence of Major Mental Illness ADGs</t>
  </si>
  <si>
    <t>Presence of Major Physical Illness ADGs</t>
  </si>
  <si>
    <t>OF PATIENT</t>
  </si>
  <si>
    <t>1 Male</t>
  </si>
  <si>
    <t>The MEANS Procedure</t>
  </si>
  <si>
    <t>Label</t>
  </si>
  <si>
    <t>Mean</t>
  </si>
  <si>
    <t>Average Household Income per 10,000 dollars, 2001 Census</t>
  </si>
  <si>
    <t>BIRTH:GESTATIONAL AGE</t>
  </si>
  <si>
    <t>Newborn Weight in Kilograms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</si>
</sst>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0"/>
      <name val="Univers 45 Light"/>
      <family val="2"/>
    </font>
    <font>
      <b/>
      <sz val="10"/>
      <name val="Univers 45 Light"/>
      <family val="2"/>
    </font>
    <font>
      <sz val="7"/>
      <name val="Univers 45 Light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/>
    </xf>
    <xf numFmtId="11" fontId="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" fontId="1" fillId="0" borderId="0" xfId="0" applyNumberFormat="1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Figure 13.9: Probability of Emergency C-Section by gestational age and weight, 2002/03-2003/04 
after controlling for other factors in the regression model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15"/>
          <c:w val="0.96225"/>
          <c:h val="0.84325"/>
        </c:manualLayout>
      </c:layout>
      <c:lineChart>
        <c:grouping val="standard"/>
        <c:varyColors val="0"/>
        <c:ser>
          <c:idx val="1"/>
          <c:order val="0"/>
          <c:tx>
            <c:strRef>
              <c:f>'logit calculations'!$G$62</c:f>
              <c:strCache>
                <c:ptCount val="1"/>
                <c:pt idx="0">
                  <c:v>2500g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'logit calculations'!$F$63:$F$82</c:f>
              <c:numCache>
                <c:ptCount val="20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</c:numCache>
            </c:numRef>
          </c:cat>
          <c:val>
            <c:numRef>
              <c:f>'logit calculations'!$G$63:$G$82</c:f>
              <c:numCache>
                <c:ptCount val="20"/>
                <c:pt idx="0">
                  <c:v>0.9086969967652729</c:v>
                </c:pt>
                <c:pt idx="1">
                  <c:v>0.8701999722706061</c:v>
                </c:pt>
                <c:pt idx="2">
                  <c:v>0.8199528415773255</c:v>
                </c:pt>
                <c:pt idx="3">
                  <c:v>0.7572622566624433</c:v>
                </c:pt>
                <c:pt idx="4">
                  <c:v>0.6830508637870568</c:v>
                </c:pt>
                <c:pt idx="5">
                  <c:v>0.6002070810965611</c:v>
                </c:pt>
                <c:pt idx="6">
                  <c:v>0.5133038642112374</c:v>
                </c:pt>
                <c:pt idx="7">
                  <c:v>0.4276435403716382</c:v>
                </c:pt>
                <c:pt idx="8">
                  <c:v>0.34801590618525424</c:v>
                </c:pt>
                <c:pt idx="9">
                  <c:v>0.27774557294075597</c:v>
                </c:pt>
                <c:pt idx="10">
                  <c:v>0.21837318012875476</c:v>
                </c:pt>
                <c:pt idx="11">
                  <c:v>0.16990904996238948</c:v>
                </c:pt>
                <c:pt idx="12">
                  <c:v>0.1313617281199155</c:v>
                </c:pt>
                <c:pt idx="13">
                  <c:v>0.10126276083907919</c:v>
                </c:pt>
                <c:pt idx="14">
                  <c:v>0.07804779564014006</c:v>
                </c:pt>
                <c:pt idx="15">
                  <c:v>0.06027487967695885</c:v>
                </c:pt>
                <c:pt idx="16">
                  <c:v>0.046718412340881046</c:v>
                </c:pt>
                <c:pt idx="17">
                  <c:v>0.03638721789076805</c:v>
                </c:pt>
                <c:pt idx="18">
                  <c:v>0.028504574429704516</c:v>
                </c:pt>
                <c:pt idx="19">
                  <c:v>0.022473864342431194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'logit calculations'!$H$62</c:f>
              <c:strCache>
                <c:ptCount val="1"/>
                <c:pt idx="0">
                  <c:v>3500g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'logit calculations'!$F$63:$F$82</c:f>
              <c:numCache>
                <c:ptCount val="20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</c:numCache>
            </c:numRef>
          </c:cat>
          <c:val>
            <c:numRef>
              <c:f>'logit calculations'!$H$63:$H$82</c:f>
              <c:numCache>
                <c:ptCount val="20"/>
                <c:pt idx="10">
                  <c:v>0.13113368467800066</c:v>
                </c:pt>
                <c:pt idx="11">
                  <c:v>0.09918867549291202</c:v>
                </c:pt>
                <c:pt idx="12">
                  <c:v>0.07909028315283263</c:v>
                </c:pt>
                <c:pt idx="13">
                  <c:v>0.06682771323099196</c:v>
                </c:pt>
                <c:pt idx="14">
                  <c:v>0.06000921267492264</c:v>
                </c:pt>
                <c:pt idx="15">
                  <c:v>0.057352715802599326</c:v>
                </c:pt>
                <c:pt idx="16">
                  <c:v>0.058372109370874614</c:v>
                </c:pt>
                <c:pt idx="17">
                  <c:v>0.0632529228724215</c:v>
                </c:pt>
                <c:pt idx="18">
                  <c:v>0.07290005515781921</c:v>
                </c:pt>
                <c:pt idx="19">
                  <c:v>0.0891650971182564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'logit calculations'!$I$62</c:f>
              <c:strCache>
                <c:ptCount val="1"/>
                <c:pt idx="0">
                  <c:v>4500g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'logit calculations'!$F$63:$F$82</c:f>
              <c:numCache>
                <c:ptCount val="20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</c:numCache>
            </c:numRef>
          </c:cat>
          <c:val>
            <c:numRef>
              <c:f>'logit calculations'!$I$63:$I$82</c:f>
              <c:numCache>
                <c:ptCount val="20"/>
                <c:pt idx="11">
                  <c:v>0.05592088856016294</c:v>
                </c:pt>
                <c:pt idx="12">
                  <c:v>0.046505105003230685</c:v>
                </c:pt>
                <c:pt idx="13">
                  <c:v>0.04353529167493623</c:v>
                </c:pt>
                <c:pt idx="14">
                  <c:v>0.045932040594301914</c:v>
                </c:pt>
                <c:pt idx="15">
                  <c:v>0.05456399446178394</c:v>
                </c:pt>
                <c:pt idx="16">
                  <c:v>0.07271104153496542</c:v>
                </c:pt>
                <c:pt idx="17">
                  <c:v>0.10773660400744886</c:v>
                </c:pt>
                <c:pt idx="18">
                  <c:v>0.17405282415426657</c:v>
                </c:pt>
                <c:pt idx="19">
                  <c:v>0.29420002566369846</c:v>
                </c:pt>
              </c:numCache>
            </c:numRef>
          </c:val>
          <c:smooth val="0"/>
        </c:ser>
        <c:axId val="53536594"/>
        <c:axId val="27523"/>
      </c:lineChart>
      <c:catAx>
        <c:axId val="535365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Gestational Age (weeks)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7523"/>
        <c:crosses val="autoZero"/>
        <c:auto val="1"/>
        <c:lblOffset val="100"/>
        <c:noMultiLvlLbl val="0"/>
      </c:catAx>
      <c:valAx>
        <c:axId val="27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35365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5"/>
          <c:y val="0.189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/>
  <headerFooter>
    <oddFooter>&amp;Z&amp;F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0.7315</cdr:x>
      <cdr:y>0.97725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343650" y="5791200"/>
          <a:ext cx="23336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workbookViewId="0" topLeftCell="A54">
      <selection activeCell="D85" sqref="D85"/>
    </sheetView>
  </sheetViews>
  <sheetFormatPr defaultColWidth="9.140625" defaultRowHeight="12.75"/>
  <cols>
    <col min="1" max="1" width="20.8515625" style="0" bestFit="1" customWidth="1"/>
    <col min="2" max="2" width="27.00390625" style="0" bestFit="1" customWidth="1"/>
    <col min="4" max="4" width="16.28125" style="0" bestFit="1" customWidth="1"/>
    <col min="7" max="7" width="19.28125" style="0" bestFit="1" customWidth="1"/>
  </cols>
  <sheetData>
    <row r="1" spans="1:7" ht="12.75">
      <c r="A1" s="3" t="s">
        <v>1</v>
      </c>
      <c r="B1" s="4" t="s">
        <v>2</v>
      </c>
      <c r="C1" s="5" t="s">
        <v>6</v>
      </c>
      <c r="D1" s="3" t="s">
        <v>81</v>
      </c>
      <c r="E1" s="5" t="s">
        <v>82</v>
      </c>
      <c r="F1" s="8" t="s">
        <v>83</v>
      </c>
      <c r="G1" s="3" t="s">
        <v>84</v>
      </c>
    </row>
    <row r="2" spans="1:9" ht="12.75">
      <c r="A2" s="11" t="s">
        <v>10</v>
      </c>
      <c r="B2" s="7" t="s">
        <v>11</v>
      </c>
      <c r="C2" s="12">
        <v>-67.9021</v>
      </c>
      <c r="D2" s="11"/>
      <c r="E2" s="11"/>
      <c r="F2" s="11"/>
      <c r="G2" s="12">
        <v>-67.9021</v>
      </c>
      <c r="H2" s="11"/>
      <c r="I2" s="11"/>
    </row>
    <row r="3" spans="1:9" ht="12.75">
      <c r="A3" s="11" t="s">
        <v>12</v>
      </c>
      <c r="B3" s="7" t="s">
        <v>13</v>
      </c>
      <c r="C3" s="12">
        <v>-0.1412</v>
      </c>
      <c r="D3" s="11">
        <f>E3/F3</f>
        <v>0.09921722113502936</v>
      </c>
      <c r="E3" s="13">
        <v>2535</v>
      </c>
      <c r="F3" s="13">
        <v>25550</v>
      </c>
      <c r="G3" s="11">
        <f>D3*C3</f>
        <v>-0.014009471624266145</v>
      </c>
      <c r="H3" s="11"/>
      <c r="I3" s="11"/>
    </row>
    <row r="4" spans="1:9" ht="12.75">
      <c r="A4" s="11" t="s">
        <v>12</v>
      </c>
      <c r="B4" s="7" t="s">
        <v>14</v>
      </c>
      <c r="C4" s="12">
        <v>0.1118</v>
      </c>
      <c r="D4" s="11">
        <f aca="true" t="shared" si="0" ref="D4:D51">E4/F4</f>
        <v>0.031702544031311154</v>
      </c>
      <c r="E4" s="13">
        <v>810</v>
      </c>
      <c r="F4" s="13">
        <v>25550</v>
      </c>
      <c r="G4" s="11">
        <f aca="true" t="shared" si="1" ref="G4:G51">D4*C4</f>
        <v>0.003544344422700587</v>
      </c>
      <c r="H4" s="11"/>
      <c r="I4" s="11"/>
    </row>
    <row r="5" spans="1:9" ht="12.75">
      <c r="A5" s="11" t="s">
        <v>12</v>
      </c>
      <c r="B5" s="7" t="s">
        <v>15</v>
      </c>
      <c r="C5" s="12">
        <v>-0.0739</v>
      </c>
      <c r="D5" s="11">
        <f t="shared" si="0"/>
        <v>0.05545988258317026</v>
      </c>
      <c r="E5" s="13">
        <v>1417</v>
      </c>
      <c r="F5" s="13">
        <v>25550</v>
      </c>
      <c r="G5" s="11">
        <f t="shared" si="1"/>
        <v>-0.0040984853228962816</v>
      </c>
      <c r="H5" s="11"/>
      <c r="I5" s="11"/>
    </row>
    <row r="6" spans="1:9" ht="12.75">
      <c r="A6" s="11" t="s">
        <v>12</v>
      </c>
      <c r="B6" s="7" t="s">
        <v>16</v>
      </c>
      <c r="C6" s="12">
        <v>-0.00838</v>
      </c>
      <c r="D6" s="11">
        <f t="shared" si="0"/>
        <v>0.052211350293542076</v>
      </c>
      <c r="E6" s="13">
        <v>1334</v>
      </c>
      <c r="F6" s="13">
        <v>25550</v>
      </c>
      <c r="G6" s="11">
        <f t="shared" si="1"/>
        <v>-0.0004375311154598826</v>
      </c>
      <c r="H6" s="11"/>
      <c r="I6" s="11"/>
    </row>
    <row r="7" spans="1:9" ht="12.75">
      <c r="A7" s="11" t="s">
        <v>12</v>
      </c>
      <c r="B7" s="7" t="s">
        <v>17</v>
      </c>
      <c r="C7" s="12">
        <v>0.3572</v>
      </c>
      <c r="D7" s="11">
        <f t="shared" si="0"/>
        <v>0.03123287671232877</v>
      </c>
      <c r="E7" s="13">
        <v>798</v>
      </c>
      <c r="F7" s="13">
        <v>25550</v>
      </c>
      <c r="G7" s="11">
        <f t="shared" si="1"/>
        <v>0.011156383561643836</v>
      </c>
      <c r="H7" s="11"/>
      <c r="I7" s="11"/>
    </row>
    <row r="8" spans="1:9" ht="12.75">
      <c r="A8" s="11" t="s">
        <v>12</v>
      </c>
      <c r="B8" s="7" t="s">
        <v>18</v>
      </c>
      <c r="C8" s="12">
        <v>0.0494</v>
      </c>
      <c r="D8" s="11">
        <f t="shared" si="0"/>
        <v>0.03162426614481409</v>
      </c>
      <c r="E8" s="13">
        <v>808</v>
      </c>
      <c r="F8" s="13">
        <v>25550</v>
      </c>
      <c r="G8" s="11">
        <f t="shared" si="1"/>
        <v>0.001562238747553816</v>
      </c>
      <c r="H8" s="11"/>
      <c r="I8" s="11"/>
    </row>
    <row r="9" spans="1:9" ht="12.75">
      <c r="A9" s="11" t="s">
        <v>12</v>
      </c>
      <c r="B9" s="7" t="s">
        <v>19</v>
      </c>
      <c r="C9" s="12">
        <v>0.1618</v>
      </c>
      <c r="D9" s="11">
        <f t="shared" si="0"/>
        <v>0.07362035225048924</v>
      </c>
      <c r="E9" s="13">
        <v>1881</v>
      </c>
      <c r="F9" s="13">
        <v>25550</v>
      </c>
      <c r="G9" s="11">
        <f t="shared" si="1"/>
        <v>0.011911772994129158</v>
      </c>
      <c r="H9" s="11"/>
      <c r="I9" s="11"/>
    </row>
    <row r="10" spans="1:9" ht="12.75">
      <c r="A10" s="11" t="s">
        <v>12</v>
      </c>
      <c r="B10" s="7" t="s">
        <v>20</v>
      </c>
      <c r="C10" s="12">
        <v>-0.6378</v>
      </c>
      <c r="D10" s="11">
        <f t="shared" si="0"/>
        <v>0.0012524461839530333</v>
      </c>
      <c r="E10" s="13">
        <v>32</v>
      </c>
      <c r="F10" s="13">
        <v>25550</v>
      </c>
      <c r="G10" s="11">
        <f t="shared" si="1"/>
        <v>-0.0007988101761252447</v>
      </c>
      <c r="H10" s="11"/>
      <c r="I10" s="11"/>
    </row>
    <row r="11" spans="1:9" ht="12.75">
      <c r="A11" s="11" t="s">
        <v>12</v>
      </c>
      <c r="B11" s="7" t="s">
        <v>21</v>
      </c>
      <c r="C11" s="12">
        <v>-0.0827</v>
      </c>
      <c r="D11" s="11">
        <f t="shared" si="0"/>
        <v>0.0463013698630137</v>
      </c>
      <c r="E11" s="13">
        <v>1183</v>
      </c>
      <c r="F11" s="13">
        <v>25550</v>
      </c>
      <c r="G11" s="11">
        <f t="shared" si="1"/>
        <v>-0.0038291232876712326</v>
      </c>
      <c r="H11" s="11"/>
      <c r="I11" s="11"/>
    </row>
    <row r="12" spans="1:9" ht="12.75">
      <c r="A12" s="11" t="s">
        <v>12</v>
      </c>
      <c r="B12" s="7" t="s">
        <v>22</v>
      </c>
      <c r="C12" s="12">
        <v>-0.0271</v>
      </c>
      <c r="D12" s="11">
        <f t="shared" si="0"/>
        <v>0.0460665362035225</v>
      </c>
      <c r="E12" s="13">
        <v>1177</v>
      </c>
      <c r="F12" s="13">
        <v>25550</v>
      </c>
      <c r="G12" s="11">
        <f t="shared" si="1"/>
        <v>-0.0012484031311154598</v>
      </c>
      <c r="H12" s="11"/>
      <c r="I12" s="11"/>
    </row>
    <row r="13" spans="1:9" ht="12.75">
      <c r="A13" s="11" t="s">
        <v>12</v>
      </c>
      <c r="B13" s="7" t="s">
        <v>23</v>
      </c>
      <c r="C13" s="12">
        <v>-0.0129</v>
      </c>
      <c r="D13" s="11">
        <f t="shared" si="0"/>
        <v>0.0412133072407045</v>
      </c>
      <c r="E13" s="13">
        <v>1053</v>
      </c>
      <c r="F13" s="13">
        <v>25550</v>
      </c>
      <c r="G13" s="11">
        <f t="shared" si="1"/>
        <v>-0.0005316516634050881</v>
      </c>
      <c r="H13" s="11"/>
      <c r="I13" s="11"/>
    </row>
    <row r="14" spans="1:9" ht="12.75">
      <c r="A14" s="11" t="s">
        <v>12</v>
      </c>
      <c r="B14" s="7" t="s">
        <v>24</v>
      </c>
      <c r="C14" s="12">
        <v>0.0652</v>
      </c>
      <c r="D14" s="11">
        <f t="shared" si="0"/>
        <v>0.02320939334637965</v>
      </c>
      <c r="E14" s="13">
        <v>593</v>
      </c>
      <c r="F14" s="13">
        <v>25550</v>
      </c>
      <c r="G14" s="11">
        <f t="shared" si="1"/>
        <v>0.001513252446183953</v>
      </c>
      <c r="H14" s="11"/>
      <c r="I14" s="11"/>
    </row>
    <row r="15" spans="1:9" ht="12.75">
      <c r="A15" s="11" t="s">
        <v>12</v>
      </c>
      <c r="B15" s="7" t="s">
        <v>25</v>
      </c>
      <c r="C15" s="12">
        <v>-0.00717</v>
      </c>
      <c r="D15" s="11">
        <f t="shared" si="0"/>
        <v>0.04888454011741683</v>
      </c>
      <c r="E15" s="13">
        <v>1249</v>
      </c>
      <c r="F15" s="13">
        <v>25550</v>
      </c>
      <c r="G15" s="11">
        <f t="shared" si="1"/>
        <v>-0.00035050215264187867</v>
      </c>
      <c r="H15" s="11"/>
      <c r="I15" s="11"/>
    </row>
    <row r="16" spans="1:9" ht="12.75">
      <c r="A16" s="11" t="s">
        <v>12</v>
      </c>
      <c r="B16" s="7" t="s">
        <v>26</v>
      </c>
      <c r="C16" s="12">
        <v>0.0648</v>
      </c>
      <c r="D16" s="11">
        <f t="shared" si="0"/>
        <v>0.047710371819960865</v>
      </c>
      <c r="E16" s="13">
        <v>1219</v>
      </c>
      <c r="F16" s="13">
        <v>25550</v>
      </c>
      <c r="G16" s="11">
        <f t="shared" si="1"/>
        <v>0.003091632093933464</v>
      </c>
      <c r="H16" s="11"/>
      <c r="I16" s="11"/>
    </row>
    <row r="17" spans="1:9" ht="12.75">
      <c r="A17" s="11" t="s">
        <v>12</v>
      </c>
      <c r="B17" s="7" t="s">
        <v>27</v>
      </c>
      <c r="C17" s="12">
        <v>-0.0523</v>
      </c>
      <c r="D17" s="11">
        <f t="shared" si="0"/>
        <v>0.03741682974559687</v>
      </c>
      <c r="E17" s="13">
        <v>956</v>
      </c>
      <c r="F17" s="13">
        <v>25550</v>
      </c>
      <c r="G17" s="11">
        <f t="shared" si="1"/>
        <v>-0.001956900195694716</v>
      </c>
      <c r="H17" s="11"/>
      <c r="I17" s="11"/>
    </row>
    <row r="18" spans="1:9" ht="12.75">
      <c r="A18" s="11" t="s">
        <v>12</v>
      </c>
      <c r="B18" s="7" t="s">
        <v>28</v>
      </c>
      <c r="C18" s="12">
        <v>0.179</v>
      </c>
      <c r="D18" s="11">
        <f t="shared" si="0"/>
        <v>0.025909980430528376</v>
      </c>
      <c r="E18" s="13">
        <v>662</v>
      </c>
      <c r="F18" s="13">
        <v>25550</v>
      </c>
      <c r="G18" s="11">
        <f t="shared" si="1"/>
        <v>0.0046378864970645795</v>
      </c>
      <c r="H18" s="11"/>
      <c r="I18" s="11"/>
    </row>
    <row r="19" spans="1:9" ht="12.75">
      <c r="A19" s="11" t="s">
        <v>12</v>
      </c>
      <c r="B19" s="7" t="s">
        <v>29</v>
      </c>
      <c r="C19" s="12">
        <v>0.1043</v>
      </c>
      <c r="D19" s="11">
        <f t="shared" si="0"/>
        <v>0.07115459882583171</v>
      </c>
      <c r="E19" s="13">
        <v>1818</v>
      </c>
      <c r="F19" s="13">
        <v>25550</v>
      </c>
      <c r="G19" s="11">
        <f t="shared" si="1"/>
        <v>0.007421424657534248</v>
      </c>
      <c r="H19" s="11"/>
      <c r="I19" s="11"/>
    </row>
    <row r="20" spans="1:9" ht="12.75">
      <c r="A20" s="11" t="s">
        <v>12</v>
      </c>
      <c r="B20" s="7" t="s">
        <v>30</v>
      </c>
      <c r="C20" s="12">
        <v>0.1621</v>
      </c>
      <c r="D20" s="11">
        <f t="shared" si="0"/>
        <v>0.04270058708414873</v>
      </c>
      <c r="E20" s="13">
        <v>1091</v>
      </c>
      <c r="F20" s="13">
        <v>25550</v>
      </c>
      <c r="G20" s="11">
        <f t="shared" si="1"/>
        <v>0.006921765166340509</v>
      </c>
      <c r="H20" s="11"/>
      <c r="I20" s="11"/>
    </row>
    <row r="21" spans="1:9" ht="12.75">
      <c r="A21" s="11" t="s">
        <v>12</v>
      </c>
      <c r="B21" s="7" t="s">
        <v>31</v>
      </c>
      <c r="C21" s="12">
        <v>-0.1481</v>
      </c>
      <c r="D21" s="11">
        <f t="shared" si="0"/>
        <v>0.028962818003913895</v>
      </c>
      <c r="E21" s="13">
        <v>740</v>
      </c>
      <c r="F21" s="13">
        <v>25550</v>
      </c>
      <c r="G21" s="11">
        <f t="shared" si="1"/>
        <v>-0.004289393346379648</v>
      </c>
      <c r="H21" s="11"/>
      <c r="I21" s="11"/>
    </row>
    <row r="22" spans="1:9" ht="12.75">
      <c r="A22" s="11" t="s">
        <v>12</v>
      </c>
      <c r="B22" s="7" t="s">
        <v>32</v>
      </c>
      <c r="C22" s="12">
        <v>0.015</v>
      </c>
      <c r="D22" s="11">
        <f t="shared" si="0"/>
        <v>0.04665362035225049</v>
      </c>
      <c r="E22" s="13">
        <v>1192</v>
      </c>
      <c r="F22" s="13">
        <v>25550</v>
      </c>
      <c r="G22" s="11">
        <f t="shared" si="1"/>
        <v>0.0006998043052837573</v>
      </c>
      <c r="H22" s="11"/>
      <c r="I22" s="11"/>
    </row>
    <row r="23" spans="1:9" ht="12.75">
      <c r="A23" s="11" t="s">
        <v>12</v>
      </c>
      <c r="B23" s="7" t="s">
        <v>33</v>
      </c>
      <c r="C23" s="12">
        <v>0.0153</v>
      </c>
      <c r="D23" s="11">
        <f t="shared" si="0"/>
        <v>0.07530332681017612</v>
      </c>
      <c r="E23" s="13">
        <v>1924</v>
      </c>
      <c r="F23" s="13">
        <v>25550</v>
      </c>
      <c r="G23" s="11">
        <f t="shared" si="1"/>
        <v>0.0011521409001956947</v>
      </c>
      <c r="H23" s="11"/>
      <c r="I23" s="11"/>
    </row>
    <row r="24" spans="1:9" ht="12.75">
      <c r="A24" s="11" t="s">
        <v>12</v>
      </c>
      <c r="B24" s="7" t="s">
        <v>34</v>
      </c>
      <c r="C24" s="12">
        <v>-0.0945</v>
      </c>
      <c r="D24" s="11">
        <f t="shared" si="0"/>
        <v>0.04219178082191781</v>
      </c>
      <c r="E24" s="13">
        <v>1078</v>
      </c>
      <c r="F24" s="13">
        <v>25550</v>
      </c>
      <c r="G24" s="11">
        <f t="shared" si="1"/>
        <v>-0.003987123287671233</v>
      </c>
      <c r="H24" s="11"/>
      <c r="I24" s="11"/>
    </row>
    <row r="25" spans="1:9" ht="12.75">
      <c r="A25" s="11" t="s">
        <v>35</v>
      </c>
      <c r="B25" s="7" t="s">
        <v>36</v>
      </c>
      <c r="C25" s="12">
        <v>0.4947</v>
      </c>
      <c r="D25" s="11">
        <f t="shared" si="0"/>
        <v>0.07964774951076321</v>
      </c>
      <c r="E25" s="9">
        <v>2035</v>
      </c>
      <c r="F25" s="13">
        <v>25550</v>
      </c>
      <c r="G25" s="11">
        <f t="shared" si="1"/>
        <v>0.03940174168297456</v>
      </c>
      <c r="H25" s="11"/>
      <c r="I25" s="11"/>
    </row>
    <row r="26" spans="1:9" ht="12.75">
      <c r="A26" s="11" t="s">
        <v>35</v>
      </c>
      <c r="B26" s="7" t="s">
        <v>37</v>
      </c>
      <c r="C26" s="12">
        <v>0.0539</v>
      </c>
      <c r="D26" s="11">
        <f t="shared" si="0"/>
        <v>0.32289628180039137</v>
      </c>
      <c r="E26" s="9">
        <v>8250</v>
      </c>
      <c r="F26" s="13">
        <v>25550</v>
      </c>
      <c r="G26" s="11">
        <f t="shared" si="1"/>
        <v>0.017404109589041095</v>
      </c>
      <c r="H26" s="11"/>
      <c r="I26" s="11"/>
    </row>
    <row r="27" spans="1:9" ht="12.75">
      <c r="A27" s="11" t="s">
        <v>35</v>
      </c>
      <c r="B27" s="7" t="s">
        <v>38</v>
      </c>
      <c r="C27" s="12">
        <v>-0.0841</v>
      </c>
      <c r="D27" s="11">
        <f t="shared" si="0"/>
        <v>0.07428571428571429</v>
      </c>
      <c r="E27" s="9">
        <v>1898</v>
      </c>
      <c r="F27" s="13">
        <v>25550</v>
      </c>
      <c r="G27" s="11">
        <f t="shared" si="1"/>
        <v>-0.006247428571428571</v>
      </c>
      <c r="H27" s="11"/>
      <c r="I27" s="11"/>
    </row>
    <row r="28" spans="1:9" ht="12.75">
      <c r="A28" s="11" t="s">
        <v>35</v>
      </c>
      <c r="B28" s="7" t="s">
        <v>39</v>
      </c>
      <c r="C28" s="12">
        <v>0.0137</v>
      </c>
      <c r="D28" s="11">
        <f t="shared" si="0"/>
        <v>0.022113502935420744</v>
      </c>
      <c r="E28" s="9">
        <v>565</v>
      </c>
      <c r="F28" s="13">
        <v>25550</v>
      </c>
      <c r="G28" s="11">
        <f t="shared" si="1"/>
        <v>0.0003029549902152642</v>
      </c>
      <c r="H28" s="11"/>
      <c r="I28" s="11"/>
    </row>
    <row r="29" spans="1:9" ht="12.75">
      <c r="A29" s="11" t="s">
        <v>35</v>
      </c>
      <c r="B29" s="7" t="s">
        <v>79</v>
      </c>
      <c r="C29" s="12">
        <v>0.2639</v>
      </c>
      <c r="D29" s="11">
        <f t="shared" si="0"/>
        <v>0.03953033268101761</v>
      </c>
      <c r="E29" s="9">
        <v>1010</v>
      </c>
      <c r="F29" s="13">
        <v>25550</v>
      </c>
      <c r="G29" s="11">
        <f t="shared" si="1"/>
        <v>0.010432054794520548</v>
      </c>
      <c r="H29" s="11"/>
      <c r="I29" s="11"/>
    </row>
    <row r="30" spans="1:9" ht="12.75">
      <c r="A30" s="11" t="s">
        <v>35</v>
      </c>
      <c r="B30" s="7" t="s">
        <v>40</v>
      </c>
      <c r="C30" s="12">
        <v>-0.0109</v>
      </c>
      <c r="D30" s="11">
        <f t="shared" si="0"/>
        <v>0.02117416829745597</v>
      </c>
      <c r="E30" s="9">
        <v>541</v>
      </c>
      <c r="F30" s="13">
        <v>25550</v>
      </c>
      <c r="G30" s="11">
        <f t="shared" si="1"/>
        <v>-0.00023079843444227008</v>
      </c>
      <c r="H30" s="11"/>
      <c r="I30" s="11"/>
    </row>
    <row r="31" spans="1:9" ht="12.75">
      <c r="A31" s="11" t="s">
        <v>35</v>
      </c>
      <c r="B31" s="7" t="s">
        <v>41</v>
      </c>
      <c r="C31" s="12">
        <v>0.5049</v>
      </c>
      <c r="D31" s="11">
        <f t="shared" si="0"/>
        <v>0.004814090019569472</v>
      </c>
      <c r="E31" s="9">
        <v>123</v>
      </c>
      <c r="F31" s="13">
        <v>25550</v>
      </c>
      <c r="G31" s="11">
        <f t="shared" si="1"/>
        <v>0.0024306340508806266</v>
      </c>
      <c r="H31" s="11"/>
      <c r="I31" s="11"/>
    </row>
    <row r="32" spans="1:9" ht="12.75">
      <c r="A32" s="11" t="s">
        <v>35</v>
      </c>
      <c r="B32" s="7" t="s">
        <v>42</v>
      </c>
      <c r="C32" s="12">
        <v>-0.3041</v>
      </c>
      <c r="D32" s="11">
        <f t="shared" si="0"/>
        <v>0.021682974559686888</v>
      </c>
      <c r="E32" s="9">
        <v>554</v>
      </c>
      <c r="F32" s="13">
        <v>25550</v>
      </c>
      <c r="G32" s="11">
        <f t="shared" si="1"/>
        <v>-0.006593792563600783</v>
      </c>
      <c r="H32" s="11"/>
      <c r="I32" s="11"/>
    </row>
    <row r="33" spans="1:9" ht="12.75">
      <c r="A33" s="11" t="s">
        <v>35</v>
      </c>
      <c r="B33" s="7" t="s">
        <v>43</v>
      </c>
      <c r="C33" s="12">
        <v>-0.5598</v>
      </c>
      <c r="D33" s="11">
        <f t="shared" si="0"/>
        <v>0.022974559686888454</v>
      </c>
      <c r="E33" s="9">
        <v>587</v>
      </c>
      <c r="F33" s="13">
        <v>25550</v>
      </c>
      <c r="G33" s="11">
        <f t="shared" si="1"/>
        <v>-0.012861158512720156</v>
      </c>
      <c r="H33" s="11"/>
      <c r="I33" s="11"/>
    </row>
    <row r="34" spans="1:9" ht="12.75">
      <c r="A34" s="11" t="s">
        <v>35</v>
      </c>
      <c r="B34" s="7" t="s">
        <v>44</v>
      </c>
      <c r="C34" s="12">
        <v>-0.8243</v>
      </c>
      <c r="D34" s="11">
        <f t="shared" si="0"/>
        <v>0.017338551859099806</v>
      </c>
      <c r="E34" s="9">
        <v>443</v>
      </c>
      <c r="F34" s="13">
        <v>25550</v>
      </c>
      <c r="G34" s="11">
        <f t="shared" si="1"/>
        <v>-0.01429216829745597</v>
      </c>
      <c r="H34" s="11"/>
      <c r="I34" s="11"/>
    </row>
    <row r="35" spans="1:9" ht="12.75">
      <c r="A35" s="11" t="s">
        <v>35</v>
      </c>
      <c r="B35" s="7" t="s">
        <v>45</v>
      </c>
      <c r="C35" s="12">
        <v>-0.3529</v>
      </c>
      <c r="D35" s="11">
        <f t="shared" si="0"/>
        <v>0.006771037181996086</v>
      </c>
      <c r="E35" s="9">
        <v>173</v>
      </c>
      <c r="F35" s="13">
        <v>25550</v>
      </c>
      <c r="G35" s="11">
        <f t="shared" si="1"/>
        <v>-0.002389499021526419</v>
      </c>
      <c r="H35" s="11"/>
      <c r="I35" s="11"/>
    </row>
    <row r="36" spans="1:9" ht="12.75">
      <c r="A36" s="11" t="s">
        <v>35</v>
      </c>
      <c r="B36" s="7" t="s">
        <v>46</v>
      </c>
      <c r="C36" s="12">
        <v>-0.1275</v>
      </c>
      <c r="D36" s="11">
        <f t="shared" si="0"/>
        <v>0.04665362035225049</v>
      </c>
      <c r="E36" s="9">
        <v>1192</v>
      </c>
      <c r="F36" s="13">
        <v>25550</v>
      </c>
      <c r="G36" s="11">
        <f t="shared" si="1"/>
        <v>-0.005948336594911938</v>
      </c>
      <c r="H36" s="11"/>
      <c r="I36" s="11"/>
    </row>
    <row r="37" spans="1:9" ht="12.75">
      <c r="A37" s="11" t="s">
        <v>35</v>
      </c>
      <c r="B37" s="7" t="s">
        <v>47</v>
      </c>
      <c r="C37" s="12">
        <v>-1.2874</v>
      </c>
      <c r="D37" s="11">
        <f t="shared" si="0"/>
        <v>0.029706457925636007</v>
      </c>
      <c r="E37" s="9">
        <v>759</v>
      </c>
      <c r="F37" s="13">
        <v>25550</v>
      </c>
      <c r="G37" s="11">
        <f t="shared" si="1"/>
        <v>-0.0382440939334638</v>
      </c>
      <c r="H37" s="11"/>
      <c r="I37" s="11"/>
    </row>
    <row r="38" spans="1:9" ht="12.75">
      <c r="A38" s="11" t="s">
        <v>48</v>
      </c>
      <c r="B38" s="7" t="s">
        <v>11</v>
      </c>
      <c r="C38" s="12">
        <v>0.0588</v>
      </c>
      <c r="D38" s="9">
        <v>27.7082583</v>
      </c>
      <c r="E38" s="13"/>
      <c r="F38" s="13"/>
      <c r="G38" s="11">
        <f>D38*C38</f>
        <v>1.62924558804</v>
      </c>
      <c r="H38" s="11"/>
      <c r="I38" s="11"/>
    </row>
    <row r="39" spans="1:9" ht="12.75">
      <c r="A39" s="11" t="s">
        <v>49</v>
      </c>
      <c r="B39" s="7" t="s">
        <v>11</v>
      </c>
      <c r="C39" s="12">
        <v>-0.0508</v>
      </c>
      <c r="D39" s="9">
        <v>4.8049708</v>
      </c>
      <c r="E39" s="11"/>
      <c r="F39" s="13"/>
      <c r="G39" s="11">
        <f t="shared" si="1"/>
        <v>-0.24409251664</v>
      </c>
      <c r="H39" s="11"/>
      <c r="I39" s="11"/>
    </row>
    <row r="40" spans="1:9" ht="12.75">
      <c r="A40" s="11" t="s">
        <v>50</v>
      </c>
      <c r="B40" s="7" t="s">
        <v>51</v>
      </c>
      <c r="C40" s="12">
        <v>1.3611</v>
      </c>
      <c r="D40" s="11">
        <f t="shared" si="0"/>
        <v>0.07659491193737769</v>
      </c>
      <c r="E40" s="9">
        <v>1957</v>
      </c>
      <c r="F40" s="13">
        <v>25550</v>
      </c>
      <c r="G40" s="11">
        <f t="shared" si="1"/>
        <v>0.10425333463796477</v>
      </c>
      <c r="H40" s="11"/>
      <c r="I40" s="11"/>
    </row>
    <row r="41" spans="1:9" ht="12.75">
      <c r="A41" s="11" t="s">
        <v>52</v>
      </c>
      <c r="B41" s="7" t="s">
        <v>51</v>
      </c>
      <c r="C41" s="12">
        <v>0.1159</v>
      </c>
      <c r="D41" s="11">
        <f t="shared" si="0"/>
        <v>0.01350293542074364</v>
      </c>
      <c r="E41" s="9">
        <v>345</v>
      </c>
      <c r="F41" s="13">
        <v>25550</v>
      </c>
      <c r="G41" s="11">
        <f t="shared" si="1"/>
        <v>0.001564990215264188</v>
      </c>
      <c r="H41" s="11"/>
      <c r="I41" s="11"/>
    </row>
    <row r="42" spans="1:9" ht="12.75">
      <c r="A42" s="11" t="s">
        <v>53</v>
      </c>
      <c r="B42" s="7">
        <v>1</v>
      </c>
      <c r="C42" s="12">
        <v>-1.4178</v>
      </c>
      <c r="D42" s="11">
        <f t="shared" si="0"/>
        <v>0.32614481409001955</v>
      </c>
      <c r="E42" s="9">
        <v>8333</v>
      </c>
      <c r="F42" s="13">
        <v>25550</v>
      </c>
      <c r="G42" s="11">
        <f t="shared" si="1"/>
        <v>-0.4624081174168297</v>
      </c>
      <c r="H42" s="11"/>
      <c r="I42" s="11"/>
    </row>
    <row r="43" spans="1:9" ht="12.75">
      <c r="A43" s="11" t="s">
        <v>53</v>
      </c>
      <c r="B43" s="7" t="s">
        <v>54</v>
      </c>
      <c r="C43" s="12">
        <v>-1.7515</v>
      </c>
      <c r="D43" s="11">
        <f t="shared" si="0"/>
        <v>0.28418786692759296</v>
      </c>
      <c r="E43" s="9">
        <v>7261</v>
      </c>
      <c r="F43" s="13">
        <v>25550</v>
      </c>
      <c r="G43" s="11">
        <f t="shared" si="1"/>
        <v>-0.49775504892367906</v>
      </c>
      <c r="H43" s="11"/>
      <c r="I43" s="11"/>
    </row>
    <row r="44" spans="1:9" ht="12.75">
      <c r="A44" s="11" t="s">
        <v>55</v>
      </c>
      <c r="B44" s="7" t="s">
        <v>56</v>
      </c>
      <c r="C44" s="12">
        <v>0.6634</v>
      </c>
      <c r="D44" s="11">
        <f t="shared" si="0"/>
        <v>0.1135812133072407</v>
      </c>
      <c r="E44" s="9">
        <v>2902</v>
      </c>
      <c r="F44" s="13">
        <v>25550</v>
      </c>
      <c r="G44" s="11">
        <f t="shared" si="1"/>
        <v>0.07534977690802348</v>
      </c>
      <c r="H44" s="11"/>
      <c r="I44" s="11"/>
    </row>
    <row r="45" spans="1:9" ht="12.75">
      <c r="A45" s="11" t="s">
        <v>55</v>
      </c>
      <c r="B45" s="7" t="s">
        <v>57</v>
      </c>
      <c r="C45" s="12">
        <v>0.7337</v>
      </c>
      <c r="D45" s="11">
        <f t="shared" si="0"/>
        <v>0.19808219178082193</v>
      </c>
      <c r="E45" s="9">
        <v>5061</v>
      </c>
      <c r="F45" s="13">
        <v>25550</v>
      </c>
      <c r="G45" s="11">
        <f t="shared" si="1"/>
        <v>0.14533290410958905</v>
      </c>
      <c r="H45" s="11"/>
      <c r="I45" s="11"/>
    </row>
    <row r="46" spans="1:9" ht="12.75">
      <c r="A46" s="11" t="s">
        <v>58</v>
      </c>
      <c r="B46" s="7" t="s">
        <v>75</v>
      </c>
      <c r="C46" s="12">
        <v>2.1657</v>
      </c>
      <c r="D46" s="11">
        <f t="shared" si="0"/>
        <v>0.08724070450097847</v>
      </c>
      <c r="E46" s="9">
        <v>2229</v>
      </c>
      <c r="F46" s="13">
        <v>25550</v>
      </c>
      <c r="G46" s="11">
        <f t="shared" si="1"/>
        <v>0.1889371937377691</v>
      </c>
      <c r="H46" s="11"/>
      <c r="I46" s="11"/>
    </row>
    <row r="47" spans="1:9" ht="12.75">
      <c r="A47" s="11" t="s">
        <v>59</v>
      </c>
      <c r="B47" s="7" t="s">
        <v>60</v>
      </c>
      <c r="C47" s="12">
        <v>0.7129</v>
      </c>
      <c r="D47" s="11">
        <f t="shared" si="0"/>
        <v>0.015146771037181997</v>
      </c>
      <c r="E47" s="9">
        <v>387</v>
      </c>
      <c r="F47" s="13">
        <v>25550</v>
      </c>
      <c r="G47" s="11">
        <f t="shared" si="1"/>
        <v>0.010798133072407045</v>
      </c>
      <c r="H47" s="11"/>
      <c r="I47" s="11"/>
    </row>
    <row r="48" spans="1:9" ht="12.75">
      <c r="A48" s="11" t="s">
        <v>59</v>
      </c>
      <c r="B48" s="7" t="s">
        <v>61</v>
      </c>
      <c r="C48" s="12">
        <v>0.4318</v>
      </c>
      <c r="D48" s="11">
        <f t="shared" si="0"/>
        <v>0.0323679060665362</v>
      </c>
      <c r="E48" s="9">
        <v>827</v>
      </c>
      <c r="F48" s="13">
        <v>25550</v>
      </c>
      <c r="G48" s="11">
        <f t="shared" si="1"/>
        <v>0.013976461839530333</v>
      </c>
      <c r="H48" s="11"/>
      <c r="I48" s="11"/>
    </row>
    <row r="49" spans="1:9" ht="12.75">
      <c r="A49" s="11" t="s">
        <v>62</v>
      </c>
      <c r="B49" s="7" t="s">
        <v>51</v>
      </c>
      <c r="C49" s="12">
        <v>0.0197</v>
      </c>
      <c r="D49" s="11">
        <f t="shared" si="0"/>
        <v>0.2043444227005871</v>
      </c>
      <c r="E49" s="9">
        <v>5221</v>
      </c>
      <c r="F49" s="13">
        <v>25550</v>
      </c>
      <c r="G49" s="11">
        <f t="shared" si="1"/>
        <v>0.004025585127201565</v>
      </c>
      <c r="H49" s="11"/>
      <c r="I49" s="11"/>
    </row>
    <row r="50" spans="1:9" ht="12.75">
      <c r="A50" s="11" t="s">
        <v>63</v>
      </c>
      <c r="B50" s="7" t="s">
        <v>51</v>
      </c>
      <c r="C50" s="12">
        <v>-0.0433</v>
      </c>
      <c r="D50" s="11">
        <f t="shared" si="0"/>
        <v>0.16829745596868884</v>
      </c>
      <c r="E50" s="9">
        <v>4300</v>
      </c>
      <c r="F50" s="13">
        <v>25550</v>
      </c>
      <c r="G50" s="11">
        <f t="shared" si="1"/>
        <v>-0.007287279843444227</v>
      </c>
      <c r="H50" s="11"/>
      <c r="I50" s="11"/>
    </row>
    <row r="51" spans="1:9" ht="12.75">
      <c r="A51" s="11" t="s">
        <v>64</v>
      </c>
      <c r="B51" s="7" t="s">
        <v>65</v>
      </c>
      <c r="C51" s="12">
        <v>-0.1448</v>
      </c>
      <c r="D51" s="11">
        <f t="shared" si="0"/>
        <v>0.48724070450097845</v>
      </c>
      <c r="E51" s="9">
        <v>12449</v>
      </c>
      <c r="F51" s="13">
        <v>25550</v>
      </c>
      <c r="G51" s="11">
        <f t="shared" si="1"/>
        <v>-0.07055245401174169</v>
      </c>
      <c r="H51" s="11"/>
      <c r="I51" s="11"/>
    </row>
    <row r="52" spans="1:9" ht="12.75">
      <c r="A52" s="11"/>
      <c r="B52" s="7"/>
      <c r="C52" s="12"/>
      <c r="D52" s="11"/>
      <c r="E52" s="11"/>
      <c r="F52" s="10" t="s">
        <v>85</v>
      </c>
      <c r="G52" s="5">
        <f>SUM(G2:G51)</f>
        <v>-67.00947197948064</v>
      </c>
      <c r="H52" s="11"/>
      <c r="I52" s="11"/>
    </row>
    <row r="53" spans="1:9" ht="12.75">
      <c r="A53" s="11"/>
      <c r="B53" s="7"/>
      <c r="C53" s="12"/>
      <c r="D53" s="11"/>
      <c r="E53" s="11"/>
      <c r="F53" s="13"/>
      <c r="G53" s="11"/>
      <c r="H53" s="11"/>
      <c r="I53" s="11"/>
    </row>
    <row r="54" spans="1:9" ht="12.75">
      <c r="A54" s="11" t="s">
        <v>66</v>
      </c>
      <c r="B54" s="7" t="s">
        <v>11</v>
      </c>
      <c r="C54" s="12">
        <v>4.309</v>
      </c>
      <c r="D54" s="11"/>
      <c r="E54" s="11"/>
      <c r="F54" s="13"/>
      <c r="G54" s="11"/>
      <c r="H54" s="11"/>
      <c r="I54" s="11"/>
    </row>
    <row r="55" spans="1:9" ht="12.75">
      <c r="A55" s="11" t="s">
        <v>67</v>
      </c>
      <c r="B55" s="7" t="s">
        <v>11</v>
      </c>
      <c r="C55" s="12">
        <v>32.2852</v>
      </c>
      <c r="D55" s="11"/>
      <c r="E55" s="11"/>
      <c r="F55" s="13"/>
      <c r="G55" s="11"/>
      <c r="H55" s="11"/>
      <c r="I55" s="11"/>
    </row>
    <row r="56" spans="1:9" ht="12.75">
      <c r="A56" s="11" t="s">
        <v>68</v>
      </c>
      <c r="B56" s="7" t="s">
        <v>11</v>
      </c>
      <c r="C56" s="12">
        <v>-1.9606</v>
      </c>
      <c r="D56" s="11"/>
      <c r="E56" s="11"/>
      <c r="F56" s="13"/>
      <c r="G56" s="11"/>
      <c r="H56" s="11"/>
      <c r="I56" s="11"/>
    </row>
    <row r="57" spans="1:9" ht="12.75">
      <c r="A57" s="11" t="s">
        <v>69</v>
      </c>
      <c r="B57" s="7" t="s">
        <v>11</v>
      </c>
      <c r="C57" s="12">
        <v>-0.0688</v>
      </c>
      <c r="D57" s="11"/>
      <c r="E57" s="11"/>
      <c r="F57" s="13"/>
      <c r="G57" s="11"/>
      <c r="H57" s="11"/>
      <c r="I57" s="11"/>
    </row>
    <row r="58" spans="1:9" ht="12.75">
      <c r="A58" s="11" t="s">
        <v>86</v>
      </c>
      <c r="B58" s="7" t="s">
        <v>11</v>
      </c>
      <c r="C58" s="12">
        <v>0.0292</v>
      </c>
      <c r="D58" s="11"/>
      <c r="E58" s="11"/>
      <c r="F58" s="13"/>
      <c r="G58" s="11"/>
      <c r="H58" s="11"/>
      <c r="I58" s="11"/>
    </row>
    <row r="59" spans="1:9" ht="12.75">
      <c r="A59" s="11"/>
      <c r="B59" s="11"/>
      <c r="C59" s="11"/>
      <c r="D59" s="11"/>
      <c r="E59" s="11"/>
      <c r="F59" s="11"/>
      <c r="G59" s="11"/>
      <c r="H59" s="11"/>
      <c r="I59" s="11"/>
    </row>
    <row r="60" spans="1:9" ht="12.75">
      <c r="A60" s="11"/>
      <c r="B60" s="11"/>
      <c r="C60" s="11"/>
      <c r="D60" s="11"/>
      <c r="E60" s="11"/>
      <c r="F60" s="11"/>
      <c r="G60" s="11"/>
      <c r="H60" s="11"/>
      <c r="I60" s="11"/>
    </row>
    <row r="61" spans="1:6" ht="12.75">
      <c r="A61" s="11" t="s">
        <v>87</v>
      </c>
      <c r="B61" s="11"/>
      <c r="C61" s="11"/>
      <c r="F61" s="14" t="s">
        <v>88</v>
      </c>
    </row>
    <row r="62" spans="1:9" s="11" customFormat="1" ht="12.75">
      <c r="A62" s="11" t="s">
        <v>92</v>
      </c>
      <c r="B62" s="11" t="s">
        <v>89</v>
      </c>
      <c r="C62" s="11" t="s">
        <v>90</v>
      </c>
      <c r="D62" s="11" t="s">
        <v>91</v>
      </c>
      <c r="F62" s="11" t="s">
        <v>48</v>
      </c>
      <c r="G62" s="11" t="s">
        <v>89</v>
      </c>
      <c r="H62" s="11" t="s">
        <v>90</v>
      </c>
      <c r="I62" s="11" t="s">
        <v>91</v>
      </c>
    </row>
    <row r="63" spans="1:7" ht="12.75">
      <c r="A63" s="2">
        <v>23</v>
      </c>
      <c r="B63">
        <f aca="true" t="shared" si="2" ref="B63:B82">$G$52+$C$54*A63+$C$55*2.5+2.5*A63*$C$56+A63*A63*$C$57+2.5*A63*A63*$C$58</f>
        <v>2.2978280205193684</v>
      </c>
      <c r="C63" s="11"/>
      <c r="F63" s="2">
        <f>A63</f>
        <v>23</v>
      </c>
      <c r="G63">
        <f aca="true" t="shared" si="3" ref="G63:I79">1/(1+EXP(-B63))</f>
        <v>0.9086969967652729</v>
      </c>
    </row>
    <row r="64" spans="1:7" ht="12.75">
      <c r="A64" s="2">
        <f>A63+1</f>
        <v>24</v>
      </c>
      <c r="B64">
        <f t="shared" si="2"/>
        <v>1.9027280205193762</v>
      </c>
      <c r="C64" s="11"/>
      <c r="F64" s="2">
        <f aca="true" t="shared" si="4" ref="F64:F82">A64</f>
        <v>24</v>
      </c>
      <c r="G64">
        <f t="shared" si="3"/>
        <v>0.8701999722706061</v>
      </c>
    </row>
    <row r="65" spans="1:7" ht="12.75">
      <c r="A65" s="2">
        <f aca="true" t="shared" si="5" ref="A65:A82">A64+1</f>
        <v>25</v>
      </c>
      <c r="B65">
        <f t="shared" si="2"/>
        <v>1.5160280205193857</v>
      </c>
      <c r="C65" s="11"/>
      <c r="F65" s="2">
        <f t="shared" si="4"/>
        <v>25</v>
      </c>
      <c r="G65">
        <f t="shared" si="3"/>
        <v>0.8199528415773255</v>
      </c>
    </row>
    <row r="66" spans="1:7" ht="12.75">
      <c r="A66" s="2">
        <f t="shared" si="5"/>
        <v>26</v>
      </c>
      <c r="B66">
        <f t="shared" si="2"/>
        <v>1.1377280205193827</v>
      </c>
      <c r="C66" s="11"/>
      <c r="F66" s="2">
        <f t="shared" si="4"/>
        <v>26</v>
      </c>
      <c r="G66">
        <f t="shared" si="3"/>
        <v>0.7572622566624433</v>
      </c>
    </row>
    <row r="67" spans="1:7" ht="12.75">
      <c r="A67" s="2">
        <f t="shared" si="5"/>
        <v>27</v>
      </c>
      <c r="B67">
        <f t="shared" si="2"/>
        <v>0.7678280205193673</v>
      </c>
      <c r="C67" s="11"/>
      <c r="F67" s="2">
        <f t="shared" si="4"/>
        <v>27</v>
      </c>
      <c r="G67">
        <f t="shared" si="3"/>
        <v>0.6830508637870568</v>
      </c>
    </row>
    <row r="68" spans="1:7" ht="12.75">
      <c r="A68" s="2">
        <f t="shared" si="5"/>
        <v>28</v>
      </c>
      <c r="B68">
        <f t="shared" si="2"/>
        <v>0.4063280205193962</v>
      </c>
      <c r="C68" s="11"/>
      <c r="F68" s="2">
        <f t="shared" si="4"/>
        <v>28</v>
      </c>
      <c r="G68">
        <f t="shared" si="3"/>
        <v>0.6002070810965611</v>
      </c>
    </row>
    <row r="69" spans="1:7" ht="12.75">
      <c r="A69" s="2">
        <f t="shared" si="5"/>
        <v>29</v>
      </c>
      <c r="B69">
        <f t="shared" si="2"/>
        <v>0.053228020519370034</v>
      </c>
      <c r="F69" s="2">
        <f t="shared" si="4"/>
        <v>29</v>
      </c>
      <c r="G69">
        <f t="shared" si="3"/>
        <v>0.5133038642112374</v>
      </c>
    </row>
    <row r="70" spans="1:7" ht="12.75">
      <c r="A70" s="2">
        <f t="shared" si="5"/>
        <v>30</v>
      </c>
      <c r="B70">
        <f t="shared" si="2"/>
        <v>-0.29147197948060466</v>
      </c>
      <c r="F70" s="2">
        <f t="shared" si="4"/>
        <v>30</v>
      </c>
      <c r="G70">
        <f t="shared" si="3"/>
        <v>0.4276435403716382</v>
      </c>
    </row>
    <row r="71" spans="1:7" ht="12.75">
      <c r="A71" s="2">
        <f t="shared" si="5"/>
        <v>31</v>
      </c>
      <c r="B71">
        <f t="shared" si="2"/>
        <v>-0.6277719794805989</v>
      </c>
      <c r="F71" s="2">
        <f t="shared" si="4"/>
        <v>31</v>
      </c>
      <c r="G71">
        <f>1/(1+EXP(-B71))</f>
        <v>0.34801590618525424</v>
      </c>
    </row>
    <row r="72" spans="1:7" ht="12.75">
      <c r="A72" s="2">
        <f t="shared" si="5"/>
        <v>32</v>
      </c>
      <c r="B72">
        <f t="shared" si="2"/>
        <v>-0.9556719794806128</v>
      </c>
      <c r="F72" s="2">
        <f t="shared" si="4"/>
        <v>32</v>
      </c>
      <c r="G72">
        <f t="shared" si="3"/>
        <v>0.27774557294075597</v>
      </c>
    </row>
    <row r="73" spans="1:8" ht="12.75">
      <c r="A73" s="2">
        <f t="shared" si="5"/>
        <v>33</v>
      </c>
      <c r="B73">
        <f t="shared" si="2"/>
        <v>-1.2751719794806036</v>
      </c>
      <c r="C73">
        <f aca="true" t="shared" si="6" ref="C73:C82">$G$52+$C$54*A73+$C$55*3.5+3.5*A73*$C$56+A73*A73*$C$57+3.5*A73*A73*$C$58</f>
        <v>-1.8909719794806108</v>
      </c>
      <c r="F73" s="2">
        <f t="shared" si="4"/>
        <v>33</v>
      </c>
      <c r="G73">
        <f t="shared" si="3"/>
        <v>0.21837318012875476</v>
      </c>
      <c r="H73">
        <f t="shared" si="3"/>
        <v>0.13113368467800066</v>
      </c>
    </row>
    <row r="74" spans="1:9" ht="12.75">
      <c r="A74" s="2">
        <f t="shared" si="5"/>
        <v>34</v>
      </c>
      <c r="B74">
        <f t="shared" si="2"/>
        <v>-1.5862719794805997</v>
      </c>
      <c r="C74">
        <f t="shared" si="6"/>
        <v>-2.2062719794806043</v>
      </c>
      <c r="D74">
        <f aca="true" t="shared" si="7" ref="D74:D82">$G$52+$C$54*A74+$C$55*4.5+4.5*A74*$C$56+A74*A74*$C$57+4.5*A74*A74*$C$58</f>
        <v>-2.8262719794805946</v>
      </c>
      <c r="F74" s="2">
        <f t="shared" si="4"/>
        <v>34</v>
      </c>
      <c r="G74">
        <f t="shared" si="3"/>
        <v>0.16990904996238948</v>
      </c>
      <c r="H74">
        <f t="shared" si="3"/>
        <v>0.09918867549291202</v>
      </c>
      <c r="I74">
        <f t="shared" si="3"/>
        <v>0.05592088856016294</v>
      </c>
    </row>
    <row r="75" spans="1:9" ht="12.75">
      <c r="A75" s="2">
        <f t="shared" si="5"/>
        <v>35</v>
      </c>
      <c r="B75">
        <f t="shared" si="2"/>
        <v>-1.8889719794806155</v>
      </c>
      <c r="C75">
        <f t="shared" si="6"/>
        <v>-2.4547719794806113</v>
      </c>
      <c r="D75">
        <f t="shared" si="7"/>
        <v>-3.0205719794805646</v>
      </c>
      <c r="F75" s="2">
        <f t="shared" si="4"/>
        <v>35</v>
      </c>
      <c r="G75">
        <f t="shared" si="3"/>
        <v>0.1313617281199155</v>
      </c>
      <c r="H75">
        <f t="shared" si="3"/>
        <v>0.07909028315283263</v>
      </c>
      <c r="I75">
        <f t="shared" si="3"/>
        <v>0.046505105003230685</v>
      </c>
    </row>
    <row r="76" spans="1:9" ht="12.75">
      <c r="A76" s="2">
        <f t="shared" si="5"/>
        <v>36</v>
      </c>
      <c r="B76">
        <f t="shared" si="2"/>
        <v>-2.183271979480608</v>
      </c>
      <c r="C76">
        <f t="shared" si="6"/>
        <v>-2.6364719794806035</v>
      </c>
      <c r="D76">
        <f t="shared" si="7"/>
        <v>-3.089671979480613</v>
      </c>
      <c r="F76" s="2">
        <f t="shared" si="4"/>
        <v>36</v>
      </c>
      <c r="G76">
        <f t="shared" si="3"/>
        <v>0.10126276083907919</v>
      </c>
      <c r="H76">
        <f t="shared" si="3"/>
        <v>0.06682771323099196</v>
      </c>
      <c r="I76">
        <f t="shared" si="3"/>
        <v>0.04353529167493623</v>
      </c>
    </row>
    <row r="77" spans="1:9" ht="12.75">
      <c r="A77" s="2">
        <f t="shared" si="5"/>
        <v>37</v>
      </c>
      <c r="B77">
        <f t="shared" si="2"/>
        <v>-2.4691719794806204</v>
      </c>
      <c r="C77">
        <f t="shared" si="6"/>
        <v>-2.7513719794806377</v>
      </c>
      <c r="D77">
        <f t="shared" si="7"/>
        <v>-3.03357197948057</v>
      </c>
      <c r="F77" s="2">
        <f t="shared" si="4"/>
        <v>37</v>
      </c>
      <c r="G77">
        <f t="shared" si="3"/>
        <v>0.07804779564014006</v>
      </c>
      <c r="H77">
        <f t="shared" si="3"/>
        <v>0.06000921267492264</v>
      </c>
      <c r="I77">
        <f t="shared" si="3"/>
        <v>0.045932040594301914</v>
      </c>
    </row>
    <row r="78" spans="1:9" ht="12.75">
      <c r="A78" s="2">
        <f t="shared" si="5"/>
        <v>38</v>
      </c>
      <c r="B78">
        <f t="shared" si="2"/>
        <v>-2.746671979480581</v>
      </c>
      <c r="C78">
        <f t="shared" si="6"/>
        <v>-2.799471979480586</v>
      </c>
      <c r="D78">
        <f>$G$52+$C$54*A78+$C$55*4.5+4.5*A78*$C$56+A78*A78*$C$57+4.5*A78*A78*$C$58</f>
        <v>-2.85227197948052</v>
      </c>
      <c r="F78" s="2">
        <f t="shared" si="4"/>
        <v>38</v>
      </c>
      <c r="G78">
        <f t="shared" si="3"/>
        <v>0.06027487967695885</v>
      </c>
      <c r="H78">
        <f t="shared" si="3"/>
        <v>0.057352715802599326</v>
      </c>
      <c r="I78">
        <f t="shared" si="3"/>
        <v>0.05456399446178394</v>
      </c>
    </row>
    <row r="79" spans="1:9" ht="12.75">
      <c r="A79" s="2">
        <f t="shared" si="5"/>
        <v>39</v>
      </c>
      <c r="B79">
        <f t="shared" si="2"/>
        <v>-3.0157719794806184</v>
      </c>
      <c r="C79">
        <f t="shared" si="6"/>
        <v>-2.7807719794805905</v>
      </c>
      <c r="D79">
        <f t="shared" si="7"/>
        <v>-2.545771979480577</v>
      </c>
      <c r="E79" s="11"/>
      <c r="F79" s="2">
        <f t="shared" si="4"/>
        <v>39</v>
      </c>
      <c r="G79">
        <f aca="true" t="shared" si="8" ref="G79:I82">1/(1+EXP(-B79))</f>
        <v>0.046718412340881046</v>
      </c>
      <c r="H79">
        <f t="shared" si="8"/>
        <v>0.058372109370874614</v>
      </c>
      <c r="I79">
        <f t="shared" si="3"/>
        <v>0.07271104153496542</v>
      </c>
    </row>
    <row r="80" spans="1:9" ht="12.75">
      <c r="A80" s="2">
        <f t="shared" si="5"/>
        <v>40</v>
      </c>
      <c r="B80">
        <f t="shared" si="2"/>
        <v>-3.2764719794806183</v>
      </c>
      <c r="C80">
        <f t="shared" si="6"/>
        <v>-2.695271979480566</v>
      </c>
      <c r="D80">
        <f t="shared" si="7"/>
        <v>-2.1140719794805136</v>
      </c>
      <c r="E80" s="11"/>
      <c r="F80" s="2">
        <f t="shared" si="4"/>
        <v>40</v>
      </c>
      <c r="G80">
        <f t="shared" si="8"/>
        <v>0.03638721789076805</v>
      </c>
      <c r="H80">
        <f t="shared" si="8"/>
        <v>0.0632529228724215</v>
      </c>
      <c r="I80">
        <f t="shared" si="8"/>
        <v>0.10773660400744886</v>
      </c>
    </row>
    <row r="81" spans="1:9" ht="12.75">
      <c r="A81" s="2">
        <f t="shared" si="5"/>
        <v>41</v>
      </c>
      <c r="B81">
        <f t="shared" si="2"/>
        <v>-3.5287719794806094</v>
      </c>
      <c r="C81">
        <f t="shared" si="6"/>
        <v>-2.542971979480569</v>
      </c>
      <c r="D81">
        <f t="shared" si="7"/>
        <v>-1.5571719794805858</v>
      </c>
      <c r="E81" s="11"/>
      <c r="F81" s="2">
        <f t="shared" si="4"/>
        <v>41</v>
      </c>
      <c r="G81">
        <f t="shared" si="8"/>
        <v>0.028504574429704516</v>
      </c>
      <c r="H81">
        <f t="shared" si="8"/>
        <v>0.07290005515781921</v>
      </c>
      <c r="I81">
        <f t="shared" si="8"/>
        <v>0.17405282415426657</v>
      </c>
    </row>
    <row r="82" spans="1:9" ht="12.75">
      <c r="A82" s="2">
        <f t="shared" si="5"/>
        <v>42</v>
      </c>
      <c r="B82">
        <f t="shared" si="2"/>
        <v>-3.7726719794806343</v>
      </c>
      <c r="C82">
        <f t="shared" si="6"/>
        <v>-2.3238719794806</v>
      </c>
      <c r="D82">
        <f t="shared" si="7"/>
        <v>-0.8750719794805377</v>
      </c>
      <c r="E82" s="11"/>
      <c r="F82" s="2">
        <f t="shared" si="4"/>
        <v>42</v>
      </c>
      <c r="G82">
        <f t="shared" si="8"/>
        <v>0.022473864342431194</v>
      </c>
      <c r="H82">
        <f t="shared" si="8"/>
        <v>0.0891650971182564</v>
      </c>
      <c r="I82">
        <f t="shared" si="8"/>
        <v>0.29420002566369846</v>
      </c>
    </row>
    <row r="83" spans="1:9" ht="12.75">
      <c r="A83" s="11"/>
      <c r="B83" s="11"/>
      <c r="C83" s="11"/>
      <c r="D83" s="11"/>
      <c r="E83" s="11"/>
      <c r="F83" s="11"/>
      <c r="G83" s="11"/>
      <c r="H83" s="11"/>
      <c r="I83" s="11"/>
    </row>
    <row r="84" spans="1:9" ht="12.75">
      <c r="A84" s="11"/>
      <c r="B84" s="11"/>
      <c r="C84" s="11"/>
      <c r="D84" s="11"/>
      <c r="E84" s="11"/>
      <c r="F84" s="11"/>
      <c r="G84" s="11"/>
      <c r="H84" s="11"/>
      <c r="I84" s="11"/>
    </row>
    <row r="85" spans="1:9" ht="12.75">
      <c r="A85" s="11"/>
      <c r="B85" s="11"/>
      <c r="C85" s="11"/>
      <c r="D85" s="11"/>
      <c r="E85" s="11"/>
      <c r="F85" s="11"/>
      <c r="G85" s="11"/>
      <c r="H85" s="11"/>
      <c r="I85" s="11"/>
    </row>
    <row r="86" spans="1:9" ht="12.75">
      <c r="A86" s="11"/>
      <c r="B86" s="11"/>
      <c r="C86" s="11"/>
      <c r="D86" s="11"/>
      <c r="E86" s="11"/>
      <c r="F86" s="11"/>
      <c r="G86" s="11"/>
      <c r="H86" s="11"/>
      <c r="I86" s="11"/>
    </row>
    <row r="87" spans="1:9" ht="12.75">
      <c r="A87" s="11"/>
      <c r="B87" s="11"/>
      <c r="C87" s="11"/>
      <c r="D87" s="11"/>
      <c r="E87" s="11"/>
      <c r="F87" s="11"/>
      <c r="G87" s="11"/>
      <c r="H87" s="11"/>
      <c r="I87" s="11"/>
    </row>
    <row r="88" spans="1:9" ht="12.75">
      <c r="A88" s="11"/>
      <c r="B88" s="11"/>
      <c r="C88" s="11"/>
      <c r="D88" s="11"/>
      <c r="E88" s="11"/>
      <c r="F88" s="11"/>
      <c r="G88" s="11"/>
      <c r="H88" s="11"/>
      <c r="I88" s="11"/>
    </row>
    <row r="89" spans="1:9" ht="12.75">
      <c r="A89" s="11"/>
      <c r="B89" s="11"/>
      <c r="C89" s="11"/>
      <c r="D89" s="11"/>
      <c r="E89" s="11"/>
      <c r="F89" s="11"/>
      <c r="G89" s="11"/>
      <c r="H89" s="11"/>
      <c r="I89" s="11"/>
    </row>
    <row r="90" spans="1:9" ht="12.75">
      <c r="A90" s="11"/>
      <c r="B90" s="11"/>
      <c r="C90" s="11"/>
      <c r="D90" s="11"/>
      <c r="E90" s="11"/>
      <c r="F90" s="11"/>
      <c r="G90" s="11"/>
      <c r="H90" s="11"/>
      <c r="I90" s="11"/>
    </row>
    <row r="91" spans="1:9" ht="12.75">
      <c r="A91" s="11"/>
      <c r="B91" s="11"/>
      <c r="C91" s="11"/>
      <c r="D91" s="11"/>
      <c r="E91" s="11"/>
      <c r="F91" s="11"/>
      <c r="G91" s="11"/>
      <c r="H91" s="11"/>
      <c r="I91" s="11"/>
    </row>
    <row r="92" spans="1:9" ht="12.75">
      <c r="A92" s="11"/>
      <c r="B92" s="11"/>
      <c r="C92" s="11"/>
      <c r="D92" s="11"/>
      <c r="E92" s="11"/>
      <c r="F92" s="11"/>
      <c r="G92" s="11"/>
      <c r="H92" s="11"/>
      <c r="I92" s="11"/>
    </row>
    <row r="93" spans="1:9" ht="12.75">
      <c r="A93" s="11"/>
      <c r="B93" s="11"/>
      <c r="C93" s="11"/>
      <c r="D93" s="11"/>
      <c r="E93" s="11"/>
      <c r="F93" s="11"/>
      <c r="G93" s="11"/>
      <c r="H93" s="11"/>
      <c r="I93" s="11"/>
    </row>
    <row r="94" spans="1:9" ht="12.75">
      <c r="A94" s="11"/>
      <c r="B94" s="11"/>
      <c r="C94" s="11"/>
      <c r="D94" s="11"/>
      <c r="E94" s="11"/>
      <c r="F94" s="11"/>
      <c r="G94" s="11"/>
      <c r="H94" s="11"/>
      <c r="I94" s="11"/>
    </row>
    <row r="95" spans="1:9" ht="12.75">
      <c r="A95" s="11"/>
      <c r="B95" s="11"/>
      <c r="C95" s="11"/>
      <c r="D95" s="11"/>
      <c r="E95" s="11"/>
      <c r="F95" s="11"/>
      <c r="G95" s="11"/>
      <c r="H95" s="11"/>
      <c r="I95" s="11"/>
    </row>
    <row r="96" spans="1:9" ht="12.75">
      <c r="A96" s="11"/>
      <c r="B96" s="11"/>
      <c r="C96" s="11"/>
      <c r="D96" s="11"/>
      <c r="E96" s="11"/>
      <c r="F96" s="11"/>
      <c r="G96" s="11"/>
      <c r="H96" s="11"/>
      <c r="I96" s="11"/>
    </row>
    <row r="97" spans="1:9" ht="12.75">
      <c r="A97" s="11"/>
      <c r="B97" s="11"/>
      <c r="C97" s="11"/>
      <c r="D97" s="11"/>
      <c r="E97" s="11"/>
      <c r="F97" s="11"/>
      <c r="G97" s="11"/>
      <c r="H97" s="11"/>
      <c r="I97" s="11"/>
    </row>
    <row r="98" spans="1:9" ht="12.75">
      <c r="A98" s="11"/>
      <c r="B98" s="11"/>
      <c r="C98" s="11"/>
      <c r="D98" s="11"/>
      <c r="E98" s="11"/>
      <c r="F98" s="11"/>
      <c r="G98" s="11"/>
      <c r="H98" s="11"/>
      <c r="I98" s="11"/>
    </row>
    <row r="99" spans="1:9" ht="12.75">
      <c r="A99" s="11"/>
      <c r="B99" s="11"/>
      <c r="C99" s="11"/>
      <c r="D99" s="11"/>
      <c r="E99" s="11"/>
      <c r="F99" s="11"/>
      <c r="G99" s="11"/>
      <c r="H99" s="11"/>
      <c r="I99" s="11"/>
    </row>
    <row r="100" spans="1:9" ht="12.75">
      <c r="A100" s="11"/>
      <c r="B100" s="11"/>
      <c r="C100" s="11"/>
      <c r="D100" s="11"/>
      <c r="E100" s="11"/>
      <c r="F100" s="11"/>
      <c r="G100" s="11"/>
      <c r="H100" s="11"/>
      <c r="I100" s="11"/>
    </row>
    <row r="101" spans="1:9" ht="12.75">
      <c r="A101" s="11"/>
      <c r="B101" s="11"/>
      <c r="C101" s="11"/>
      <c r="D101" s="11"/>
      <c r="E101" s="11"/>
      <c r="F101" s="11"/>
      <c r="G101" s="11"/>
      <c r="H101" s="11"/>
      <c r="I101" s="11"/>
    </row>
    <row r="102" spans="1:9" ht="12.75">
      <c r="A102" s="11"/>
      <c r="B102" s="11"/>
      <c r="C102" s="11"/>
      <c r="D102" s="11"/>
      <c r="E102" s="11"/>
      <c r="F102" s="11"/>
      <c r="G102" s="11"/>
      <c r="H102" s="11"/>
      <c r="I102" s="11"/>
    </row>
    <row r="103" spans="1:9" ht="12.75">
      <c r="A103" s="11"/>
      <c r="B103" s="11"/>
      <c r="C103" s="11"/>
      <c r="D103" s="11"/>
      <c r="E103" s="11"/>
      <c r="F103" s="11"/>
      <c r="G103" s="11"/>
      <c r="H103" s="11"/>
      <c r="I103" s="11"/>
    </row>
    <row r="104" spans="1:9" ht="12.75">
      <c r="A104" s="11"/>
      <c r="B104" s="11"/>
      <c r="C104" s="11"/>
      <c r="D104" s="11"/>
      <c r="E104" s="11"/>
      <c r="F104" s="11"/>
      <c r="G104" s="11"/>
      <c r="H104" s="11"/>
      <c r="I104" s="1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A2" sqref="A2"/>
    </sheetView>
  </sheetViews>
  <sheetFormatPr defaultColWidth="9.140625" defaultRowHeight="12.75"/>
  <cols>
    <col min="1" max="1" width="18.421875" style="0" customWidth="1"/>
    <col min="2" max="2" width="27.00390625" style="2" bestFit="1" customWidth="1"/>
    <col min="3" max="3" width="17.421875" style="7" customWidth="1"/>
    <col min="4" max="4" width="10.421875" style="1" bestFit="1" customWidth="1"/>
    <col min="5" max="6" width="9.00390625" style="1" bestFit="1" customWidth="1"/>
    <col min="7" max="7" width="7.421875" style="1" customWidth="1"/>
    <col min="8" max="8" width="8.7109375" style="1" bestFit="1" customWidth="1"/>
    <col min="9" max="9" width="6.57421875" style="1" bestFit="1" customWidth="1"/>
    <col min="10" max="10" width="9.57421875" style="1" bestFit="1" customWidth="1"/>
  </cols>
  <sheetData>
    <row r="1" ht="12.75">
      <c r="A1" t="s">
        <v>0</v>
      </c>
    </row>
    <row r="4" spans="1:10" s="3" customFormat="1" ht="12.75">
      <c r="A4" s="3" t="s">
        <v>1</v>
      </c>
      <c r="B4" s="4" t="s">
        <v>2</v>
      </c>
      <c r="C4" s="4" t="s">
        <v>80</v>
      </c>
      <c r="D4" s="5" t="s">
        <v>3</v>
      </c>
      <c r="E4" s="5" t="s">
        <v>4</v>
      </c>
      <c r="F4" s="5" t="s">
        <v>5</v>
      </c>
      <c r="G4" s="5" t="s">
        <v>9</v>
      </c>
      <c r="H4" s="5" t="s">
        <v>6</v>
      </c>
      <c r="I4" s="5" t="s">
        <v>7</v>
      </c>
      <c r="J4" s="5" t="s">
        <v>8</v>
      </c>
    </row>
    <row r="5" spans="1:10" ht="12.75">
      <c r="A5" t="s">
        <v>10</v>
      </c>
      <c r="B5" s="2" t="s">
        <v>11</v>
      </c>
      <c r="D5" s="1">
        <v>3.239658E-30</v>
      </c>
      <c r="E5" s="1">
        <v>1.468812E-34</v>
      </c>
      <c r="F5" s="1">
        <v>7.14549E-26</v>
      </c>
      <c r="G5" s="1">
        <v>2.10757E-40</v>
      </c>
      <c r="H5" s="1">
        <v>-67.9021</v>
      </c>
      <c r="I5" s="1">
        <v>5.1027</v>
      </c>
      <c r="J5" s="1">
        <v>177.07643275</v>
      </c>
    </row>
    <row r="6" spans="1:10" ht="12.75">
      <c r="A6" t="s">
        <v>12</v>
      </c>
      <c r="B6" s="2" t="s">
        <v>13</v>
      </c>
      <c r="C6" s="7" t="s">
        <v>71</v>
      </c>
      <c r="D6" s="1">
        <v>0.8682886567</v>
      </c>
      <c r="E6" s="1">
        <v>0.6934256244</v>
      </c>
      <c r="F6" s="1">
        <v>1.0872473771</v>
      </c>
      <c r="G6" s="1">
        <v>0.2183472621</v>
      </c>
      <c r="H6" s="1">
        <v>-0.1412</v>
      </c>
      <c r="I6" s="1">
        <v>0.1147</v>
      </c>
      <c r="J6" s="1">
        <v>1.515200407</v>
      </c>
    </row>
    <row r="7" spans="1:10" ht="12.75">
      <c r="A7" t="s">
        <v>12</v>
      </c>
      <c r="B7" s="2" t="s">
        <v>14</v>
      </c>
      <c r="C7" s="7" t="s">
        <v>71</v>
      </c>
      <c r="D7" s="1">
        <v>1.1183367102</v>
      </c>
      <c r="E7" s="1">
        <v>0.8662942033</v>
      </c>
      <c r="F7" s="1">
        <v>1.4437092994</v>
      </c>
      <c r="G7" s="1">
        <v>0.3906739073</v>
      </c>
      <c r="H7" s="1">
        <v>0.1118</v>
      </c>
      <c r="I7" s="1">
        <v>0.1303</v>
      </c>
      <c r="J7" s="1">
        <v>0.7368434699</v>
      </c>
    </row>
    <row r="8" spans="1:10" ht="12.75">
      <c r="A8" t="s">
        <v>12</v>
      </c>
      <c r="B8" s="2" t="s">
        <v>15</v>
      </c>
      <c r="C8" s="7" t="s">
        <v>71</v>
      </c>
      <c r="D8" s="1">
        <v>0.928807579</v>
      </c>
      <c r="E8" s="1">
        <v>0.7345104778</v>
      </c>
      <c r="F8" s="1">
        <v>1.1745013106</v>
      </c>
      <c r="G8" s="1">
        <v>0.5373893719</v>
      </c>
      <c r="H8" s="1">
        <v>-0.0739</v>
      </c>
      <c r="I8" s="1">
        <v>0.1197</v>
      </c>
      <c r="J8" s="1">
        <v>0.3803997549</v>
      </c>
    </row>
    <row r="9" spans="1:10" ht="12.75">
      <c r="A9" t="s">
        <v>12</v>
      </c>
      <c r="B9" s="2" t="s">
        <v>16</v>
      </c>
      <c r="C9" s="7" t="s">
        <v>71</v>
      </c>
      <c r="D9" s="1">
        <v>0.9916545838</v>
      </c>
      <c r="E9" s="1">
        <v>0.7983088971</v>
      </c>
      <c r="F9" s="1">
        <v>1.2318274507</v>
      </c>
      <c r="G9" s="1">
        <v>0.9396288215</v>
      </c>
      <c r="H9" s="1">
        <v>-0.00838</v>
      </c>
      <c r="I9" s="1">
        <v>0.1107</v>
      </c>
      <c r="J9" s="1">
        <v>0.0057360013</v>
      </c>
    </row>
    <row r="10" spans="1:10" ht="12.75">
      <c r="A10" t="s">
        <v>12</v>
      </c>
      <c r="B10" s="2" t="s">
        <v>17</v>
      </c>
      <c r="C10" s="7" t="s">
        <v>71</v>
      </c>
      <c r="D10" s="1">
        <v>1.4293615798</v>
      </c>
      <c r="E10" s="1">
        <v>0.9357803991</v>
      </c>
      <c r="F10" s="1">
        <v>2.1832841635</v>
      </c>
      <c r="G10" s="1">
        <v>0.0983539251</v>
      </c>
      <c r="H10" s="1">
        <v>0.3572</v>
      </c>
      <c r="I10" s="1">
        <v>0.2161</v>
      </c>
      <c r="J10" s="1">
        <v>2.7320344324</v>
      </c>
    </row>
    <row r="11" spans="1:10" ht="12.75">
      <c r="A11" t="s">
        <v>12</v>
      </c>
      <c r="B11" s="2" t="s">
        <v>18</v>
      </c>
      <c r="C11" s="7" t="s">
        <v>71</v>
      </c>
      <c r="D11" s="1">
        <v>1.0506614347</v>
      </c>
      <c r="E11" s="1">
        <v>0.6764854944</v>
      </c>
      <c r="F11" s="1">
        <v>1.6318006216</v>
      </c>
      <c r="G11" s="1">
        <v>0.8258625008</v>
      </c>
      <c r="H11" s="1">
        <v>0.0494</v>
      </c>
      <c r="I11" s="1">
        <v>0.2246</v>
      </c>
      <c r="J11" s="1">
        <v>0.0484048893</v>
      </c>
    </row>
    <row r="12" spans="1:10" ht="12.75">
      <c r="A12" t="s">
        <v>12</v>
      </c>
      <c r="B12" s="2" t="s">
        <v>19</v>
      </c>
      <c r="C12" s="7" t="s">
        <v>71</v>
      </c>
      <c r="D12" s="1">
        <v>1.1756454619</v>
      </c>
      <c r="E12" s="1">
        <v>0.9065732771</v>
      </c>
      <c r="F12" s="1">
        <v>1.5245786381</v>
      </c>
      <c r="G12" s="1">
        <v>0.2223437593</v>
      </c>
      <c r="H12" s="1">
        <v>0.1618</v>
      </c>
      <c r="I12" s="1">
        <v>0.1326</v>
      </c>
      <c r="J12" s="1">
        <v>1.489179818</v>
      </c>
    </row>
    <row r="13" spans="1:10" ht="12.75">
      <c r="A13" t="s">
        <v>12</v>
      </c>
      <c r="B13" s="2" t="s">
        <v>20</v>
      </c>
      <c r="C13" s="7" t="s">
        <v>71</v>
      </c>
      <c r="D13" s="1">
        <v>0.5284740445</v>
      </c>
      <c r="E13" s="1">
        <v>0.129946341</v>
      </c>
      <c r="F13" s="1">
        <v>2.1492318572</v>
      </c>
      <c r="G13" s="1">
        <v>0.3729086433</v>
      </c>
      <c r="H13" s="1">
        <v>-0.6378</v>
      </c>
      <c r="I13" s="1">
        <v>0.7158</v>
      </c>
      <c r="J13" s="1">
        <v>0.7939491862</v>
      </c>
    </row>
    <row r="14" spans="1:10" ht="12.75">
      <c r="A14" t="s">
        <v>12</v>
      </c>
      <c r="B14" s="2" t="s">
        <v>21</v>
      </c>
      <c r="C14" s="7" t="s">
        <v>71</v>
      </c>
      <c r="D14" s="1">
        <v>0.9206599034</v>
      </c>
      <c r="E14" s="1">
        <v>0.6444108017</v>
      </c>
      <c r="F14" s="1">
        <v>1.3153327901</v>
      </c>
      <c r="G14" s="1">
        <v>0.6497155873</v>
      </c>
      <c r="H14" s="1">
        <v>-0.0827</v>
      </c>
      <c r="I14" s="1">
        <v>0.182</v>
      </c>
      <c r="J14" s="1">
        <v>0.2062588867</v>
      </c>
    </row>
    <row r="15" spans="1:10" ht="12.75">
      <c r="A15" t="s">
        <v>12</v>
      </c>
      <c r="B15" s="2" t="s">
        <v>22</v>
      </c>
      <c r="C15" s="7" t="s">
        <v>71</v>
      </c>
      <c r="D15" s="1">
        <v>0.9732289931</v>
      </c>
      <c r="E15" s="1">
        <v>0.6957382736</v>
      </c>
      <c r="F15" s="1">
        <v>1.3613950948</v>
      </c>
      <c r="G15" s="1">
        <v>0.8740946274</v>
      </c>
      <c r="H15" s="1">
        <v>-0.0271</v>
      </c>
      <c r="I15" s="1">
        <v>0.1712</v>
      </c>
      <c r="J15" s="1">
        <v>0.0251094551</v>
      </c>
    </row>
    <row r="16" spans="1:10" ht="12.75">
      <c r="A16" t="s">
        <v>12</v>
      </c>
      <c r="B16" s="2" t="s">
        <v>23</v>
      </c>
      <c r="C16" s="7" t="s">
        <v>71</v>
      </c>
      <c r="D16" s="1">
        <v>0.9871418756</v>
      </c>
      <c r="E16" s="1">
        <v>0.7933877239</v>
      </c>
      <c r="F16" s="1">
        <v>1.2282129572</v>
      </c>
      <c r="G16" s="1">
        <v>0.907583085</v>
      </c>
      <c r="H16" s="1">
        <v>-0.0129</v>
      </c>
      <c r="I16" s="1">
        <v>0.1115</v>
      </c>
      <c r="J16" s="1">
        <v>0.01347634</v>
      </c>
    </row>
    <row r="17" spans="1:10" ht="12.75">
      <c r="A17" t="s">
        <v>12</v>
      </c>
      <c r="B17" s="2" t="s">
        <v>24</v>
      </c>
      <c r="C17" s="7" t="s">
        <v>71</v>
      </c>
      <c r="D17" s="1">
        <v>1.067406741</v>
      </c>
      <c r="E17" s="1">
        <v>0.8062464066</v>
      </c>
      <c r="F17" s="1">
        <v>1.4131624544</v>
      </c>
      <c r="G17" s="1">
        <v>0.6486405227</v>
      </c>
      <c r="H17" s="1">
        <v>0.0652</v>
      </c>
      <c r="I17" s="1">
        <v>0.1432</v>
      </c>
      <c r="J17" s="1">
        <v>0.2076183916</v>
      </c>
    </row>
    <row r="18" spans="1:10" ht="12.75">
      <c r="A18" t="s">
        <v>12</v>
      </c>
      <c r="B18" s="2" t="s">
        <v>25</v>
      </c>
      <c r="C18" s="7" t="s">
        <v>71</v>
      </c>
      <c r="D18" s="1">
        <v>0.9928520569</v>
      </c>
      <c r="E18" s="1">
        <v>0.8048012672</v>
      </c>
      <c r="F18" s="1">
        <v>1.2248430103</v>
      </c>
      <c r="G18" s="1">
        <v>0.9466150733</v>
      </c>
      <c r="H18" s="1">
        <v>-0.00717</v>
      </c>
      <c r="I18" s="1">
        <v>0.1071</v>
      </c>
      <c r="J18" s="1">
        <v>0.0044833849</v>
      </c>
    </row>
    <row r="19" spans="1:10" ht="12.75">
      <c r="A19" t="s">
        <v>12</v>
      </c>
      <c r="B19" s="2" t="s">
        <v>26</v>
      </c>
      <c r="C19" s="7" t="s">
        <v>71</v>
      </c>
      <c r="D19" s="1">
        <v>1.0669260408</v>
      </c>
      <c r="E19" s="1">
        <v>0.8680122675</v>
      </c>
      <c r="F19" s="1">
        <v>1.3114229132</v>
      </c>
      <c r="G19" s="1">
        <v>0.5383037336</v>
      </c>
      <c r="H19" s="1">
        <v>0.0648</v>
      </c>
      <c r="I19" s="1">
        <v>0.1053</v>
      </c>
      <c r="J19" s="1">
        <v>0.3786926614</v>
      </c>
    </row>
    <row r="20" spans="1:10" ht="12.75">
      <c r="A20" t="s">
        <v>12</v>
      </c>
      <c r="B20" s="2" t="s">
        <v>27</v>
      </c>
      <c r="C20" s="7" t="s">
        <v>71</v>
      </c>
      <c r="D20" s="1">
        <v>0.949042888</v>
      </c>
      <c r="E20" s="1">
        <v>0.7531252943</v>
      </c>
      <c r="F20" s="1">
        <v>1.1959263753</v>
      </c>
      <c r="G20" s="1">
        <v>0.6575185943</v>
      </c>
      <c r="H20" s="1">
        <v>-0.0523</v>
      </c>
      <c r="I20" s="1">
        <v>0.118</v>
      </c>
      <c r="J20" s="1">
        <v>0.1965518675</v>
      </c>
    </row>
    <row r="21" spans="1:10" ht="12.75">
      <c r="A21" t="s">
        <v>12</v>
      </c>
      <c r="B21" s="2" t="s">
        <v>28</v>
      </c>
      <c r="C21" s="7" t="s">
        <v>71</v>
      </c>
      <c r="D21" s="1">
        <v>1.1960084561</v>
      </c>
      <c r="E21" s="1">
        <v>0.9247624608</v>
      </c>
      <c r="F21" s="1">
        <v>1.5468147634</v>
      </c>
      <c r="G21" s="1">
        <v>0.1725822314</v>
      </c>
      <c r="H21" s="1">
        <v>0.179</v>
      </c>
      <c r="I21" s="1">
        <v>0.1312</v>
      </c>
      <c r="J21" s="1">
        <v>1.8603688878</v>
      </c>
    </row>
    <row r="22" spans="1:10" ht="12.75">
      <c r="A22" t="s">
        <v>12</v>
      </c>
      <c r="B22" s="2" t="s">
        <v>29</v>
      </c>
      <c r="C22" s="7" t="s">
        <v>71</v>
      </c>
      <c r="D22" s="1">
        <v>1.1099487108</v>
      </c>
      <c r="E22" s="1">
        <v>0.9310811548</v>
      </c>
      <c r="F22" s="1">
        <v>1.3231780434</v>
      </c>
      <c r="G22" s="1">
        <v>0.2446226204</v>
      </c>
      <c r="H22" s="1">
        <v>0.1043</v>
      </c>
      <c r="I22" s="1">
        <v>0.0897</v>
      </c>
      <c r="J22" s="1">
        <v>1.3537556513</v>
      </c>
    </row>
    <row r="23" spans="1:10" ht="12.75">
      <c r="A23" t="s">
        <v>12</v>
      </c>
      <c r="B23" s="2" t="s">
        <v>30</v>
      </c>
      <c r="C23" s="7" t="s">
        <v>71</v>
      </c>
      <c r="D23" s="1">
        <v>1.1759792067</v>
      </c>
      <c r="E23" s="1">
        <v>0.953065173</v>
      </c>
      <c r="F23" s="1">
        <v>1.4510309827</v>
      </c>
      <c r="G23" s="1">
        <v>0.1306107732</v>
      </c>
      <c r="H23" s="1">
        <v>0.1621</v>
      </c>
      <c r="I23" s="1">
        <v>0.1072</v>
      </c>
      <c r="J23" s="1">
        <v>2.2852300644</v>
      </c>
    </row>
    <row r="24" spans="1:10" ht="12.75">
      <c r="A24" t="s">
        <v>12</v>
      </c>
      <c r="B24" s="2" t="s">
        <v>31</v>
      </c>
      <c r="C24" s="7" t="s">
        <v>71</v>
      </c>
      <c r="D24" s="1">
        <v>0.8623398093</v>
      </c>
      <c r="E24" s="1">
        <v>0.6500842821</v>
      </c>
      <c r="F24" s="1">
        <v>1.1438977487</v>
      </c>
      <c r="G24" s="1">
        <v>0.3042349271</v>
      </c>
      <c r="H24" s="1">
        <v>-0.1481</v>
      </c>
      <c r="I24" s="1">
        <v>0.1442</v>
      </c>
      <c r="J24" s="1">
        <v>1.0555386429</v>
      </c>
    </row>
    <row r="25" spans="1:10" ht="12.75">
      <c r="A25" t="s">
        <v>12</v>
      </c>
      <c r="B25" s="2" t="s">
        <v>32</v>
      </c>
      <c r="C25" s="7" t="s">
        <v>71</v>
      </c>
      <c r="D25" s="1">
        <v>1.0151144492</v>
      </c>
      <c r="E25" s="1">
        <v>0.8079646662</v>
      </c>
      <c r="F25" s="1">
        <v>1.2753742682</v>
      </c>
      <c r="G25" s="1">
        <v>0.8974965657</v>
      </c>
      <c r="H25" s="1">
        <v>0.015</v>
      </c>
      <c r="I25" s="1">
        <v>0.1164</v>
      </c>
      <c r="J25" s="1">
        <v>0.0165957365</v>
      </c>
    </row>
    <row r="26" spans="1:10" ht="12.75">
      <c r="A26" t="s">
        <v>12</v>
      </c>
      <c r="B26" s="2" t="s">
        <v>33</v>
      </c>
      <c r="C26" s="7" t="s">
        <v>71</v>
      </c>
      <c r="D26" s="1">
        <v>1.015449216</v>
      </c>
      <c r="E26" s="1">
        <v>0.8453208714</v>
      </c>
      <c r="F26" s="1">
        <v>1.2198174033</v>
      </c>
      <c r="G26" s="1">
        <v>0.869833123</v>
      </c>
      <c r="H26" s="1">
        <v>0.0153</v>
      </c>
      <c r="I26" s="1">
        <v>0.0936</v>
      </c>
      <c r="J26" s="1">
        <v>0.0268535273</v>
      </c>
    </row>
    <row r="27" spans="1:10" ht="12.75">
      <c r="A27" t="s">
        <v>12</v>
      </c>
      <c r="B27" s="2" t="s">
        <v>34</v>
      </c>
      <c r="C27" s="7" t="s">
        <v>71</v>
      </c>
      <c r="D27" s="1">
        <v>0.9098195219</v>
      </c>
      <c r="E27" s="1">
        <v>0.7373604509</v>
      </c>
      <c r="F27" s="1">
        <v>1.1226145388</v>
      </c>
      <c r="G27" s="1">
        <v>0.3781158204</v>
      </c>
      <c r="H27" s="1">
        <v>-0.0945</v>
      </c>
      <c r="I27" s="1">
        <v>0.1072</v>
      </c>
      <c r="J27" s="1">
        <v>0.7768188409</v>
      </c>
    </row>
    <row r="28" spans="1:10" s="3" customFormat="1" ht="12.75">
      <c r="A28" s="3" t="s">
        <v>35</v>
      </c>
      <c r="B28" s="4" t="s">
        <v>36</v>
      </c>
      <c r="C28" s="7" t="s">
        <v>72</v>
      </c>
      <c r="D28" s="5">
        <v>1.6400164371</v>
      </c>
      <c r="E28" s="5">
        <v>1.1340101582</v>
      </c>
      <c r="F28" s="5">
        <v>2.3718076021</v>
      </c>
      <c r="G28" s="5">
        <v>0.0085865303</v>
      </c>
      <c r="H28" s="5">
        <v>0.4947</v>
      </c>
      <c r="I28" s="5">
        <v>0.1882</v>
      </c>
      <c r="J28" s="5">
        <v>6.9068672889</v>
      </c>
    </row>
    <row r="29" spans="1:10" ht="12.75">
      <c r="A29" t="s">
        <v>35</v>
      </c>
      <c r="B29" s="2" t="s">
        <v>37</v>
      </c>
      <c r="C29" s="7" t="s">
        <v>72</v>
      </c>
      <c r="D29" s="1">
        <v>1.0554242965</v>
      </c>
      <c r="E29" s="1">
        <v>0.9419552794</v>
      </c>
      <c r="F29" s="1">
        <v>1.182561922</v>
      </c>
      <c r="G29" s="1">
        <v>0.3526010475</v>
      </c>
      <c r="H29" s="1">
        <v>0.0539</v>
      </c>
      <c r="I29" s="1">
        <v>0.058</v>
      </c>
      <c r="J29" s="1">
        <v>0.8640742507</v>
      </c>
    </row>
    <row r="30" spans="1:10" ht="12.75">
      <c r="A30" t="s">
        <v>35</v>
      </c>
      <c r="B30" s="2" t="s">
        <v>38</v>
      </c>
      <c r="C30" s="7" t="s">
        <v>72</v>
      </c>
      <c r="D30" s="1">
        <v>0.9193106707</v>
      </c>
      <c r="E30" s="1">
        <v>0.757215012</v>
      </c>
      <c r="F30" s="1">
        <v>1.1161058561</v>
      </c>
      <c r="G30" s="1">
        <v>0.3952771292</v>
      </c>
      <c r="H30" s="1">
        <v>-0.0841</v>
      </c>
      <c r="I30" s="1">
        <v>0.099</v>
      </c>
      <c r="J30" s="1">
        <v>0.7226466519</v>
      </c>
    </row>
    <row r="31" spans="1:10" ht="12.75">
      <c r="A31" t="s">
        <v>35</v>
      </c>
      <c r="B31" s="2" t="s">
        <v>39</v>
      </c>
      <c r="C31" s="7" t="s">
        <v>72</v>
      </c>
      <c r="D31" s="1">
        <v>1.0137813837</v>
      </c>
      <c r="E31" s="1">
        <v>0.6893316075</v>
      </c>
      <c r="F31" s="1">
        <v>1.4909409097</v>
      </c>
      <c r="G31" s="1">
        <v>0.9445513347</v>
      </c>
      <c r="H31" s="1">
        <v>0.0137</v>
      </c>
      <c r="I31" s="1">
        <v>0.1968</v>
      </c>
      <c r="J31" s="1">
        <v>0.0048372899</v>
      </c>
    </row>
    <row r="32" spans="1:10" ht="12.75">
      <c r="A32" t="s">
        <v>35</v>
      </c>
      <c r="B32" s="2" t="s">
        <v>79</v>
      </c>
      <c r="C32" s="7" t="s">
        <v>72</v>
      </c>
      <c r="D32" s="1">
        <v>1.302045432</v>
      </c>
      <c r="E32" s="1">
        <v>0.9529256638</v>
      </c>
      <c r="F32" s="1">
        <v>1.7790708881</v>
      </c>
      <c r="G32" s="1">
        <v>0.0974709841</v>
      </c>
      <c r="H32" s="1">
        <v>0.2639</v>
      </c>
      <c r="I32" s="1">
        <v>0.1593</v>
      </c>
      <c r="J32" s="1">
        <v>2.7464440623</v>
      </c>
    </row>
    <row r="33" spans="1:10" ht="12.75">
      <c r="A33" t="s">
        <v>35</v>
      </c>
      <c r="B33" s="2" t="s">
        <v>40</v>
      </c>
      <c r="C33" s="7" t="s">
        <v>72</v>
      </c>
      <c r="D33" s="1">
        <v>0.9891481202</v>
      </c>
      <c r="E33" s="1">
        <v>0.5869891667</v>
      </c>
      <c r="F33" s="1">
        <v>1.6668348567</v>
      </c>
      <c r="G33" s="1">
        <v>0.9673102752</v>
      </c>
      <c r="H33" s="1">
        <v>-0.0109</v>
      </c>
      <c r="I33" s="1">
        <v>0.2662</v>
      </c>
      <c r="J33" s="1">
        <v>0.0016795213</v>
      </c>
    </row>
    <row r="34" spans="1:10" ht="12.75">
      <c r="A34" t="s">
        <v>35</v>
      </c>
      <c r="B34" s="2" t="s">
        <v>41</v>
      </c>
      <c r="C34" s="7" t="s">
        <v>72</v>
      </c>
      <c r="D34" s="1">
        <v>1.6568195113</v>
      </c>
      <c r="E34" s="1">
        <v>0.8721187405</v>
      </c>
      <c r="F34" s="1">
        <v>3.1475655384</v>
      </c>
      <c r="G34" s="1">
        <v>0.1230521125</v>
      </c>
      <c r="H34" s="1">
        <v>0.5049</v>
      </c>
      <c r="I34" s="1">
        <v>0.3274</v>
      </c>
      <c r="J34" s="1">
        <v>2.3780366455</v>
      </c>
    </row>
    <row r="35" spans="1:10" ht="12.75">
      <c r="A35" t="s">
        <v>35</v>
      </c>
      <c r="B35" s="2" t="s">
        <v>42</v>
      </c>
      <c r="C35" s="7" t="s">
        <v>72</v>
      </c>
      <c r="D35" s="1">
        <v>0.7377960815</v>
      </c>
      <c r="E35" s="1">
        <v>0.4913782059</v>
      </c>
      <c r="F35" s="1">
        <v>1.1077883622</v>
      </c>
      <c r="G35" s="1">
        <v>0.1425467944</v>
      </c>
      <c r="H35" s="1">
        <v>-0.3041</v>
      </c>
      <c r="I35" s="1">
        <v>0.2074</v>
      </c>
      <c r="J35" s="1">
        <v>2.1502487346</v>
      </c>
    </row>
    <row r="36" spans="1:10" s="3" customFormat="1" ht="12.75">
      <c r="A36" s="3" t="s">
        <v>35</v>
      </c>
      <c r="B36" s="4" t="s">
        <v>43</v>
      </c>
      <c r="C36" s="7" t="s">
        <v>72</v>
      </c>
      <c r="D36" s="5">
        <v>0.57134688</v>
      </c>
      <c r="E36" s="5">
        <v>0.3398136129</v>
      </c>
      <c r="F36" s="5">
        <v>0.9606361983</v>
      </c>
      <c r="G36" s="5">
        <v>0.0347304571</v>
      </c>
      <c r="H36" s="5">
        <v>-0.5598</v>
      </c>
      <c r="I36" s="5">
        <v>0.2651</v>
      </c>
      <c r="J36" s="5">
        <v>4.458378187</v>
      </c>
    </row>
    <row r="37" spans="1:10" s="3" customFormat="1" ht="12.75">
      <c r="A37" s="3" t="s">
        <v>35</v>
      </c>
      <c r="B37" s="4" t="s">
        <v>44</v>
      </c>
      <c r="C37" s="7" t="s">
        <v>72</v>
      </c>
      <c r="D37" s="5">
        <v>0.4385443455</v>
      </c>
      <c r="E37" s="5">
        <v>0.2948377765</v>
      </c>
      <c r="F37" s="5">
        <v>0.6522947814</v>
      </c>
      <c r="G37" s="5">
        <v>4.71751E-05</v>
      </c>
      <c r="H37" s="5">
        <v>-0.8243</v>
      </c>
      <c r="I37" s="5">
        <v>0.2026</v>
      </c>
      <c r="J37" s="5">
        <v>16.558377934</v>
      </c>
    </row>
    <row r="38" spans="1:10" ht="12.75">
      <c r="A38" t="s">
        <v>35</v>
      </c>
      <c r="B38" s="2" t="s">
        <v>45</v>
      </c>
      <c r="C38" s="7" t="s">
        <v>72</v>
      </c>
      <c r="D38" s="1">
        <v>0.7026199798</v>
      </c>
      <c r="E38" s="1">
        <v>0.3502182821</v>
      </c>
      <c r="F38" s="1">
        <v>1.4096204034</v>
      </c>
      <c r="G38" s="1">
        <v>0.3204476198</v>
      </c>
      <c r="H38" s="1">
        <v>-0.3529</v>
      </c>
      <c r="I38" s="1">
        <v>0.3552</v>
      </c>
      <c r="J38" s="1">
        <v>0.987118662</v>
      </c>
    </row>
    <row r="39" spans="1:10" ht="12.75">
      <c r="A39" t="s">
        <v>35</v>
      </c>
      <c r="B39" s="2" t="s">
        <v>46</v>
      </c>
      <c r="C39" s="7" t="s">
        <v>72</v>
      </c>
      <c r="D39" s="1">
        <v>0.8802596378</v>
      </c>
      <c r="E39" s="1">
        <v>0.6299066677</v>
      </c>
      <c r="F39" s="1">
        <v>1.2301140306</v>
      </c>
      <c r="G39" s="1">
        <v>0.4550721987</v>
      </c>
      <c r="H39" s="1">
        <v>-0.1275</v>
      </c>
      <c r="I39" s="1">
        <v>0.1707</v>
      </c>
      <c r="J39" s="1">
        <v>0.5579876214</v>
      </c>
    </row>
    <row r="40" spans="1:10" s="3" customFormat="1" ht="12.75">
      <c r="A40" s="3" t="s">
        <v>35</v>
      </c>
      <c r="B40" s="4" t="s">
        <v>47</v>
      </c>
      <c r="C40" s="7"/>
      <c r="D40" s="5">
        <v>0.2759941506</v>
      </c>
      <c r="E40" s="5">
        <v>0.1782135239</v>
      </c>
      <c r="F40" s="5">
        <v>0.4274241902</v>
      </c>
      <c r="G40" s="5">
        <v>7.9839251E-09</v>
      </c>
      <c r="H40" s="5">
        <v>-1.2874</v>
      </c>
      <c r="I40" s="5">
        <v>0.2232</v>
      </c>
      <c r="J40" s="5">
        <v>33.279022619</v>
      </c>
    </row>
    <row r="41" spans="1:10" s="3" customFormat="1" ht="12.75">
      <c r="A41" s="3" t="s">
        <v>48</v>
      </c>
      <c r="B41" s="4" t="s">
        <v>11</v>
      </c>
      <c r="C41" s="7"/>
      <c r="D41" s="5">
        <v>1.0605857442</v>
      </c>
      <c r="E41" s="5">
        <v>1.0520695484</v>
      </c>
      <c r="F41" s="5">
        <v>1.069170876</v>
      </c>
      <c r="G41" s="5">
        <v>2.182265E-46</v>
      </c>
      <c r="H41" s="5">
        <v>0.0588</v>
      </c>
      <c r="I41" s="5">
        <v>0.00411</v>
      </c>
      <c r="J41" s="5">
        <v>204.49531057</v>
      </c>
    </row>
    <row r="42" spans="1:10" s="3" customFormat="1" ht="12.75">
      <c r="A42" s="3" t="s">
        <v>49</v>
      </c>
      <c r="B42" s="4" t="s">
        <v>11</v>
      </c>
      <c r="C42" s="7"/>
      <c r="D42" s="5">
        <v>0.9504774074</v>
      </c>
      <c r="E42" s="5">
        <v>0.9262569462</v>
      </c>
      <c r="F42" s="5">
        <v>0.9753312035</v>
      </c>
      <c r="G42" s="5">
        <v>0.0001149602</v>
      </c>
      <c r="H42" s="5">
        <v>-0.0508</v>
      </c>
      <c r="I42" s="5">
        <v>0.0132</v>
      </c>
      <c r="J42" s="5">
        <v>14.873606913</v>
      </c>
    </row>
    <row r="43" spans="1:10" s="3" customFormat="1" ht="12.75">
      <c r="A43" s="3" t="s">
        <v>50</v>
      </c>
      <c r="B43" s="4" t="s">
        <v>51</v>
      </c>
      <c r="C43" s="7" t="s">
        <v>73</v>
      </c>
      <c r="D43" s="5">
        <v>3.9005328191</v>
      </c>
      <c r="E43" s="5">
        <v>3.3564931216</v>
      </c>
      <c r="F43" s="5">
        <v>4.5327535978</v>
      </c>
      <c r="G43" s="5">
        <v>1.453048E-70</v>
      </c>
      <c r="H43" s="5">
        <v>1.3611</v>
      </c>
      <c r="I43" s="5">
        <v>0.0766</v>
      </c>
      <c r="J43" s="5">
        <v>315.40286119</v>
      </c>
    </row>
    <row r="44" spans="1:10" ht="12.75">
      <c r="A44" t="s">
        <v>52</v>
      </c>
      <c r="B44" s="2" t="s">
        <v>51</v>
      </c>
      <c r="C44" s="7" t="s">
        <v>73</v>
      </c>
      <c r="D44" s="1">
        <v>1.1228432169</v>
      </c>
      <c r="E44" s="1">
        <v>0.8357610693</v>
      </c>
      <c r="F44" s="1">
        <v>1.5085374709</v>
      </c>
      <c r="G44" s="1">
        <v>0.441841301</v>
      </c>
      <c r="H44" s="1">
        <v>0.1159</v>
      </c>
      <c r="I44" s="1">
        <v>0.1507</v>
      </c>
      <c r="J44" s="1">
        <v>0.5914957569</v>
      </c>
    </row>
    <row r="45" spans="1:10" s="3" customFormat="1" ht="12.75">
      <c r="A45" s="3" t="s">
        <v>53</v>
      </c>
      <c r="B45" s="4">
        <v>1</v>
      </c>
      <c r="C45" s="7">
        <v>0</v>
      </c>
      <c r="D45" s="5">
        <v>0.2422448058</v>
      </c>
      <c r="E45" s="5">
        <v>0.2153373161</v>
      </c>
      <c r="F45" s="5">
        <v>0.2725145228</v>
      </c>
      <c r="G45" s="5">
        <v>3.72959E-123</v>
      </c>
      <c r="H45" s="5">
        <v>-1.4178</v>
      </c>
      <c r="I45" s="5">
        <v>0.0601</v>
      </c>
      <c r="J45" s="5">
        <v>557.02556964</v>
      </c>
    </row>
    <row r="46" spans="1:10" s="3" customFormat="1" ht="12.75">
      <c r="A46" s="3" t="s">
        <v>53</v>
      </c>
      <c r="B46" s="4" t="s">
        <v>54</v>
      </c>
      <c r="C46" s="7">
        <v>0</v>
      </c>
      <c r="D46" s="5">
        <v>0.1735186626</v>
      </c>
      <c r="E46" s="5">
        <v>0.1519059241</v>
      </c>
      <c r="F46" s="5">
        <v>0.1982063995</v>
      </c>
      <c r="G46" s="5">
        <v>7.49018E-147</v>
      </c>
      <c r="H46" s="5">
        <v>-1.7515</v>
      </c>
      <c r="I46" s="5">
        <v>0.0679</v>
      </c>
      <c r="J46" s="5">
        <v>665.97700195</v>
      </c>
    </row>
    <row r="47" spans="1:10" s="3" customFormat="1" ht="12.75">
      <c r="A47" s="3" t="s">
        <v>55</v>
      </c>
      <c r="B47" s="4" t="s">
        <v>56</v>
      </c>
      <c r="C47" s="7" t="s">
        <v>78</v>
      </c>
      <c r="D47" s="5">
        <v>1.9414255627</v>
      </c>
      <c r="E47" s="5">
        <v>1.7091513449</v>
      </c>
      <c r="F47" s="5">
        <v>2.2052659214</v>
      </c>
      <c r="G47" s="5">
        <v>1.893868E-24</v>
      </c>
      <c r="H47" s="5">
        <v>0.6634</v>
      </c>
      <c r="I47" s="5">
        <v>0.065</v>
      </c>
      <c r="J47" s="5">
        <v>104.13084524</v>
      </c>
    </row>
    <row r="48" spans="1:10" s="3" customFormat="1" ht="12.75">
      <c r="A48" s="3" t="s">
        <v>55</v>
      </c>
      <c r="B48" s="4" t="s">
        <v>57</v>
      </c>
      <c r="C48" s="7" t="s">
        <v>78</v>
      </c>
      <c r="D48" s="5">
        <v>2.0828270276</v>
      </c>
      <c r="E48" s="5">
        <v>1.875032644</v>
      </c>
      <c r="F48" s="5">
        <v>2.3136495467</v>
      </c>
      <c r="G48" s="5">
        <v>1.279663E-42</v>
      </c>
      <c r="H48" s="5">
        <v>0.7337</v>
      </c>
      <c r="I48" s="5">
        <v>0.0536</v>
      </c>
      <c r="J48" s="5">
        <v>187.22949282</v>
      </c>
    </row>
    <row r="49" spans="1:10" s="3" customFormat="1" ht="12.75">
      <c r="A49" s="3" t="s">
        <v>58</v>
      </c>
      <c r="B49" s="4" t="s">
        <v>75</v>
      </c>
      <c r="C49" s="7" t="s">
        <v>74</v>
      </c>
      <c r="D49" s="5">
        <v>8.7207198537</v>
      </c>
      <c r="E49" s="5">
        <v>7.7230473662</v>
      </c>
      <c r="F49" s="5">
        <v>9.8472728653</v>
      </c>
      <c r="G49" s="5">
        <v>1.93569E-267</v>
      </c>
      <c r="H49" s="5">
        <v>2.1657</v>
      </c>
      <c r="I49" s="5">
        <v>0.062</v>
      </c>
      <c r="J49" s="5">
        <v>1220.6991113</v>
      </c>
    </row>
    <row r="50" spans="1:10" s="3" customFormat="1" ht="12.75">
      <c r="A50" s="3" t="s">
        <v>59</v>
      </c>
      <c r="B50" s="4" t="s">
        <v>60</v>
      </c>
      <c r="C50" s="7" t="s">
        <v>76</v>
      </c>
      <c r="D50" s="5">
        <v>2.0398201743</v>
      </c>
      <c r="E50" s="5">
        <v>1.5336790347</v>
      </c>
      <c r="F50" s="5">
        <v>2.7129968195</v>
      </c>
      <c r="G50" s="5">
        <v>9.6235931E-07</v>
      </c>
      <c r="H50" s="5">
        <v>0.7129</v>
      </c>
      <c r="I50" s="5">
        <v>0.1455</v>
      </c>
      <c r="J50" s="5">
        <v>24.001995046</v>
      </c>
    </row>
    <row r="51" spans="1:10" s="3" customFormat="1" ht="12.75">
      <c r="A51" s="3" t="s">
        <v>59</v>
      </c>
      <c r="B51" s="4" t="s">
        <v>61</v>
      </c>
      <c r="C51" s="7" t="s">
        <v>76</v>
      </c>
      <c r="D51" s="5">
        <v>1.5399642246</v>
      </c>
      <c r="E51" s="5">
        <v>1.2464777633</v>
      </c>
      <c r="F51" s="5">
        <v>1.9025528437</v>
      </c>
      <c r="G51" s="5">
        <v>6.27145E-05</v>
      </c>
      <c r="H51" s="5">
        <v>0.4318</v>
      </c>
      <c r="I51" s="5">
        <v>0.1079</v>
      </c>
      <c r="J51" s="5">
        <v>16.01886314</v>
      </c>
    </row>
    <row r="52" spans="1:10" ht="12.75">
      <c r="A52" t="s">
        <v>62</v>
      </c>
      <c r="B52" s="2" t="s">
        <v>51</v>
      </c>
      <c r="C52" s="7" t="s">
        <v>73</v>
      </c>
      <c r="D52" s="1">
        <v>1.0199287316</v>
      </c>
      <c r="E52" s="1">
        <v>0.9174431297</v>
      </c>
      <c r="F52" s="1">
        <v>1.1338627801</v>
      </c>
      <c r="G52" s="1">
        <v>0.7149448285</v>
      </c>
      <c r="H52" s="1">
        <v>0.0197</v>
      </c>
      <c r="I52" s="1">
        <v>0.054</v>
      </c>
      <c r="J52" s="1">
        <v>0.1333879595</v>
      </c>
    </row>
    <row r="53" spans="1:10" ht="12.75">
      <c r="A53" t="s">
        <v>63</v>
      </c>
      <c r="B53" s="2" t="s">
        <v>51</v>
      </c>
      <c r="C53" s="7" t="s">
        <v>73</v>
      </c>
      <c r="D53" s="1">
        <v>0.9575821496</v>
      </c>
      <c r="E53" s="1">
        <v>0.8532673407</v>
      </c>
      <c r="F53" s="1">
        <v>1.0746497955</v>
      </c>
      <c r="G53" s="1">
        <v>0.4613900749</v>
      </c>
      <c r="H53" s="1">
        <v>-0.0433</v>
      </c>
      <c r="I53" s="1">
        <v>0.0588</v>
      </c>
      <c r="J53" s="1">
        <v>0.5425203736</v>
      </c>
    </row>
    <row r="54" spans="1:10" s="3" customFormat="1" ht="12.75">
      <c r="A54" s="3" t="s">
        <v>64</v>
      </c>
      <c r="B54" s="4" t="s">
        <v>65</v>
      </c>
      <c r="C54" s="7" t="s">
        <v>77</v>
      </c>
      <c r="D54" s="5">
        <v>0.8652013911</v>
      </c>
      <c r="E54" s="5">
        <v>0.7942700548</v>
      </c>
      <c r="F54" s="5">
        <v>0.9424671654</v>
      </c>
      <c r="G54" s="5">
        <v>0.0009075345</v>
      </c>
      <c r="H54" s="5">
        <v>-0.1448</v>
      </c>
      <c r="I54" s="5">
        <v>0.0436</v>
      </c>
      <c r="J54" s="5">
        <v>11.007306102</v>
      </c>
    </row>
    <row r="55" spans="1:10" s="3" customFormat="1" ht="12.75">
      <c r="A55" s="3" t="s">
        <v>66</v>
      </c>
      <c r="B55" s="4" t="s">
        <v>11</v>
      </c>
      <c r="C55" s="7"/>
      <c r="D55" s="5">
        <v>74.364244845</v>
      </c>
      <c r="E55" s="5">
        <v>39.486081831</v>
      </c>
      <c r="F55" s="5">
        <v>140.0503837</v>
      </c>
      <c r="G55" s="5">
        <v>1.325872E-40</v>
      </c>
      <c r="H55" s="5">
        <v>4.309</v>
      </c>
      <c r="I55" s="5">
        <v>0.323</v>
      </c>
      <c r="J55" s="5">
        <v>177.99822834</v>
      </c>
    </row>
    <row r="56" spans="1:10" s="3" customFormat="1" ht="12.75">
      <c r="A56" s="3" t="s">
        <v>67</v>
      </c>
      <c r="B56" s="4" t="s">
        <v>11</v>
      </c>
      <c r="C56" s="7"/>
      <c r="D56" s="6">
        <v>105022610000000</v>
      </c>
      <c r="E56" s="6">
        <v>231690165444</v>
      </c>
      <c r="F56" s="6">
        <v>47605599000000000</v>
      </c>
      <c r="G56" s="5">
        <v>4.383027E-25</v>
      </c>
      <c r="H56" s="5">
        <v>32.2852</v>
      </c>
      <c r="I56" s="5">
        <v>3.1207</v>
      </c>
      <c r="J56" s="5">
        <v>107.03080739</v>
      </c>
    </row>
    <row r="57" spans="1:10" s="3" customFormat="1" ht="12.75">
      <c r="A57" s="3" t="s">
        <v>68</v>
      </c>
      <c r="B57" s="4" t="s">
        <v>11</v>
      </c>
      <c r="C57" s="7"/>
      <c r="D57" s="5">
        <v>0.1407807962</v>
      </c>
      <c r="E57" s="5">
        <v>0.1037495563</v>
      </c>
      <c r="F57" s="5">
        <v>0.1910295647</v>
      </c>
      <c r="G57" s="5">
        <v>2.40588E-36</v>
      </c>
      <c r="H57" s="5">
        <v>-1.9606</v>
      </c>
      <c r="I57" s="5">
        <v>0.1557</v>
      </c>
      <c r="J57" s="5">
        <v>158.50052938</v>
      </c>
    </row>
    <row r="58" spans="1:10" s="3" customFormat="1" ht="12.75">
      <c r="A58" s="3" t="s">
        <v>69</v>
      </c>
      <c r="B58" s="4" t="s">
        <v>11</v>
      </c>
      <c r="C58" s="7"/>
      <c r="D58" s="5">
        <v>0.9335454842</v>
      </c>
      <c r="E58" s="5">
        <v>0.924431719</v>
      </c>
      <c r="F58" s="5">
        <v>0.9427491</v>
      </c>
      <c r="G58" s="5">
        <v>5.977793E-43</v>
      </c>
      <c r="H58" s="5">
        <v>-0.0688</v>
      </c>
      <c r="I58" s="5">
        <v>0.00501</v>
      </c>
      <c r="J58" s="5">
        <v>188.7437824</v>
      </c>
    </row>
    <row r="59" spans="1:10" s="3" customFormat="1" ht="12.75">
      <c r="A59" s="3" t="s">
        <v>70</v>
      </c>
      <c r="B59" s="4" t="s">
        <v>11</v>
      </c>
      <c r="C59" s="7"/>
      <c r="D59" s="5">
        <v>1.0296220492</v>
      </c>
      <c r="E59" s="5">
        <v>1.0256276421</v>
      </c>
      <c r="F59" s="5">
        <v>1.0336320129</v>
      </c>
      <c r="G59" s="5">
        <v>4.818896E-49</v>
      </c>
      <c r="H59" s="5">
        <v>0.0292</v>
      </c>
      <c r="I59" s="5">
        <v>0.00198</v>
      </c>
      <c r="J59" s="5">
        <v>216.66916867</v>
      </c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6"/>
  <sheetViews>
    <sheetView workbookViewId="0" topLeftCell="A1">
      <selection activeCell="A116" sqref="A116"/>
    </sheetView>
  </sheetViews>
  <sheetFormatPr defaultColWidth="9.140625" defaultRowHeight="12.75"/>
  <cols>
    <col min="1" max="2" width="36.57421875" style="0" bestFit="1" customWidth="1"/>
    <col min="3" max="3" width="11.00390625" style="0" bestFit="1" customWidth="1"/>
    <col min="4" max="5" width="11.28125" style="0" bestFit="1" customWidth="1"/>
  </cols>
  <sheetData>
    <row r="1" ht="12.75">
      <c r="A1" s="9" t="s">
        <v>93</v>
      </c>
    </row>
    <row r="3" ht="12.75">
      <c r="A3" t="s">
        <v>94</v>
      </c>
    </row>
    <row r="4" ht="12.75">
      <c r="A4" s="2"/>
    </row>
    <row r="5" spans="1:5" ht="12.75">
      <c r="A5" s="18" t="s">
        <v>12</v>
      </c>
      <c r="B5" s="18" t="s">
        <v>95</v>
      </c>
      <c r="C5" s="18" t="s">
        <v>96</v>
      </c>
      <c r="D5" s="15" t="s">
        <v>97</v>
      </c>
      <c r="E5" s="15" t="s">
        <v>97</v>
      </c>
    </row>
    <row r="6" spans="1:5" ht="12.75">
      <c r="A6" s="18"/>
      <c r="B6" s="18"/>
      <c r="C6" s="18"/>
      <c r="D6" s="15" t="s">
        <v>95</v>
      </c>
      <c r="E6" s="15" t="s">
        <v>96</v>
      </c>
    </row>
    <row r="7" spans="1:5" ht="12.75">
      <c r="A7" s="15" t="s">
        <v>13</v>
      </c>
      <c r="B7" s="9">
        <v>2535</v>
      </c>
      <c r="C7" s="9">
        <v>9.92</v>
      </c>
      <c r="D7" s="9">
        <v>2535</v>
      </c>
      <c r="E7" s="9">
        <v>9.92</v>
      </c>
    </row>
    <row r="8" spans="1:5" ht="12.75">
      <c r="A8" s="15" t="s">
        <v>14</v>
      </c>
      <c r="B8" s="9">
        <v>810</v>
      </c>
      <c r="C8" s="9">
        <v>3.17</v>
      </c>
      <c r="D8" s="9">
        <v>3345</v>
      </c>
      <c r="E8" s="9">
        <v>13.09</v>
      </c>
    </row>
    <row r="9" spans="1:5" ht="12.75">
      <c r="A9" s="15" t="s">
        <v>15</v>
      </c>
      <c r="B9" s="9">
        <v>1417</v>
      </c>
      <c r="C9" s="9">
        <v>5.55</v>
      </c>
      <c r="D9" s="9">
        <v>4762</v>
      </c>
      <c r="E9" s="9">
        <v>18.64</v>
      </c>
    </row>
    <row r="10" spans="1:5" ht="12.75">
      <c r="A10" s="15" t="s">
        <v>16</v>
      </c>
      <c r="B10" s="9">
        <v>1334</v>
      </c>
      <c r="C10" s="9">
        <v>5.22</v>
      </c>
      <c r="D10" s="9">
        <v>6096</v>
      </c>
      <c r="E10" s="9">
        <v>23.86</v>
      </c>
    </row>
    <row r="11" spans="1:5" ht="12.75">
      <c r="A11" s="15" t="s">
        <v>17</v>
      </c>
      <c r="B11" s="9">
        <v>798</v>
      </c>
      <c r="C11" s="9">
        <v>3.12</v>
      </c>
      <c r="D11" s="9">
        <v>6894</v>
      </c>
      <c r="E11" s="9">
        <v>26.98</v>
      </c>
    </row>
    <row r="12" spans="1:5" ht="12.75">
      <c r="A12" s="15" t="s">
        <v>18</v>
      </c>
      <c r="B12" s="9">
        <v>808</v>
      </c>
      <c r="C12" s="9">
        <v>3.16</v>
      </c>
      <c r="D12" s="9">
        <v>7702</v>
      </c>
      <c r="E12" s="9">
        <v>30.14</v>
      </c>
    </row>
    <row r="13" spans="1:5" ht="12.75">
      <c r="A13" s="15" t="s">
        <v>19</v>
      </c>
      <c r="B13" s="9">
        <v>1881</v>
      </c>
      <c r="C13" s="9">
        <v>7.36</v>
      </c>
      <c r="D13" s="9">
        <v>9583</v>
      </c>
      <c r="E13" s="9">
        <v>37.51</v>
      </c>
    </row>
    <row r="14" spans="1:5" ht="12.75">
      <c r="A14" s="15" t="s">
        <v>20</v>
      </c>
      <c r="B14" s="9">
        <v>32</v>
      </c>
      <c r="C14" s="9">
        <v>0.13</v>
      </c>
      <c r="D14" s="9">
        <v>9615</v>
      </c>
      <c r="E14" s="9">
        <v>37.63</v>
      </c>
    </row>
    <row r="15" spans="1:5" ht="12.75">
      <c r="A15" s="15" t="s">
        <v>21</v>
      </c>
      <c r="B15" s="9">
        <v>1183</v>
      </c>
      <c r="C15" s="9">
        <v>4.63</v>
      </c>
      <c r="D15" s="9">
        <v>10798</v>
      </c>
      <c r="E15" s="9">
        <v>42.26</v>
      </c>
    </row>
    <row r="16" spans="1:5" ht="12.75">
      <c r="A16" s="15" t="s">
        <v>22</v>
      </c>
      <c r="B16" s="9">
        <v>1177</v>
      </c>
      <c r="C16" s="9">
        <v>4.61</v>
      </c>
      <c r="D16" s="9">
        <v>11975</v>
      </c>
      <c r="E16" s="9">
        <v>46.87</v>
      </c>
    </row>
    <row r="17" spans="1:5" ht="12.75">
      <c r="A17" s="15" t="s">
        <v>23</v>
      </c>
      <c r="B17" s="9">
        <v>1053</v>
      </c>
      <c r="C17" s="9">
        <v>4.12</v>
      </c>
      <c r="D17" s="9">
        <v>13028</v>
      </c>
      <c r="E17" s="9">
        <v>50.99</v>
      </c>
    </row>
    <row r="18" spans="1:5" ht="12.75">
      <c r="A18" s="15" t="s">
        <v>24</v>
      </c>
      <c r="B18" s="9">
        <v>593</v>
      </c>
      <c r="C18" s="9">
        <v>2.32</v>
      </c>
      <c r="D18" s="9">
        <v>13621</v>
      </c>
      <c r="E18" s="9">
        <v>53.31</v>
      </c>
    </row>
    <row r="19" spans="1:5" ht="12.75">
      <c r="A19" s="15" t="s">
        <v>25</v>
      </c>
      <c r="B19" s="9">
        <v>1249</v>
      </c>
      <c r="C19" s="9">
        <v>4.89</v>
      </c>
      <c r="D19" s="9">
        <v>14870</v>
      </c>
      <c r="E19" s="9">
        <v>58.2</v>
      </c>
    </row>
    <row r="20" spans="1:5" ht="12.75">
      <c r="A20" s="15" t="s">
        <v>26</v>
      </c>
      <c r="B20" s="9">
        <v>1219</v>
      </c>
      <c r="C20" s="9">
        <v>4.77</v>
      </c>
      <c r="D20" s="9">
        <v>16089</v>
      </c>
      <c r="E20" s="9">
        <v>62.97</v>
      </c>
    </row>
    <row r="21" spans="1:5" ht="12.75">
      <c r="A21" s="15" t="s">
        <v>27</v>
      </c>
      <c r="B21" s="9">
        <v>956</v>
      </c>
      <c r="C21" s="9">
        <v>3.74</v>
      </c>
      <c r="D21" s="9">
        <v>17045</v>
      </c>
      <c r="E21" s="9">
        <v>66.71</v>
      </c>
    </row>
    <row r="22" spans="1:5" ht="12.75">
      <c r="A22" s="15" t="s">
        <v>28</v>
      </c>
      <c r="B22" s="9">
        <v>662</v>
      </c>
      <c r="C22" s="9">
        <v>2.59</v>
      </c>
      <c r="D22" s="9">
        <v>17707</v>
      </c>
      <c r="E22" s="9">
        <v>69.3</v>
      </c>
    </row>
    <row r="23" spans="1:5" ht="12.75">
      <c r="A23" s="15" t="s">
        <v>29</v>
      </c>
      <c r="B23" s="9">
        <v>1818</v>
      </c>
      <c r="C23" s="9">
        <v>7.12</v>
      </c>
      <c r="D23" s="9">
        <v>19525</v>
      </c>
      <c r="E23" s="9">
        <v>76.42</v>
      </c>
    </row>
    <row r="24" spans="1:5" ht="12.75">
      <c r="A24" s="15" t="s">
        <v>30</v>
      </c>
      <c r="B24" s="9">
        <v>1091</v>
      </c>
      <c r="C24" s="9">
        <v>4.27</v>
      </c>
      <c r="D24" s="9">
        <v>20616</v>
      </c>
      <c r="E24" s="9">
        <v>80.69</v>
      </c>
    </row>
    <row r="25" spans="1:5" ht="12.75">
      <c r="A25" s="15" t="s">
        <v>31</v>
      </c>
      <c r="B25" s="9">
        <v>740</v>
      </c>
      <c r="C25" s="9">
        <v>2.9</v>
      </c>
      <c r="D25" s="9">
        <v>21356</v>
      </c>
      <c r="E25" s="9">
        <v>83.59</v>
      </c>
    </row>
    <row r="26" spans="1:5" ht="12.75">
      <c r="A26" s="15" t="s">
        <v>32</v>
      </c>
      <c r="B26" s="9">
        <v>1192</v>
      </c>
      <c r="C26" s="9">
        <v>4.67</v>
      </c>
      <c r="D26" s="9">
        <v>22548</v>
      </c>
      <c r="E26" s="9">
        <v>88.25</v>
      </c>
    </row>
    <row r="27" spans="1:5" ht="12.75">
      <c r="A27" s="15" t="s">
        <v>33</v>
      </c>
      <c r="B27" s="9">
        <v>1924</v>
      </c>
      <c r="C27" s="9">
        <v>7.53</v>
      </c>
      <c r="D27" s="9">
        <v>24472</v>
      </c>
      <c r="E27" s="9">
        <v>95.78</v>
      </c>
    </row>
    <row r="28" spans="1:5" ht="12.75">
      <c r="A28" s="15" t="s">
        <v>34</v>
      </c>
      <c r="B28" s="9">
        <v>1078</v>
      </c>
      <c r="C28" s="9">
        <v>4.22</v>
      </c>
      <c r="D28" s="9">
        <v>25550</v>
      </c>
      <c r="E28" s="9">
        <v>100</v>
      </c>
    </row>
    <row r="29" ht="12.75">
      <c r="A29" s="2"/>
    </row>
    <row r="30" spans="1:5" ht="12.75">
      <c r="A30" s="18" t="s">
        <v>35</v>
      </c>
      <c r="B30" s="18" t="s">
        <v>95</v>
      </c>
      <c r="C30" s="18" t="s">
        <v>96</v>
      </c>
      <c r="D30" s="15" t="s">
        <v>97</v>
      </c>
      <c r="E30" s="15" t="s">
        <v>97</v>
      </c>
    </row>
    <row r="31" spans="1:5" ht="12.75">
      <c r="A31" s="18"/>
      <c r="B31" s="18"/>
      <c r="C31" s="18"/>
      <c r="D31" s="15" t="s">
        <v>95</v>
      </c>
      <c r="E31" s="15" t="s">
        <v>96</v>
      </c>
    </row>
    <row r="32" spans="1:5" ht="12.75">
      <c r="A32" s="15" t="s">
        <v>36</v>
      </c>
      <c r="B32" s="9">
        <v>2035</v>
      </c>
      <c r="C32" s="9">
        <v>7.96</v>
      </c>
      <c r="D32" s="9">
        <v>2035</v>
      </c>
      <c r="E32" s="9">
        <v>7.96</v>
      </c>
    </row>
    <row r="33" spans="1:5" ht="12.75">
      <c r="A33" s="15" t="s">
        <v>37</v>
      </c>
      <c r="B33" s="9">
        <v>8250</v>
      </c>
      <c r="C33" s="9">
        <v>32.29</v>
      </c>
      <c r="D33" s="9">
        <v>10285</v>
      </c>
      <c r="E33" s="9">
        <v>40.25</v>
      </c>
    </row>
    <row r="34" spans="1:5" ht="12.75">
      <c r="A34" s="15" t="s">
        <v>38</v>
      </c>
      <c r="B34" s="9">
        <v>1898</v>
      </c>
      <c r="C34" s="9">
        <v>7.43</v>
      </c>
      <c r="D34" s="9">
        <v>12183</v>
      </c>
      <c r="E34" s="9">
        <v>47.68</v>
      </c>
    </row>
    <row r="35" spans="1:5" ht="12.75">
      <c r="A35" s="15" t="s">
        <v>98</v>
      </c>
      <c r="B35" s="9">
        <v>7420</v>
      </c>
      <c r="C35" s="9">
        <v>29.04</v>
      </c>
      <c r="D35" s="9">
        <v>19603</v>
      </c>
      <c r="E35" s="9">
        <v>76.72</v>
      </c>
    </row>
    <row r="36" spans="1:5" ht="12.75">
      <c r="A36" s="15" t="s">
        <v>39</v>
      </c>
      <c r="B36" s="9">
        <v>565</v>
      </c>
      <c r="C36" s="9">
        <v>2.21</v>
      </c>
      <c r="D36" s="9">
        <v>20168</v>
      </c>
      <c r="E36" s="9">
        <v>78.94</v>
      </c>
    </row>
    <row r="37" spans="1:5" ht="25.5">
      <c r="A37" s="15" t="s">
        <v>99</v>
      </c>
      <c r="B37" s="9">
        <v>1010</v>
      </c>
      <c r="C37" s="9">
        <v>3.95</v>
      </c>
      <c r="D37" s="9">
        <v>21178</v>
      </c>
      <c r="E37" s="9">
        <v>82.89</v>
      </c>
    </row>
    <row r="38" spans="1:5" ht="12.75">
      <c r="A38" s="15" t="s">
        <v>40</v>
      </c>
      <c r="B38" s="9">
        <v>541</v>
      </c>
      <c r="C38" s="9">
        <v>2.12</v>
      </c>
      <c r="D38" s="9">
        <v>21719</v>
      </c>
      <c r="E38" s="9">
        <v>85.01</v>
      </c>
    </row>
    <row r="39" spans="1:5" ht="12.75">
      <c r="A39" s="15" t="s">
        <v>41</v>
      </c>
      <c r="B39" s="9">
        <v>123</v>
      </c>
      <c r="C39" s="9">
        <v>0.48</v>
      </c>
      <c r="D39" s="9">
        <v>21842</v>
      </c>
      <c r="E39" s="9">
        <v>85.49</v>
      </c>
    </row>
    <row r="40" spans="1:5" ht="12.75">
      <c r="A40" s="15" t="s">
        <v>42</v>
      </c>
      <c r="B40" s="9">
        <v>554</v>
      </c>
      <c r="C40" s="9">
        <v>2.17</v>
      </c>
      <c r="D40" s="9">
        <v>22396</v>
      </c>
      <c r="E40" s="9">
        <v>87.66</v>
      </c>
    </row>
    <row r="41" spans="1:5" ht="12.75">
      <c r="A41" s="15" t="s">
        <v>43</v>
      </c>
      <c r="B41" s="9">
        <v>587</v>
      </c>
      <c r="C41" s="9">
        <v>2.3</v>
      </c>
      <c r="D41" s="9">
        <v>22983</v>
      </c>
      <c r="E41" s="9">
        <v>89.95</v>
      </c>
    </row>
    <row r="42" spans="1:5" ht="12.75">
      <c r="A42" s="15" t="s">
        <v>44</v>
      </c>
      <c r="B42" s="9">
        <v>443</v>
      </c>
      <c r="C42" s="9">
        <v>1.73</v>
      </c>
      <c r="D42" s="9">
        <v>23426</v>
      </c>
      <c r="E42" s="9">
        <v>91.69</v>
      </c>
    </row>
    <row r="43" spans="1:5" ht="12.75">
      <c r="A43" s="15" t="s">
        <v>45</v>
      </c>
      <c r="B43" s="9">
        <v>173</v>
      </c>
      <c r="C43" s="9">
        <v>0.68</v>
      </c>
      <c r="D43" s="9">
        <v>23599</v>
      </c>
      <c r="E43" s="9">
        <v>92.36</v>
      </c>
    </row>
    <row r="44" spans="1:5" ht="12.75">
      <c r="A44" s="15" t="s">
        <v>46</v>
      </c>
      <c r="B44" s="9">
        <v>1192</v>
      </c>
      <c r="C44" s="9">
        <v>4.67</v>
      </c>
      <c r="D44" s="9">
        <v>24791</v>
      </c>
      <c r="E44" s="9">
        <v>97.03</v>
      </c>
    </row>
    <row r="45" spans="1:5" ht="12.75">
      <c r="A45" s="15" t="s">
        <v>47</v>
      </c>
      <c r="B45" s="9">
        <v>759</v>
      </c>
      <c r="C45" s="9">
        <v>2.97</v>
      </c>
      <c r="D45" s="9">
        <v>25550</v>
      </c>
      <c r="E45" s="9">
        <v>100</v>
      </c>
    </row>
    <row r="46" ht="12.75">
      <c r="A46" s="2"/>
    </row>
    <row r="47" spans="1:5" ht="12.75">
      <c r="A47" s="18" t="s">
        <v>100</v>
      </c>
      <c r="B47" s="18"/>
      <c r="C47" s="18"/>
      <c r="D47" s="18"/>
      <c r="E47" s="18"/>
    </row>
    <row r="48" spans="1:5" ht="12.75">
      <c r="A48" s="18" t="s">
        <v>101</v>
      </c>
      <c r="B48" s="18"/>
      <c r="C48" s="18"/>
      <c r="D48" s="18"/>
      <c r="E48" s="18"/>
    </row>
    <row r="49" spans="1:5" ht="12.75">
      <c r="A49" s="18" t="s">
        <v>50</v>
      </c>
      <c r="B49" s="18" t="s">
        <v>95</v>
      </c>
      <c r="C49" s="18" t="s">
        <v>96</v>
      </c>
      <c r="D49" s="15" t="s">
        <v>97</v>
      </c>
      <c r="E49" s="15" t="s">
        <v>97</v>
      </c>
    </row>
    <row r="50" spans="1:5" ht="12.75">
      <c r="A50" s="18"/>
      <c r="B50" s="18"/>
      <c r="C50" s="18"/>
      <c r="D50" s="15" t="s">
        <v>95</v>
      </c>
      <c r="E50" s="15" t="s">
        <v>96</v>
      </c>
    </row>
    <row r="51" spans="1:5" ht="12.75">
      <c r="A51" s="15" t="s">
        <v>73</v>
      </c>
      <c r="B51" s="9">
        <v>23593</v>
      </c>
      <c r="C51" s="9">
        <v>92.34</v>
      </c>
      <c r="D51" s="9">
        <v>23593</v>
      </c>
      <c r="E51" s="9">
        <v>92.34</v>
      </c>
    </row>
    <row r="52" spans="1:5" ht="12.75">
      <c r="A52" s="15" t="s">
        <v>51</v>
      </c>
      <c r="B52" s="9">
        <v>1957</v>
      </c>
      <c r="C52" s="9">
        <v>7.66</v>
      </c>
      <c r="D52" s="9">
        <v>25550</v>
      </c>
      <c r="E52" s="9">
        <v>100</v>
      </c>
    </row>
    <row r="53" ht="12.75">
      <c r="A53" s="2"/>
    </row>
    <row r="54" spans="1:5" ht="12.75">
      <c r="A54" s="18" t="s">
        <v>52</v>
      </c>
      <c r="B54" s="18" t="s">
        <v>95</v>
      </c>
      <c r="C54" s="18" t="s">
        <v>96</v>
      </c>
      <c r="D54" s="15" t="s">
        <v>97</v>
      </c>
      <c r="E54" s="15" t="s">
        <v>97</v>
      </c>
    </row>
    <row r="55" spans="1:5" ht="12.75">
      <c r="A55" s="18"/>
      <c r="B55" s="18"/>
      <c r="C55" s="18"/>
      <c r="D55" s="15" t="s">
        <v>95</v>
      </c>
      <c r="E55" s="15" t="s">
        <v>96</v>
      </c>
    </row>
    <row r="56" spans="1:5" ht="12.75">
      <c r="A56" s="15" t="s">
        <v>73</v>
      </c>
      <c r="B56" s="9">
        <v>25205</v>
      </c>
      <c r="C56" s="9">
        <v>98.65</v>
      </c>
      <c r="D56" s="9">
        <v>25205</v>
      </c>
      <c r="E56" s="9">
        <v>98.65</v>
      </c>
    </row>
    <row r="57" spans="1:5" ht="12.75">
      <c r="A57" s="15" t="s">
        <v>51</v>
      </c>
      <c r="B57" s="9">
        <v>345</v>
      </c>
      <c r="C57" s="9">
        <v>1.35</v>
      </c>
      <c r="D57" s="9">
        <v>25550</v>
      </c>
      <c r="E57" s="9">
        <v>100</v>
      </c>
    </row>
    <row r="58" ht="12.75">
      <c r="A58" s="2"/>
    </row>
    <row r="59" spans="1:5" ht="12.75">
      <c r="A59" s="18" t="s">
        <v>102</v>
      </c>
      <c r="B59" s="18"/>
      <c r="C59" s="18"/>
      <c r="D59" s="18"/>
      <c r="E59" s="18"/>
    </row>
    <row r="60" spans="1:5" ht="12.75">
      <c r="A60" s="18" t="s">
        <v>53</v>
      </c>
      <c r="B60" s="18" t="s">
        <v>95</v>
      </c>
      <c r="C60" s="18" t="s">
        <v>96</v>
      </c>
      <c r="D60" s="15" t="s">
        <v>97</v>
      </c>
      <c r="E60" s="15" t="s">
        <v>97</v>
      </c>
    </row>
    <row r="61" spans="1:5" ht="12.75">
      <c r="A61" s="18"/>
      <c r="B61" s="18"/>
      <c r="C61" s="18"/>
      <c r="D61" s="15" t="s">
        <v>95</v>
      </c>
      <c r="E61" s="15" t="s">
        <v>96</v>
      </c>
    </row>
    <row r="62" spans="1:5" ht="12.75">
      <c r="A62" s="15">
        <v>0</v>
      </c>
      <c r="B62" s="9">
        <v>9956</v>
      </c>
      <c r="C62" s="9">
        <v>38.97</v>
      </c>
      <c r="D62" s="9">
        <v>9956</v>
      </c>
      <c r="E62" s="9">
        <v>38.97</v>
      </c>
    </row>
    <row r="63" spans="1:5" ht="12.75">
      <c r="A63" s="15">
        <v>1</v>
      </c>
      <c r="B63" s="9">
        <v>8333</v>
      </c>
      <c r="C63" s="9">
        <v>32.61</v>
      </c>
      <c r="D63" s="9">
        <v>18289</v>
      </c>
      <c r="E63" s="9">
        <v>71.58</v>
      </c>
    </row>
    <row r="64" spans="1:5" ht="12.75">
      <c r="A64" s="15" t="s">
        <v>54</v>
      </c>
      <c r="B64" s="9">
        <v>7261</v>
      </c>
      <c r="C64" s="9">
        <v>28.42</v>
      </c>
      <c r="D64" s="9">
        <v>25550</v>
      </c>
      <c r="E64" s="9">
        <v>100</v>
      </c>
    </row>
    <row r="65" ht="12.75">
      <c r="A65" s="2"/>
    </row>
    <row r="66" spans="1:5" ht="12.75">
      <c r="A66" s="18" t="s">
        <v>55</v>
      </c>
      <c r="B66" s="18" t="s">
        <v>95</v>
      </c>
      <c r="C66" s="18" t="s">
        <v>96</v>
      </c>
      <c r="D66" s="15" t="s">
        <v>97</v>
      </c>
      <c r="E66" s="15" t="s">
        <v>97</v>
      </c>
    </row>
    <row r="67" spans="1:5" ht="12.75">
      <c r="A67" s="18"/>
      <c r="B67" s="18"/>
      <c r="C67" s="18"/>
      <c r="D67" s="15" t="s">
        <v>95</v>
      </c>
      <c r="E67" s="15" t="s">
        <v>96</v>
      </c>
    </row>
    <row r="68" spans="1:5" ht="12.75">
      <c r="A68" s="15" t="s">
        <v>56</v>
      </c>
      <c r="B68" s="9">
        <v>2902</v>
      </c>
      <c r="C68" s="9">
        <v>11.36</v>
      </c>
      <c r="D68" s="9">
        <v>2902</v>
      </c>
      <c r="E68" s="9">
        <v>11.36</v>
      </c>
    </row>
    <row r="69" spans="1:5" ht="12.75">
      <c r="A69" s="15" t="s">
        <v>57</v>
      </c>
      <c r="B69" s="9">
        <v>5061</v>
      </c>
      <c r="C69" s="9">
        <v>19.81</v>
      </c>
      <c r="D69" s="9">
        <v>7963</v>
      </c>
      <c r="E69" s="9">
        <v>31.17</v>
      </c>
    </row>
    <row r="70" spans="1:5" ht="12.75">
      <c r="A70" s="15" t="s">
        <v>73</v>
      </c>
      <c r="B70" s="9">
        <v>17587</v>
      </c>
      <c r="C70" s="9">
        <v>68.83</v>
      </c>
      <c r="D70" s="9">
        <v>25550</v>
      </c>
      <c r="E70" s="9">
        <v>100</v>
      </c>
    </row>
    <row r="71" ht="12.75">
      <c r="A71" s="2"/>
    </row>
    <row r="72" spans="1:5" ht="12.75">
      <c r="A72" s="18" t="s">
        <v>58</v>
      </c>
      <c r="B72" s="18" t="s">
        <v>95</v>
      </c>
      <c r="C72" s="18" t="s">
        <v>96</v>
      </c>
      <c r="D72" s="15" t="s">
        <v>97</v>
      </c>
      <c r="E72" s="15" t="s">
        <v>97</v>
      </c>
    </row>
    <row r="73" spans="1:5" ht="12.75">
      <c r="A73" s="18"/>
      <c r="B73" s="18"/>
      <c r="C73" s="18"/>
      <c r="D73" s="15" t="s">
        <v>95</v>
      </c>
      <c r="E73" s="15" t="s">
        <v>96</v>
      </c>
    </row>
    <row r="74" spans="1:5" ht="12.75">
      <c r="A74" s="15" t="s">
        <v>103</v>
      </c>
      <c r="B74" s="9">
        <v>2229</v>
      </c>
      <c r="C74" s="9">
        <v>8.72</v>
      </c>
      <c r="D74" s="9">
        <v>2229</v>
      </c>
      <c r="E74" s="9">
        <v>8.72</v>
      </c>
    </row>
    <row r="75" spans="1:5" ht="12.75">
      <c r="A75" s="15" t="s">
        <v>104</v>
      </c>
      <c r="B75" s="9">
        <v>23321</v>
      </c>
      <c r="C75" s="9">
        <v>91.28</v>
      </c>
      <c r="D75" s="9">
        <v>25550</v>
      </c>
      <c r="E75" s="9">
        <v>100</v>
      </c>
    </row>
    <row r="76" ht="12.75">
      <c r="A76" s="2"/>
    </row>
    <row r="77" spans="1:5" ht="12.75">
      <c r="A77" s="18" t="s">
        <v>59</v>
      </c>
      <c r="B77" s="18" t="s">
        <v>95</v>
      </c>
      <c r="C77" s="18" t="s">
        <v>96</v>
      </c>
      <c r="D77" s="15" t="s">
        <v>97</v>
      </c>
      <c r="E77" s="15" t="s">
        <v>97</v>
      </c>
    </row>
    <row r="78" spans="1:5" ht="12.75">
      <c r="A78" s="18"/>
      <c r="B78" s="18"/>
      <c r="C78" s="18"/>
      <c r="D78" s="15" t="s">
        <v>95</v>
      </c>
      <c r="E78" s="15" t="s">
        <v>96</v>
      </c>
    </row>
    <row r="79" spans="1:5" ht="12.75">
      <c r="A79" s="15" t="s">
        <v>60</v>
      </c>
      <c r="B79" s="9">
        <v>387</v>
      </c>
      <c r="C79" s="9">
        <v>1.51</v>
      </c>
      <c r="D79" s="9">
        <v>387</v>
      </c>
      <c r="E79" s="9">
        <v>1.51</v>
      </c>
    </row>
    <row r="80" spans="1:5" ht="12.75">
      <c r="A80" s="15" t="s">
        <v>61</v>
      </c>
      <c r="B80" s="9">
        <v>827</v>
      </c>
      <c r="C80" s="9">
        <v>3.24</v>
      </c>
      <c r="D80" s="9">
        <v>1214</v>
      </c>
      <c r="E80" s="9">
        <v>4.75</v>
      </c>
    </row>
    <row r="81" spans="1:5" ht="12.75">
      <c r="A81" s="15" t="s">
        <v>76</v>
      </c>
      <c r="B81" s="9">
        <v>24336</v>
      </c>
      <c r="C81" s="9">
        <v>95.25</v>
      </c>
      <c r="D81" s="9">
        <v>25550</v>
      </c>
      <c r="E81" s="9">
        <v>100</v>
      </c>
    </row>
    <row r="82" ht="12.75">
      <c r="A82" s="2"/>
    </row>
    <row r="83" spans="1:5" ht="12.75">
      <c r="A83" s="18" t="s">
        <v>105</v>
      </c>
      <c r="B83" s="18"/>
      <c r="C83" s="18"/>
      <c r="D83" s="18"/>
      <c r="E83" s="18"/>
    </row>
    <row r="84" spans="1:5" ht="12.75">
      <c r="A84" s="18" t="s">
        <v>62</v>
      </c>
      <c r="B84" s="18" t="s">
        <v>95</v>
      </c>
      <c r="C84" s="18" t="s">
        <v>96</v>
      </c>
      <c r="D84" s="15" t="s">
        <v>97</v>
      </c>
      <c r="E84" s="15" t="s">
        <v>97</v>
      </c>
    </row>
    <row r="85" spans="1:5" ht="12.75">
      <c r="A85" s="18"/>
      <c r="B85" s="18"/>
      <c r="C85" s="18"/>
      <c r="D85" s="15" t="s">
        <v>95</v>
      </c>
      <c r="E85" s="15" t="s">
        <v>96</v>
      </c>
    </row>
    <row r="86" spans="1:5" ht="12.75">
      <c r="A86" s="15" t="s">
        <v>73</v>
      </c>
      <c r="B86" s="9">
        <v>20329</v>
      </c>
      <c r="C86" s="9">
        <v>79.57</v>
      </c>
      <c r="D86" s="9">
        <v>20329</v>
      </c>
      <c r="E86" s="9">
        <v>79.57</v>
      </c>
    </row>
    <row r="87" spans="1:5" ht="12.75">
      <c r="A87" s="15" t="s">
        <v>51</v>
      </c>
      <c r="B87" s="9">
        <v>5221</v>
      </c>
      <c r="C87" s="9">
        <v>20.43</v>
      </c>
      <c r="D87" s="9">
        <v>25550</v>
      </c>
      <c r="E87" s="9">
        <v>100</v>
      </c>
    </row>
    <row r="88" ht="12.75">
      <c r="A88" s="2"/>
    </row>
    <row r="89" spans="1:5" ht="12.75">
      <c r="A89" s="18" t="s">
        <v>106</v>
      </c>
      <c r="B89" s="18"/>
      <c r="C89" s="18"/>
      <c r="D89" s="18"/>
      <c r="E89" s="18"/>
    </row>
    <row r="90" spans="1:5" ht="12.75">
      <c r="A90" s="18" t="s">
        <v>63</v>
      </c>
      <c r="B90" s="18" t="s">
        <v>95</v>
      </c>
      <c r="C90" s="18" t="s">
        <v>96</v>
      </c>
      <c r="D90" s="15" t="s">
        <v>97</v>
      </c>
      <c r="E90" s="15" t="s">
        <v>97</v>
      </c>
    </row>
    <row r="91" spans="1:5" ht="12.75">
      <c r="A91" s="18"/>
      <c r="B91" s="18"/>
      <c r="C91" s="18"/>
      <c r="D91" s="15" t="s">
        <v>95</v>
      </c>
      <c r="E91" s="15" t="s">
        <v>96</v>
      </c>
    </row>
    <row r="92" spans="1:5" ht="12.75">
      <c r="A92" s="15" t="s">
        <v>73</v>
      </c>
      <c r="B92" s="9">
        <v>21250</v>
      </c>
      <c r="C92" s="9">
        <v>83.17</v>
      </c>
      <c r="D92" s="9">
        <v>21250</v>
      </c>
      <c r="E92" s="9">
        <v>83.17</v>
      </c>
    </row>
    <row r="93" spans="1:5" ht="12.75">
      <c r="A93" s="15" t="s">
        <v>51</v>
      </c>
      <c r="B93" s="9">
        <v>4300</v>
      </c>
      <c r="C93" s="9">
        <v>16.83</v>
      </c>
      <c r="D93" s="9">
        <v>25550</v>
      </c>
      <c r="E93" s="9">
        <v>100</v>
      </c>
    </row>
    <row r="94" ht="12.75">
      <c r="A94" s="2"/>
    </row>
    <row r="95" spans="1:5" ht="12.75">
      <c r="A95" s="18" t="s">
        <v>107</v>
      </c>
      <c r="B95" s="18"/>
      <c r="C95" s="18"/>
      <c r="D95" s="18"/>
      <c r="E95" s="18"/>
    </row>
    <row r="96" spans="1:5" ht="12.75">
      <c r="A96" s="18" t="s">
        <v>64</v>
      </c>
      <c r="B96" s="18" t="s">
        <v>95</v>
      </c>
      <c r="C96" s="18" t="s">
        <v>96</v>
      </c>
      <c r="D96" s="15" t="s">
        <v>97</v>
      </c>
      <c r="E96" s="15" t="s">
        <v>97</v>
      </c>
    </row>
    <row r="97" spans="1:5" ht="12.75">
      <c r="A97" s="18"/>
      <c r="B97" s="18"/>
      <c r="C97" s="18"/>
      <c r="D97" s="15" t="s">
        <v>95</v>
      </c>
      <c r="E97" s="15" t="s">
        <v>96</v>
      </c>
    </row>
    <row r="98" spans="1:5" ht="12.75">
      <c r="A98" s="15" t="s">
        <v>108</v>
      </c>
      <c r="B98" s="9">
        <v>13101</v>
      </c>
      <c r="C98" s="9">
        <v>51.28</v>
      </c>
      <c r="D98" s="9">
        <v>13101</v>
      </c>
      <c r="E98" s="9">
        <v>51.28</v>
      </c>
    </row>
    <row r="99" spans="1:5" ht="12.75">
      <c r="A99" s="15" t="s">
        <v>65</v>
      </c>
      <c r="B99" s="9">
        <v>12449</v>
      </c>
      <c r="C99" s="9">
        <v>48.72</v>
      </c>
      <c r="D99" s="9">
        <v>25550</v>
      </c>
      <c r="E99" s="9">
        <v>100</v>
      </c>
    </row>
    <row r="101" ht="12.75">
      <c r="A101" s="9"/>
    </row>
    <row r="104" spans="1:5" ht="13.5" thickBot="1">
      <c r="A104" s="16"/>
      <c r="B104" s="16"/>
      <c r="C104" s="16"/>
      <c r="D104" s="16"/>
      <c r="E104" s="16"/>
    </row>
    <row r="105" ht="13.5" thickTop="1"/>
    <row r="106" ht="12.75">
      <c r="A106" s="9" t="s">
        <v>93</v>
      </c>
    </row>
    <row r="108" ht="12.75">
      <c r="A108" t="s">
        <v>109</v>
      </c>
    </row>
    <row r="109" ht="12.75">
      <c r="A109" s="2"/>
    </row>
    <row r="110" spans="1:3" ht="12.75">
      <c r="A110" s="15" t="s">
        <v>1</v>
      </c>
      <c r="B110" s="15" t="s">
        <v>110</v>
      </c>
      <c r="C110" s="15" t="s">
        <v>111</v>
      </c>
    </row>
    <row r="111" spans="1:3" ht="12.75">
      <c r="A111" s="15" t="s">
        <v>48</v>
      </c>
      <c r="B111" s="17"/>
      <c r="C111" s="9">
        <v>27.7082583</v>
      </c>
    </row>
    <row r="112" spans="1:3" ht="25.5">
      <c r="A112" s="15" t="s">
        <v>49</v>
      </c>
      <c r="B112" s="15" t="s">
        <v>112</v>
      </c>
      <c r="C112" s="9">
        <v>4.8049708</v>
      </c>
    </row>
    <row r="113" spans="1:3" ht="12.75">
      <c r="A113" s="15" t="s">
        <v>66</v>
      </c>
      <c r="B113" s="15" t="s">
        <v>113</v>
      </c>
      <c r="C113" s="9">
        <v>39.1206262</v>
      </c>
    </row>
    <row r="114" spans="1:3" ht="12.75">
      <c r="A114" s="15" t="s">
        <v>67</v>
      </c>
      <c r="B114" s="15" t="s">
        <v>114</v>
      </c>
      <c r="C114" s="9">
        <v>3.4907825</v>
      </c>
    </row>
    <row r="116" ht="12.75">
      <c r="A116" s="9"/>
    </row>
  </sheetData>
  <mergeCells count="39">
    <mergeCell ref="A5:A6"/>
    <mergeCell ref="B5:B6"/>
    <mergeCell ref="C5:C6"/>
    <mergeCell ref="A30:A31"/>
    <mergeCell ref="B30:B31"/>
    <mergeCell ref="C30:C31"/>
    <mergeCell ref="A47:E47"/>
    <mergeCell ref="A48:E48"/>
    <mergeCell ref="A49:A50"/>
    <mergeCell ref="B49:B50"/>
    <mergeCell ref="C49:C50"/>
    <mergeCell ref="A54:A55"/>
    <mergeCell ref="B54:B55"/>
    <mergeCell ref="C54:C55"/>
    <mergeCell ref="A59:E59"/>
    <mergeCell ref="A60:A61"/>
    <mergeCell ref="B60:B61"/>
    <mergeCell ref="C60:C61"/>
    <mergeCell ref="A66:A67"/>
    <mergeCell ref="B66:B67"/>
    <mergeCell ref="C66:C67"/>
    <mergeCell ref="A72:A73"/>
    <mergeCell ref="B72:B73"/>
    <mergeCell ref="C72:C73"/>
    <mergeCell ref="A77:A78"/>
    <mergeCell ref="B77:B78"/>
    <mergeCell ref="C77:C78"/>
    <mergeCell ref="A83:E83"/>
    <mergeCell ref="A84:A85"/>
    <mergeCell ref="B84:B85"/>
    <mergeCell ref="C84:C85"/>
    <mergeCell ref="A89:E89"/>
    <mergeCell ref="A90:A91"/>
    <mergeCell ref="B90:B91"/>
    <mergeCell ref="C90:C91"/>
    <mergeCell ref="A95:E95"/>
    <mergeCell ref="A96:A97"/>
    <mergeCell ref="B96:B97"/>
    <mergeCell ref="C96:C9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Manitoba Center For Health Policy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heatherp</dc:creator>
  <cp:keywords/>
  <dc:description/>
  <cp:lastModifiedBy>elaineb</cp:lastModifiedBy>
  <cp:lastPrinted>2007-11-02T20:20:14Z</cp:lastPrinted>
  <dcterms:created xsi:type="dcterms:W3CDTF">2007-06-07T20:15:32Z</dcterms:created>
  <dcterms:modified xsi:type="dcterms:W3CDTF">2008-04-09T17:05:00Z</dcterms:modified>
  <cp:category/>
  <cp:version/>
  <cp:contentType/>
  <cp:contentStatus/>
</cp:coreProperties>
</file>