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<sst xmlns="http://schemas.openxmlformats.org/spreadsheetml/2006/main" count="331" uniqueCount="293">
  <si>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</si>
  <si>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</si>
  <si>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</si>
  <si>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</si>
  <si>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</si>
  <si>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</si>
  <si>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</si>
  <si>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</si>
  <si>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</si>
  <si>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</si>
  <si>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</si>
  <si>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</si>
  <si>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</si>
  <si>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</si>
  <si>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</si>
  <si>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</si>
  <si>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</si>
  <si>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</si>
  <si>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</si>
  <si>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</si>
  <si>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</si>
  <si>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</si>
  <si>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</si>
  <si>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</si>
  <si>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</si>
  <si>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</si>
  <si>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</si>
  <si>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</si>
  <si>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</si>
  <si>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</si>
  <si>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</si>
  <si>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</si>
  <si>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</si>
  <si>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</si>
  <si>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</si>
  <si>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</si>
  <si>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</si>
  <si>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</si>
  <si>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</si>
  <si>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</si>
  <si>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</si>
  <si>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</si>
  <si>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</si>
  <si>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</si>
  <si>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</si>
  <si>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</si>
  <si>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</si>
  <si>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</si>
  <si>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</si>
  <si>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</si>
  <si>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</si>
  <si>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</si>
  <si>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</si>
  <si>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</si>
  <si>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</si>
  <si>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</si>
  <si>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</si>
  <si>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</si>
  <si>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</si>
  <si>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</si>
  <si>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</si>
  <si>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</si>
  <si>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</si>
  <si>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</si>
  <si>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</si>
  <si>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</si>
  <si>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</si>
  <si>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</si>
  <si>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</si>
  <si>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</si>
  <si>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</si>
  <si>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</si>
  <si>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</si>
  <si>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</si>
  <si>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</si>
  <si>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</si>
  <si>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</si>
  <si>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</si>
  <si>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</si>
  <si>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</si>
  <si>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</si>
  <si>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</si>
  <si>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</si>
  <si>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</si>
  <si>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</si>
  <si>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</si>
  <si>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</si>
  <si>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</si>
  <si>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</si>
  <si>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</si>
  <si>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</si>
  <si>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</si>
  <si>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</si>
  <si>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</si>
  <si>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</si>
  <si>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</si>
  <si>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</si>
  <si>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</si>
  <si>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</si>
  <si>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</si>
  <si>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</si>
  <si>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</si>
  <si>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</si>
  <si>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</si>
  <si>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</si>
  <si>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</si>
  <si>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</si>
  <si>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</si>
  <si>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</si>
  <si>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</si>
  <si>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</si>
  <si>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</si>
  <si>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T1prob</t>
  </si>
  <si>
    <t>T1_crd_rate</t>
  </si>
  <si>
    <t>T2count</t>
  </si>
  <si>
    <t>T2pop</t>
  </si>
  <si>
    <t>T2_adj_rate</t>
  </si>
  <si>
    <t>T2prob</t>
  </si>
  <si>
    <t>T2_crd_rate</t>
  </si>
  <si>
    <t>T1T2prob</t>
  </si>
  <si>
    <t>ALLprob</t>
  </si>
  <si>
    <t>T1 avg</t>
  </si>
  <si>
    <t>T2 avg</t>
  </si>
  <si>
    <t>T1 adj</t>
  </si>
  <si>
    <t>T2 adj</t>
  </si>
  <si>
    <t>T1 count</t>
  </si>
  <si>
    <t>T1 pop</t>
  </si>
  <si>
    <t>T1 prob</t>
  </si>
  <si>
    <t>T2 count</t>
  </si>
  <si>
    <t>T2 pop</t>
  </si>
  <si>
    <t>T2 prob</t>
  </si>
  <si>
    <t>CI work</t>
  </si>
  <si>
    <t>BDN Southeast</t>
  </si>
  <si>
    <t>t</t>
  </si>
  <si>
    <t>Suppression</t>
  </si>
  <si>
    <t>T1T2 prob</t>
  </si>
  <si>
    <t>South Eastman (1,2,t)</t>
  </si>
  <si>
    <t>Central (1,2,t)</t>
  </si>
  <si>
    <t>Assiniboine (1,2,t)</t>
  </si>
  <si>
    <t>South (1,2,t)</t>
  </si>
  <si>
    <t>Manitoba (t)</t>
  </si>
  <si>
    <t>St. James - Assiniboia (1,2,t)</t>
  </si>
  <si>
    <t>T1_crd_std_dev</t>
  </si>
  <si>
    <t>T2_crd_std_dev</t>
  </si>
  <si>
    <t>WL Wpg Most Healthy</t>
  </si>
  <si>
    <t>WA Wpg Avg Health</t>
  </si>
  <si>
    <t>WH Wpg Least Healthy</t>
  </si>
  <si>
    <t>CE Louise/Pembina (1,2)</t>
  </si>
  <si>
    <t>PL East (1,2)</t>
  </si>
  <si>
    <t>IL Northwest (1,2)</t>
  </si>
  <si>
    <t>NE Northern Remote (1,2)</t>
  </si>
  <si>
    <t>NM Nor-Man Other (1,2)</t>
  </si>
  <si>
    <t>Fort Garry N (1,2,t)</t>
  </si>
  <si>
    <t>St. James - Assiniboia W (1,2,t)</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</si>
  <si>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</si>
  <si>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</si>
  <si>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</si>
  <si>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</si>
  <si>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</si>
  <si>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</si>
  <si>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</si>
  <si>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</si>
  <si>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</si>
  <si>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</si>
  <si>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</si>
  <si>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</si>
  <si>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</si>
  <si>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</si>
  <si>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</si>
  <si>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</si>
  <si>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</si>
  <si>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</si>
  <si>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</si>
  <si>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</si>
  <si>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</si>
  <si>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</si>
  <si>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</si>
  <si>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</si>
  <si>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</si>
  <si>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</si>
  <si>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</si>
  <si>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</si>
  <si>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</si>
  <si>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</si>
  <si>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</si>
  <si>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</si>
  <si>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</si>
  <si>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</si>
  <si>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Winnipeg (1,2,t)</t>
  </si>
  <si>
    <t>North Eastman (1,2,t)</t>
  </si>
  <si>
    <t>Burntwood (1,2,t)</t>
  </si>
  <si>
    <t>North (1,2,t)</t>
  </si>
  <si>
    <t>Fort Garry (1,2,t)</t>
  </si>
  <si>
    <t>St. Vital (1,2,t)</t>
  </si>
  <si>
    <t>River East (1,2,t)</t>
  </si>
  <si>
    <t>St. Boniface (1,2,t)</t>
  </si>
  <si>
    <t>Wpg Most Healthy (1,2,t)</t>
  </si>
  <si>
    <t>Winnipeg Overall (1,2,t)</t>
  </si>
  <si>
    <t>SE Central (1,2,t)</t>
  </si>
  <si>
    <t>CE Carman (1,2,t)</t>
  </si>
  <si>
    <t>CE Swan Lake (1,t)</t>
  </si>
  <si>
    <t>BDN East</t>
  </si>
  <si>
    <t>NE Iron Rose</t>
  </si>
  <si>
    <t>NE Winnipeg River</t>
  </si>
  <si>
    <t>NE Blue Water (1,2,t)</t>
  </si>
  <si>
    <t>BW Cross Lake (1,2,t)</t>
  </si>
  <si>
    <t>BW Norway House (1,2)</t>
  </si>
  <si>
    <t>BW Oxford H &amp; Gods (1,2)</t>
  </si>
  <si>
    <t>St. Vital North (1,2,t)</t>
  </si>
  <si>
    <t>River East W (1,2,t)</t>
  </si>
  <si>
    <t>St. Boniface E (1,2,t)</t>
  </si>
  <si>
    <t>St. James - Assiniboia E (1,2,t)</t>
  </si>
  <si>
    <t>Percent</t>
  </si>
  <si>
    <t>(%)</t>
  </si>
  <si>
    <t>Crude and Adjusted Proportion of Complete Immunization Schedules to Compare to MB 6 Year Average, T1=1990/91-1995/96, T1=1996/97-2001/02, for 2 year olds born 1990/91-2001/02</t>
  </si>
  <si>
    <t>Mb Avg 90/91-95/96</t>
  </si>
  <si>
    <t>Mb Avg 96/97-01/02</t>
  </si>
  <si>
    <t>1996/97-2001/02</t>
  </si>
  <si>
    <t>1990/91-1995/96</t>
  </si>
  <si>
    <t>Brandon (2)</t>
  </si>
  <si>
    <t>Parkland (1,2)</t>
  </si>
  <si>
    <t>Nor-Man (1,2)</t>
  </si>
  <si>
    <t>Mid (t)</t>
  </si>
  <si>
    <t>Assiniboine South (1,2)</t>
  </si>
  <si>
    <t>River Heights (1,2)</t>
  </si>
  <si>
    <t>Transcona (1,2)</t>
  </si>
  <si>
    <t>Seven Oaks (1,2,t)</t>
  </si>
  <si>
    <t>Downtown (1,2)</t>
  </si>
  <si>
    <t>Point Douglas (1,2)</t>
  </si>
  <si>
    <t>Wpg Average Health (1,2,t)</t>
  </si>
  <si>
    <t>Wpg Least Healthy (1,2)</t>
  </si>
  <si>
    <t>SE Western (1,2)</t>
  </si>
  <si>
    <t>SE Southern (2)</t>
  </si>
  <si>
    <t>CE Altona (1,t)</t>
  </si>
  <si>
    <t>CE Cartier/SFX (1)</t>
  </si>
  <si>
    <t>CE Red River</t>
  </si>
  <si>
    <t>CE Morden/Winkler (1,2,t)</t>
  </si>
  <si>
    <t>CE Portage (1,2,t)</t>
  </si>
  <si>
    <t>CE Seven Regions (1,2)</t>
  </si>
  <si>
    <t>BDN Rural</t>
  </si>
  <si>
    <t>BDN West (2)</t>
  </si>
  <si>
    <t>BDN North End</t>
  </si>
  <si>
    <t>BDN Southwest (1,2)</t>
  </si>
  <si>
    <t>BDN Central (1)</t>
  </si>
  <si>
    <t>AS East 2 (1,2)</t>
  </si>
  <si>
    <t>AS North 2</t>
  </si>
  <si>
    <t>AS West 1 (1,2)</t>
  </si>
  <si>
    <t>AS North 1 (1,t)</t>
  </si>
  <si>
    <t>AS East 1 (1,2)</t>
  </si>
  <si>
    <t>PL West (1,2)</t>
  </si>
  <si>
    <t>PL Central (1,2)</t>
  </si>
  <si>
    <t>PL North (1,2)</t>
  </si>
  <si>
    <t>IL Southwest (1,2)</t>
  </si>
  <si>
    <t>IL Southeast (1,2)</t>
  </si>
  <si>
    <t>IL Northeast (1,2)</t>
  </si>
  <si>
    <t>NE Springfield (1,2)</t>
  </si>
  <si>
    <t>NM F Flon/Snow L/Cran (2)</t>
  </si>
  <si>
    <t>NM The Pas/OCN/Kelsey (1)</t>
  </si>
  <si>
    <t>BW Thompson (1,2)</t>
  </si>
  <si>
    <t>BW Gillam/Fox Lake (1,2)</t>
  </si>
  <si>
    <t>BW Lynn/Leaf/SIL (1,t)</t>
  </si>
  <si>
    <t>BW Thick Por/Pik/Wab</t>
  </si>
  <si>
    <t>BW Island Lake (1,2)</t>
  </si>
  <si>
    <t>BW Tad/Broch/Lac Br (1,2)</t>
  </si>
  <si>
    <t>BW Sha/York/Split/War (1,2,t)</t>
  </si>
  <si>
    <t>BW Nelson House (1,2,t)</t>
  </si>
  <si>
    <t>Fort Garry S (1,t)</t>
  </si>
  <si>
    <t>River Heights W (1,2)</t>
  </si>
  <si>
    <t>River Heights E</t>
  </si>
  <si>
    <t>River East N (1,2,t)</t>
  </si>
  <si>
    <t>River East S</t>
  </si>
  <si>
    <t>St. Boniface W</t>
  </si>
  <si>
    <t>Seven Oaks E (1,2,t)</t>
  </si>
  <si>
    <t>Seven Oaks N (1,2)</t>
  </si>
  <si>
    <t>Inkster West (1,2)</t>
  </si>
  <si>
    <t>Inkster East (1,2)</t>
  </si>
  <si>
    <t>Downtown W (1)</t>
  </si>
  <si>
    <t>Downtown E (1,2)</t>
  </si>
  <si>
    <t>Point Douglas N (1,2)</t>
  </si>
  <si>
    <t>Point Douglas S (1,2)</t>
  </si>
  <si>
    <t>Complete Immunizations @ 2-years</t>
  </si>
  <si>
    <t>Crude</t>
  </si>
  <si>
    <t>SE Northern (1)</t>
  </si>
  <si>
    <t>AS West 2 (1)</t>
  </si>
  <si>
    <t>NE Brokenhead</t>
  </si>
  <si>
    <t>St. Vital South (1,2)</t>
  </si>
  <si>
    <t>River East E (1,2)</t>
  </si>
  <si>
    <t>Seven Oaks W (2)</t>
  </si>
  <si>
    <t xml:space="preserve"> = highly signif (exceeds SAS's scientific notation capacity; </t>
  </si>
  <si>
    <t>Excel interpets as NS, so manually coded as signif)</t>
  </si>
  <si>
    <t>Churchill (2)</t>
  </si>
  <si>
    <t>Appendix Table 3.10: Proportion of Children Born in 1990/91 to 2001/02 With Complete Immunizations at Two Years</t>
  </si>
  <si>
    <t>Source: Manitoba Centre for Health Policy,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</si>
</sst>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25"/>
      <name val="Univers 45 Light"/>
      <family val="0"/>
    </font>
    <font>
      <b/>
      <sz val="10"/>
      <name val="Univers 45 Light"/>
      <family val="0"/>
    </font>
    <font>
      <sz val="5.25"/>
      <name val="Arial MT"/>
      <family val="3"/>
    </font>
    <font>
      <b/>
      <sz val="20"/>
      <name val="Arial"/>
      <family val="2"/>
    </font>
    <font>
      <b/>
      <sz val="8"/>
      <name val="Univers 45 Light"/>
      <family val="2"/>
    </font>
    <font>
      <u val="single"/>
      <sz val="10"/>
      <color indexed="12"/>
      <name val="Arial"/>
      <family val="0"/>
    </font>
    <font>
      <u val="single"/>
      <sz val="10"/>
      <color indexed="36"/>
      <name val="Arial"/>
      <family val="0"/>
    </font>
    <font>
      <b/>
      <sz val="8"/>
      <name val="Arial"/>
      <family val="2"/>
    </font>
    <font>
      <b/>
      <sz val="10.75"/>
      <name val="Univers 45 Light"/>
      <family val="2"/>
    </font>
    <font>
      <sz val="7.5"/>
      <name val="Univers 45 Light"/>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1">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12" fillId="0" borderId="1" xfId="0" applyFont="1" applyBorder="1" applyAlignment="1">
      <alignment horizontal="center"/>
    </xf>
    <xf numFmtId="2" fontId="12" fillId="0" borderId="1" xfId="0" applyNumberFormat="1"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1" fontId="12" fillId="0" borderId="3" xfId="0" applyNumberFormat="1" applyFont="1" applyBorder="1" applyAlignment="1">
      <alignment horizontal="center"/>
    </xf>
    <xf numFmtId="0" fontId="12" fillId="0" borderId="4" xfId="0" applyFont="1" applyBorder="1" applyAlignment="1">
      <alignment horizontal="center"/>
    </xf>
    <xf numFmtId="0" fontId="4" fillId="0" borderId="0" xfId="0" applyFont="1" applyAlignment="1">
      <alignment/>
    </xf>
    <xf numFmtId="0" fontId="15" fillId="0" borderId="5" xfId="0" applyFont="1" applyBorder="1" applyAlignment="1">
      <alignment/>
    </xf>
    <xf numFmtId="0" fontId="15" fillId="0" borderId="6" xfId="0" applyFont="1" applyBorder="1" applyAlignment="1">
      <alignment/>
    </xf>
    <xf numFmtId="0" fontId="15" fillId="2" borderId="6" xfId="0" applyFont="1" applyFill="1" applyBorder="1" applyAlignment="1">
      <alignment/>
    </xf>
    <xf numFmtId="0" fontId="15" fillId="0" borderId="7" xfId="0" applyFont="1" applyBorder="1" applyAlignment="1">
      <alignment/>
    </xf>
    <xf numFmtId="1" fontId="0" fillId="0" borderId="0" xfId="0" applyNumberFormat="1" applyAlignment="1">
      <alignment/>
    </xf>
    <xf numFmtId="0" fontId="15" fillId="0" borderId="8" xfId="0" applyFont="1" applyBorder="1" applyAlignment="1">
      <alignment/>
    </xf>
    <xf numFmtId="0" fontId="15" fillId="0" borderId="9" xfId="0" applyFont="1" applyBorder="1" applyAlignment="1">
      <alignment/>
    </xf>
    <xf numFmtId="0" fontId="0" fillId="2" borderId="9" xfId="0" applyFill="1" applyBorder="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174" fontId="4" fillId="2" borderId="10" xfId="0" applyNumberFormat="1" applyFont="1" applyFill="1" applyBorder="1" applyAlignment="1" quotePrefix="1">
      <alignment horizontal="center"/>
    </xf>
    <xf numFmtId="174" fontId="4" fillId="2" borderId="11" xfId="0" applyNumberFormat="1" applyFont="1" applyFill="1" applyBorder="1" applyAlignment="1">
      <alignment horizontal="center"/>
    </xf>
    <xf numFmtId="2" fontId="12" fillId="0" borderId="11" xfId="0" applyNumberFormat="1" applyFont="1" applyBorder="1" applyAlignment="1">
      <alignment horizontal="center"/>
    </xf>
    <xf numFmtId="1" fontId="12" fillId="0" borderId="12" xfId="0" applyNumberFormat="1" applyFont="1" applyBorder="1" applyAlignment="1">
      <alignment horizontal="center"/>
    </xf>
    <xf numFmtId="173" fontId="0" fillId="0" borderId="0" xfId="22" applyNumberFormat="1" applyFont="1" applyFill="1" applyAlignment="1">
      <alignment horizontal="center"/>
      <protection/>
    </xf>
    <xf numFmtId="0" fontId="3" fillId="0" borderId="0" xfId="22" applyFont="1" applyFill="1" applyAlignment="1">
      <alignment horizontal="center"/>
      <protection/>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1" fillId="0" borderId="0" xfId="22" applyFill="1">
      <alignment/>
      <protection/>
    </xf>
    <xf numFmtId="0" fontId="0" fillId="0" borderId="0" xfId="0" applyFont="1" applyFill="1" applyAlignment="1">
      <alignment/>
    </xf>
    <xf numFmtId="11" fontId="0" fillId="3" borderId="0" xfId="22" applyNumberFormat="1" applyFont="1" applyFill="1" applyAlignment="1">
      <alignment horizontal="center"/>
      <protection/>
    </xf>
    <xf numFmtId="0" fontId="0" fillId="3" borderId="0" xfId="0" applyFont="1" applyFill="1" applyAlignment="1">
      <alignment/>
    </xf>
    <xf numFmtId="178" fontId="4" fillId="0" borderId="13" xfId="0" applyNumberFormat="1" applyFont="1" applyFill="1" applyBorder="1" applyAlignment="1" quotePrefix="1">
      <alignment horizontal="center"/>
    </xf>
    <xf numFmtId="178" fontId="4" fillId="0" borderId="14" xfId="0" applyNumberFormat="1" applyFont="1" applyFill="1" applyBorder="1" applyAlignment="1" quotePrefix="1">
      <alignment horizontal="center"/>
    </xf>
    <xf numFmtId="178" fontId="4" fillId="2" borderId="14" xfId="0" applyNumberFormat="1" applyFont="1" applyFill="1" applyBorder="1" applyAlignment="1" quotePrefix="1">
      <alignment horizontal="center"/>
    </xf>
    <xf numFmtId="178" fontId="4" fillId="0" borderId="15" xfId="0" applyNumberFormat="1" applyFont="1" applyFill="1" applyBorder="1" applyAlignment="1" quotePrefix="1">
      <alignment horizontal="center"/>
    </xf>
    <xf numFmtId="178" fontId="4" fillId="0" borderId="2" xfId="0" applyNumberFormat="1" applyFont="1" applyFill="1" applyBorder="1" applyAlignment="1" quotePrefix="1">
      <alignment horizontal="center"/>
    </xf>
    <xf numFmtId="178" fontId="4" fillId="2" borderId="2" xfId="0" applyNumberFormat="1" applyFont="1" applyFill="1" applyBorder="1" applyAlignment="1" quotePrefix="1">
      <alignment horizontal="center"/>
    </xf>
    <xf numFmtId="178" fontId="4" fillId="0" borderId="16" xfId="0" applyNumberFormat="1" applyFont="1" applyFill="1" applyBorder="1" applyAlignment="1" quotePrefix="1">
      <alignment horizontal="center"/>
    </xf>
    <xf numFmtId="178" fontId="2" fillId="0" borderId="14" xfId="0" applyNumberFormat="1" applyFont="1" applyBorder="1" applyAlignment="1">
      <alignment horizontal="center"/>
    </xf>
    <xf numFmtId="2" fontId="12" fillId="0" borderId="17" xfId="0" applyNumberFormat="1" applyFont="1" applyBorder="1" applyAlignment="1">
      <alignment horizontal="center"/>
    </xf>
    <xf numFmtId="174" fontId="4" fillId="0" borderId="10" xfId="0" applyNumberFormat="1" applyFont="1" applyFill="1" applyBorder="1" applyAlignment="1" quotePrefix="1">
      <alignment horizontal="center"/>
    </xf>
    <xf numFmtId="174" fontId="4" fillId="0" borderId="18" xfId="0" applyNumberFormat="1" applyFont="1" applyFill="1" applyBorder="1" applyAlignment="1" quotePrefix="1">
      <alignment horizontal="center"/>
    </xf>
    <xf numFmtId="174" fontId="4" fillId="0" borderId="11" xfId="0" applyNumberFormat="1" applyFont="1" applyFill="1" applyBorder="1" applyAlignment="1">
      <alignment horizontal="center"/>
    </xf>
    <xf numFmtId="174" fontId="4" fillId="0" borderId="19" xfId="0" applyNumberFormat="1" applyFont="1" applyFill="1" applyBorder="1" applyAlignment="1">
      <alignment horizontal="center"/>
    </xf>
    <xf numFmtId="174" fontId="4" fillId="0" borderId="16" xfId="0" applyNumberFormat="1" applyFont="1" applyFill="1" applyBorder="1" applyAlignment="1" quotePrefix="1">
      <alignment horizontal="center"/>
    </xf>
    <xf numFmtId="0" fontId="5" fillId="0" borderId="0" xfId="0" applyFont="1" applyAlignment="1">
      <alignment horizontal="center"/>
    </xf>
    <xf numFmtId="0" fontId="7" fillId="0" borderId="0" xfId="0" applyFont="1" applyAlignment="1">
      <alignment horizontal="left"/>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8.1: Proportion of Children Born in 1990/91 to 2001/02 With Complete Immunizations at Two Years by RHA
</a:t>
            </a:r>
            <a:r>
              <a:rPr lang="en-US" cap="none" sz="800" b="0" i="0" u="none" baseline="0"/>
              <a:t>Sex–a</a:t>
            </a:r>
            <a:r>
              <a:rPr lang="en-US" cap="none" sz="800" b="0" i="0" u="none" baseline="0"/>
              <a:t>djusted percent of continuously registered two year olds</a:t>
            </a:r>
          </a:p>
        </c:rich>
      </c:tx>
      <c:layout>
        <c:manualLayout>
          <c:xMode val="factor"/>
          <c:yMode val="factor"/>
          <c:x val="0.02025"/>
          <c:y val="-0.01925"/>
        </c:manualLayout>
      </c:layout>
      <c:spPr>
        <a:noFill/>
        <a:ln>
          <a:noFill/>
        </a:ln>
      </c:spPr>
    </c:title>
    <c:plotArea>
      <c:layout>
        <c:manualLayout>
          <c:xMode val="edge"/>
          <c:yMode val="edge"/>
          <c:x val="0.017"/>
          <c:y val="0.128"/>
          <c:w val="0.9235"/>
          <c:h val="0.77475"/>
        </c:manualLayout>
      </c:layout>
      <c:barChart>
        <c:barDir val="bar"/>
        <c:grouping val="clustered"/>
        <c:varyColors val="0"/>
        <c:ser>
          <c:idx val="0"/>
          <c:order val="0"/>
          <c:tx>
            <c:strRef>
              <c:f>'graph data'!$H$4</c:f>
              <c:strCache>
                <c:ptCount val="1"/>
                <c:pt idx="0">
                  <c:v>Mb Avg 90/91-95/96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90/91-95/96</c:name>
            <c:spPr>
              <a:ln w="25400">
                <a:solidFill>
                  <a:srgbClr val="C0C0C0"/>
                </a:solidFill>
                <a:prstDash val="sysDot"/>
              </a:ln>
            </c:spPr>
            <c:trendlineType val="linear"/>
            <c:forward val="0.5"/>
            <c:backward val="0.5"/>
            <c:dispEq val="0"/>
            <c:dispRSqr val="0"/>
          </c:trendline>
          <c:cat>
            <c:strRef>
              <c:f>'graph data'!$B$5:$B$20</c:f>
              <c:strCache>
                <c:ptCount val="16"/>
                <c:pt idx="0">
                  <c:v>South Eastman (1,2,t)</c:v>
                </c:pt>
                <c:pt idx="1">
                  <c:v>Central (1,2,t)</c:v>
                </c:pt>
                <c:pt idx="2">
                  <c:v>Assiniboine (1,2,t)</c:v>
                </c:pt>
                <c:pt idx="3">
                  <c:v>Brandon (2)</c:v>
                </c:pt>
                <c:pt idx="4">
                  <c:v>Winnipeg (1,2,t)</c:v>
                </c:pt>
                <c:pt idx="5">
                  <c:v>Parkland (1,2)</c:v>
                </c:pt>
                <c:pt idx="6">
                  <c:v>Interlake</c:v>
                </c:pt>
                <c:pt idx="7">
                  <c:v>North Eastman (1,2,t)</c:v>
                </c:pt>
                <c:pt idx="8">
                  <c:v>Churchill (2)</c:v>
                </c:pt>
                <c:pt idx="9">
                  <c:v>Nor-Man (1,2)</c:v>
                </c:pt>
                <c:pt idx="10">
                  <c:v>Burntwood (1,2,t)</c:v>
                </c:pt>
                <c:pt idx="12">
                  <c:v>South (1,2,t)</c:v>
                </c:pt>
                <c:pt idx="13">
                  <c:v>Mid (t)</c:v>
                </c:pt>
                <c:pt idx="14">
                  <c:v>North (1,2,t)</c:v>
                </c:pt>
                <c:pt idx="15">
                  <c:v>Manitoba (t)</c:v>
                </c:pt>
              </c:strCache>
            </c:strRef>
          </c:cat>
          <c:val>
            <c:numRef>
              <c:f>'graph data'!$H$5:$H$20</c:f>
              <c:numCache>
                <c:ptCount val="16"/>
                <c:pt idx="0">
                  <c:v>0.7385728918</c:v>
                </c:pt>
                <c:pt idx="1">
                  <c:v>0.7385728918</c:v>
                </c:pt>
                <c:pt idx="2">
                  <c:v>0.7385728918</c:v>
                </c:pt>
                <c:pt idx="3">
                  <c:v>0.7385728918</c:v>
                </c:pt>
                <c:pt idx="4">
                  <c:v>0.7385728918</c:v>
                </c:pt>
                <c:pt idx="5">
                  <c:v>0.7385728918</c:v>
                </c:pt>
                <c:pt idx="6">
                  <c:v>0.7385728918</c:v>
                </c:pt>
                <c:pt idx="7">
                  <c:v>0.7385728918</c:v>
                </c:pt>
                <c:pt idx="8">
                  <c:v>0.7385728918</c:v>
                </c:pt>
                <c:pt idx="9">
                  <c:v>0.7385728918</c:v>
                </c:pt>
                <c:pt idx="10">
                  <c:v>0.7385728918</c:v>
                </c:pt>
                <c:pt idx="12">
                  <c:v>0.7385728918</c:v>
                </c:pt>
                <c:pt idx="13">
                  <c:v>0.7385728918</c:v>
                </c:pt>
                <c:pt idx="14">
                  <c:v>0.7385728918</c:v>
                </c:pt>
                <c:pt idx="15">
                  <c:v>0.7385728918</c:v>
                </c:pt>
              </c:numCache>
            </c:numRef>
          </c:val>
        </c:ser>
        <c:ser>
          <c:idx val="1"/>
          <c:order val="1"/>
          <c:tx>
            <c:strRef>
              <c:f>'graph data'!$I$4</c:f>
              <c:strCache>
                <c:ptCount val="1"/>
                <c:pt idx="0">
                  <c:v>1990/91-1995/96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(1,2,t)</c:v>
                </c:pt>
                <c:pt idx="1">
                  <c:v>Central (1,2,t)</c:v>
                </c:pt>
                <c:pt idx="2">
                  <c:v>Assiniboine (1,2,t)</c:v>
                </c:pt>
                <c:pt idx="3">
                  <c:v>Brandon (2)</c:v>
                </c:pt>
                <c:pt idx="4">
                  <c:v>Winnipeg (1,2,t)</c:v>
                </c:pt>
                <c:pt idx="5">
                  <c:v>Parkland (1,2)</c:v>
                </c:pt>
                <c:pt idx="6">
                  <c:v>Interlake</c:v>
                </c:pt>
                <c:pt idx="7">
                  <c:v>North Eastman (1,2,t)</c:v>
                </c:pt>
                <c:pt idx="8">
                  <c:v>Churchill (2)</c:v>
                </c:pt>
                <c:pt idx="9">
                  <c:v>Nor-Man (1,2)</c:v>
                </c:pt>
                <c:pt idx="10">
                  <c:v>Burntwood (1,2,t)</c:v>
                </c:pt>
                <c:pt idx="12">
                  <c:v>South (1,2,t)</c:v>
                </c:pt>
                <c:pt idx="13">
                  <c:v>Mid (t)</c:v>
                </c:pt>
                <c:pt idx="14">
                  <c:v>North (1,2,t)</c:v>
                </c:pt>
                <c:pt idx="15">
                  <c:v>Manitoba (t)</c:v>
                </c:pt>
              </c:strCache>
            </c:strRef>
          </c:cat>
          <c:val>
            <c:numRef>
              <c:f>'graph data'!$I$5:$I$20</c:f>
              <c:numCache>
                <c:ptCount val="16"/>
                <c:pt idx="0">
                  <c:v>0.805612365</c:v>
                </c:pt>
                <c:pt idx="1">
                  <c:v>0.7575472863</c:v>
                </c:pt>
                <c:pt idx="2">
                  <c:v>0.8104089116</c:v>
                </c:pt>
                <c:pt idx="3">
                  <c:v>0.7341169684</c:v>
                </c:pt>
                <c:pt idx="4">
                  <c:v>0.7745066717</c:v>
                </c:pt>
                <c:pt idx="5">
                  <c:v>0.7606085634</c:v>
                </c:pt>
                <c:pt idx="6">
                  <c:v>0.7473499996</c:v>
                </c:pt>
                <c:pt idx="7">
                  <c:v>0.687172054</c:v>
                </c:pt>
                <c:pt idx="8">
                  <c:v>0.8237152858</c:v>
                </c:pt>
                <c:pt idx="9">
                  <c:v>0.6339068807</c:v>
                </c:pt>
                <c:pt idx="10">
                  <c:v>0.4194780613</c:v>
                </c:pt>
                <c:pt idx="12">
                  <c:v>0.7844351118</c:v>
                </c:pt>
                <c:pt idx="13">
                  <c:v>0.7339840807</c:v>
                </c:pt>
                <c:pt idx="14">
                  <c:v>0.4866197966</c:v>
                </c:pt>
                <c:pt idx="15">
                  <c:v>0.7385728918</c:v>
                </c:pt>
              </c:numCache>
            </c:numRef>
          </c:val>
        </c:ser>
        <c:ser>
          <c:idx val="2"/>
          <c:order val="2"/>
          <c:tx>
            <c:strRef>
              <c:f>'graph data'!$J$4</c:f>
              <c:strCache>
                <c:ptCount val="1"/>
                <c:pt idx="0">
                  <c:v>1996/97-2001/02</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(1,2,t)</c:v>
                </c:pt>
                <c:pt idx="1">
                  <c:v>Central (1,2,t)</c:v>
                </c:pt>
                <c:pt idx="2">
                  <c:v>Assiniboine (1,2,t)</c:v>
                </c:pt>
                <c:pt idx="3">
                  <c:v>Brandon (2)</c:v>
                </c:pt>
                <c:pt idx="4">
                  <c:v>Winnipeg (1,2,t)</c:v>
                </c:pt>
                <c:pt idx="5">
                  <c:v>Parkland (1,2)</c:v>
                </c:pt>
                <c:pt idx="6">
                  <c:v>Interlake</c:v>
                </c:pt>
                <c:pt idx="7">
                  <c:v>North Eastman (1,2,t)</c:v>
                </c:pt>
                <c:pt idx="8">
                  <c:v>Churchill (2)</c:v>
                </c:pt>
                <c:pt idx="9">
                  <c:v>Nor-Man (1,2)</c:v>
                </c:pt>
                <c:pt idx="10">
                  <c:v>Burntwood (1,2,t)</c:v>
                </c:pt>
                <c:pt idx="12">
                  <c:v>South (1,2,t)</c:v>
                </c:pt>
                <c:pt idx="13">
                  <c:v>Mid (t)</c:v>
                </c:pt>
                <c:pt idx="14">
                  <c:v>North (1,2,t)</c:v>
                </c:pt>
                <c:pt idx="15">
                  <c:v>Manitoba (t)</c:v>
                </c:pt>
              </c:strCache>
            </c:strRef>
          </c:cat>
          <c:val>
            <c:numRef>
              <c:f>'graph data'!$J$5:$J$20</c:f>
              <c:numCache>
                <c:ptCount val="16"/>
                <c:pt idx="0">
                  <c:v>0.7707005413</c:v>
                </c:pt>
                <c:pt idx="1">
                  <c:v>0.6832213049</c:v>
                </c:pt>
                <c:pt idx="2">
                  <c:v>0.768142039</c:v>
                </c:pt>
                <c:pt idx="3">
                  <c:v>0.7491374916</c:v>
                </c:pt>
                <c:pt idx="4">
                  <c:v>0.7491632606</c:v>
                </c:pt>
                <c:pt idx="5">
                  <c:v>0.7456717813</c:v>
                </c:pt>
                <c:pt idx="6">
                  <c:v>0.7293309745</c:v>
                </c:pt>
                <c:pt idx="7">
                  <c:v>0.6351232798</c:v>
                </c:pt>
                <c:pt idx="8">
                  <c:v>0.8998272299</c:v>
                </c:pt>
                <c:pt idx="9">
                  <c:v>0.6671221827</c:v>
                </c:pt>
                <c:pt idx="10">
                  <c:v>0.4927123038</c:v>
                </c:pt>
                <c:pt idx="12">
                  <c:v>0.7279334265</c:v>
                </c:pt>
                <c:pt idx="13">
                  <c:v>0.7084270527</c:v>
                </c:pt>
                <c:pt idx="14">
                  <c:v>0.5479795991</c:v>
                </c:pt>
                <c:pt idx="15">
                  <c:v>0.7146929752</c:v>
                </c:pt>
              </c:numCache>
            </c:numRef>
          </c:val>
        </c:ser>
        <c:ser>
          <c:idx val="3"/>
          <c:order val="3"/>
          <c:tx>
            <c:strRef>
              <c:f>'graph data'!$K$4</c:f>
              <c:strCache>
                <c:ptCount val="1"/>
                <c:pt idx="0">
                  <c:v>Mb Avg 96/97-01/02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96/97-01/02</c:name>
            <c:spPr>
              <a:ln w="25400">
                <a:solidFill>
                  <a:srgbClr val="000000"/>
                </a:solidFill>
                <a:prstDash val="sysDot"/>
              </a:ln>
            </c:spPr>
            <c:trendlineType val="linear"/>
            <c:forward val="0.5"/>
            <c:backward val="0.5"/>
            <c:dispEq val="0"/>
            <c:dispRSqr val="0"/>
          </c:trendline>
          <c:cat>
            <c:strRef>
              <c:f>'graph data'!$B$5:$B$20</c:f>
              <c:strCache>
                <c:ptCount val="16"/>
                <c:pt idx="0">
                  <c:v>South Eastman (1,2,t)</c:v>
                </c:pt>
                <c:pt idx="1">
                  <c:v>Central (1,2,t)</c:v>
                </c:pt>
                <c:pt idx="2">
                  <c:v>Assiniboine (1,2,t)</c:v>
                </c:pt>
                <c:pt idx="3">
                  <c:v>Brandon (2)</c:v>
                </c:pt>
                <c:pt idx="4">
                  <c:v>Winnipeg (1,2,t)</c:v>
                </c:pt>
                <c:pt idx="5">
                  <c:v>Parkland (1,2)</c:v>
                </c:pt>
                <c:pt idx="6">
                  <c:v>Interlake</c:v>
                </c:pt>
                <c:pt idx="7">
                  <c:v>North Eastman (1,2,t)</c:v>
                </c:pt>
                <c:pt idx="8">
                  <c:v>Churchill (2)</c:v>
                </c:pt>
                <c:pt idx="9">
                  <c:v>Nor-Man (1,2)</c:v>
                </c:pt>
                <c:pt idx="10">
                  <c:v>Burntwood (1,2,t)</c:v>
                </c:pt>
                <c:pt idx="12">
                  <c:v>South (1,2,t)</c:v>
                </c:pt>
                <c:pt idx="13">
                  <c:v>Mid (t)</c:v>
                </c:pt>
                <c:pt idx="14">
                  <c:v>North (1,2,t)</c:v>
                </c:pt>
                <c:pt idx="15">
                  <c:v>Manitoba (t)</c:v>
                </c:pt>
              </c:strCache>
            </c:strRef>
          </c:cat>
          <c:val>
            <c:numRef>
              <c:f>'graph data'!$K$5:$K$20</c:f>
              <c:numCache>
                <c:ptCount val="16"/>
                <c:pt idx="0">
                  <c:v>0.7146929752</c:v>
                </c:pt>
                <c:pt idx="1">
                  <c:v>0.7146929752</c:v>
                </c:pt>
                <c:pt idx="2">
                  <c:v>0.7146929752</c:v>
                </c:pt>
                <c:pt idx="3">
                  <c:v>0.7146929752</c:v>
                </c:pt>
                <c:pt idx="4">
                  <c:v>0.7146929752</c:v>
                </c:pt>
                <c:pt idx="5">
                  <c:v>0.7146929752</c:v>
                </c:pt>
                <c:pt idx="6">
                  <c:v>0.7146929752</c:v>
                </c:pt>
                <c:pt idx="7">
                  <c:v>0.7146929752</c:v>
                </c:pt>
                <c:pt idx="8">
                  <c:v>0.7146929752</c:v>
                </c:pt>
                <c:pt idx="9">
                  <c:v>0.7146929752</c:v>
                </c:pt>
                <c:pt idx="10">
                  <c:v>0.7146929752</c:v>
                </c:pt>
                <c:pt idx="12">
                  <c:v>0.7146929752</c:v>
                </c:pt>
                <c:pt idx="13">
                  <c:v>0.7146929752</c:v>
                </c:pt>
                <c:pt idx="14">
                  <c:v>0.7146929752</c:v>
                </c:pt>
                <c:pt idx="15">
                  <c:v>0.7146929752</c:v>
                </c:pt>
              </c:numCache>
            </c:numRef>
          </c:val>
        </c:ser>
        <c:axId val="13838396"/>
        <c:axId val="57436701"/>
      </c:barChart>
      <c:catAx>
        <c:axId val="13838396"/>
        <c:scaling>
          <c:orientation val="maxMin"/>
        </c:scaling>
        <c:axPos val="l"/>
        <c:delete val="0"/>
        <c:numFmt formatCode="General" sourceLinked="1"/>
        <c:majorTickMark val="none"/>
        <c:minorTickMark val="none"/>
        <c:tickLblPos val="nextTo"/>
        <c:crossAx val="57436701"/>
        <c:crosses val="autoZero"/>
        <c:auto val="1"/>
        <c:lblOffset val="100"/>
        <c:noMultiLvlLbl val="0"/>
      </c:catAx>
      <c:valAx>
        <c:axId val="57436701"/>
        <c:scaling>
          <c:orientation val="minMax"/>
          <c:max val="1"/>
        </c:scaling>
        <c:axPos val="t"/>
        <c:majorGridlines>
          <c:spPr>
            <a:ln w="12700">
              <a:solidFill/>
            </a:ln>
          </c:spPr>
        </c:majorGridlines>
        <c:delete val="0"/>
        <c:numFmt formatCode="0%" sourceLinked="0"/>
        <c:majorTickMark val="none"/>
        <c:minorTickMark val="none"/>
        <c:tickLblPos val="nextTo"/>
        <c:crossAx val="13838396"/>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5725"/>
          <c:y val="0.354"/>
          <c:w val="0.24275"/>
          <c:h val="0.125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Figure 8.2: Proportion of Children Born in 1990/91 to 2001/02                                             With Complete Immunizations at Two Years by District</a:t>
            </a:r>
            <a:r>
              <a:rPr lang="en-US" cap="none" sz="1000" b="1" i="0" u="none" baseline="0"/>
              <a:t>
</a:t>
            </a:r>
            <a:r>
              <a:rPr lang="en-US" cap="none" sz="800" b="0" i="0" u="none" baseline="0"/>
              <a:t>Sex–a</a:t>
            </a:r>
            <a:r>
              <a:rPr lang="en-US" cap="none" sz="800" b="0" i="0" u="none" baseline="0"/>
              <a:t>djusted percent of continuously registered two year olds</a:t>
            </a:r>
          </a:p>
        </c:rich>
      </c:tx>
      <c:layout>
        <c:manualLayout>
          <c:xMode val="factor"/>
          <c:yMode val="factor"/>
          <c:x val="-0.0015"/>
          <c:y val="-0.02"/>
        </c:manualLayout>
      </c:layout>
      <c:spPr>
        <a:noFill/>
        <a:ln>
          <a:noFill/>
        </a:ln>
      </c:spPr>
    </c:title>
    <c:plotArea>
      <c:layout>
        <c:manualLayout>
          <c:xMode val="edge"/>
          <c:yMode val="edge"/>
          <c:x val="0.0125"/>
          <c:y val="0.05475"/>
          <c:w val="0.94225"/>
          <c:h val="0.92925"/>
        </c:manualLayout>
      </c:layout>
      <c:barChart>
        <c:barDir val="bar"/>
        <c:grouping val="clustered"/>
        <c:varyColors val="0"/>
        <c:ser>
          <c:idx val="0"/>
          <c:order val="0"/>
          <c:tx>
            <c:strRef>
              <c:f>'graph data'!$H$4</c:f>
              <c:strCache>
                <c:ptCount val="1"/>
                <c:pt idx="0">
                  <c:v>Mb Avg 90/91-95/96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90/91-95/96</c:name>
            <c:spPr>
              <a:ln w="25400">
                <a:solidFill>
                  <a:srgbClr val="C0C0C0"/>
                </a:solidFill>
                <a:prstDash val="sysDot"/>
              </a:ln>
            </c:spPr>
            <c:trendlineType val="linear"/>
            <c:forward val="0.5"/>
            <c:backward val="0.5"/>
            <c:dispEq val="0"/>
            <c:dispRSqr val="0"/>
          </c:trendline>
          <c:cat>
            <c:strRef>
              <c:f>'graph data'!$B$41:$B$102</c:f>
              <c:strCache>
                <c:ptCount val="62"/>
                <c:pt idx="0">
                  <c:v>SE Northern (1)</c:v>
                </c:pt>
                <c:pt idx="1">
                  <c:v>SE Central (1,2,t)</c:v>
                </c:pt>
                <c:pt idx="2">
                  <c:v>SE Western (1,2)</c:v>
                </c:pt>
                <c:pt idx="3">
                  <c:v>SE Southern (2)</c:v>
                </c:pt>
                <c:pt idx="5">
                  <c:v>CE Altona (1,t)</c:v>
                </c:pt>
                <c:pt idx="6">
                  <c:v>CE Cartier/SFX (1)</c:v>
                </c:pt>
                <c:pt idx="7">
                  <c:v>CE Red River</c:v>
                </c:pt>
                <c:pt idx="8">
                  <c:v>CE Louise/Pembina (1,2)</c:v>
                </c:pt>
                <c:pt idx="9">
                  <c:v>CE Carman (1,2,t)</c:v>
                </c:pt>
                <c:pt idx="10">
                  <c:v>CE Morden/Winkler (1,2,t)</c:v>
                </c:pt>
                <c:pt idx="11">
                  <c:v>CE Swan Lake (1,t)</c:v>
                </c:pt>
                <c:pt idx="12">
                  <c:v>CE Portage (1,2,t)</c:v>
                </c:pt>
                <c:pt idx="13">
                  <c:v>CE Seven Regions (1,2)</c:v>
                </c:pt>
                <c:pt idx="15">
                  <c:v>AS East 2 (1,2)</c:v>
                </c:pt>
                <c:pt idx="16">
                  <c:v>AS West 1 (1,2)</c:v>
                </c:pt>
                <c:pt idx="17">
                  <c:v>AS North 2</c:v>
                </c:pt>
                <c:pt idx="18">
                  <c:v>AS West 2 (1)</c:v>
                </c:pt>
                <c:pt idx="19">
                  <c:v>AS North 1 (1,t)</c:v>
                </c:pt>
                <c:pt idx="20">
                  <c:v>AS East 1 (1,2)</c:v>
                </c:pt>
                <c:pt idx="22">
                  <c:v>BDN Rural</c:v>
                </c:pt>
                <c:pt idx="23">
                  <c:v>BDN Southeast</c:v>
                </c:pt>
                <c:pt idx="24">
                  <c:v>BDN West (2)</c:v>
                </c:pt>
                <c:pt idx="25">
                  <c:v>BDN East</c:v>
                </c:pt>
                <c:pt idx="26">
                  <c:v>BDN North End</c:v>
                </c:pt>
                <c:pt idx="27">
                  <c:v>BDN Southwest (1,2)</c:v>
                </c:pt>
                <c:pt idx="28">
                  <c:v>BDN Central (1)</c:v>
                </c:pt>
                <c:pt idx="30">
                  <c:v>PL West (1,2)</c:v>
                </c:pt>
                <c:pt idx="31">
                  <c:v>PL Central (1,2)</c:v>
                </c:pt>
                <c:pt idx="32">
                  <c:v>PL East (1,2)</c:v>
                </c:pt>
                <c:pt idx="33">
                  <c:v>PL North (1,2)</c:v>
                </c:pt>
                <c:pt idx="35">
                  <c:v>IL Southwest (1,2)</c:v>
                </c:pt>
                <c:pt idx="36">
                  <c:v>IL Southeast (1,2)</c:v>
                </c:pt>
                <c:pt idx="37">
                  <c:v>IL Northeast (1,2)</c:v>
                </c:pt>
                <c:pt idx="38">
                  <c:v>IL Northwest (1,2)</c:v>
                </c:pt>
                <c:pt idx="40">
                  <c:v>NE Springfield (1,2)</c:v>
                </c:pt>
                <c:pt idx="41">
                  <c:v>NE Iron Rose</c:v>
                </c:pt>
                <c:pt idx="42">
                  <c:v>NE Winnipeg River</c:v>
                </c:pt>
                <c:pt idx="43">
                  <c:v>NE Brokenhead</c:v>
                </c:pt>
                <c:pt idx="44">
                  <c:v>NE Blue Water (1,2,t)</c:v>
                </c:pt>
                <c:pt idx="45">
                  <c:v>NE Northern Remote (1,2)</c:v>
                </c:pt>
                <c:pt idx="47">
                  <c:v>NM F Flon/Snow L/Cran (2)</c:v>
                </c:pt>
                <c:pt idx="48">
                  <c:v>NM The Pas/OCN/Kelsey (1)</c:v>
                </c:pt>
                <c:pt idx="49">
                  <c:v>NM Nor-Man Other (1,2)</c:v>
                </c:pt>
                <c:pt idx="51">
                  <c:v>BW Thompson (1,2)</c:v>
                </c:pt>
                <c:pt idx="52">
                  <c:v>BW Gillam/Fox Lake (1,2)</c:v>
                </c:pt>
                <c:pt idx="53">
                  <c:v>BW Lynn/Leaf/SIL (1,t)</c:v>
                </c:pt>
                <c:pt idx="54">
                  <c:v>BW Thick Por/Pik/Wab</c:v>
                </c:pt>
                <c:pt idx="55">
                  <c:v>BW Cross Lake (1,2,t)</c:v>
                </c:pt>
                <c:pt idx="56">
                  <c:v>BW Island Lake (1,2)</c:v>
                </c:pt>
                <c:pt idx="57">
                  <c:v>BW Norway House (1,2)</c:v>
                </c:pt>
                <c:pt idx="58">
                  <c:v>BW Oxford H &amp; Gods (1,2)</c:v>
                </c:pt>
                <c:pt idx="59">
                  <c:v>BW Tad/Broch/Lac Br (1,2)</c:v>
                </c:pt>
                <c:pt idx="60">
                  <c:v>BW Sha/York/Split/War (1,2,t)</c:v>
                </c:pt>
                <c:pt idx="61">
                  <c:v>BW Nelson House (1,2,t)</c:v>
                </c:pt>
              </c:strCache>
            </c:strRef>
          </c:cat>
          <c:val>
            <c:numRef>
              <c:f>'graph data'!$H$41:$H$102</c:f>
              <c:numCache>
                <c:ptCount val="62"/>
                <c:pt idx="0">
                  <c:v>0.7385728918</c:v>
                </c:pt>
                <c:pt idx="1">
                  <c:v>0.7385728918</c:v>
                </c:pt>
                <c:pt idx="2">
                  <c:v>0.7385728918</c:v>
                </c:pt>
                <c:pt idx="3">
                  <c:v>0.7385728918</c:v>
                </c:pt>
                <c:pt idx="5">
                  <c:v>0.7385728918</c:v>
                </c:pt>
                <c:pt idx="6">
                  <c:v>0.7385728918</c:v>
                </c:pt>
                <c:pt idx="7">
                  <c:v>0.7385728918</c:v>
                </c:pt>
                <c:pt idx="8">
                  <c:v>0.7385728918</c:v>
                </c:pt>
                <c:pt idx="9">
                  <c:v>0.7385728918</c:v>
                </c:pt>
                <c:pt idx="10">
                  <c:v>0.7385728918</c:v>
                </c:pt>
                <c:pt idx="11">
                  <c:v>0.7385728918</c:v>
                </c:pt>
                <c:pt idx="12">
                  <c:v>0.7385728918</c:v>
                </c:pt>
                <c:pt idx="13">
                  <c:v>0.7385728918</c:v>
                </c:pt>
                <c:pt idx="15">
                  <c:v>0.7385728918</c:v>
                </c:pt>
                <c:pt idx="16">
                  <c:v>0.7385728918</c:v>
                </c:pt>
                <c:pt idx="17">
                  <c:v>0.7385728918</c:v>
                </c:pt>
                <c:pt idx="18">
                  <c:v>0.7385728918</c:v>
                </c:pt>
                <c:pt idx="19">
                  <c:v>0.7385728918</c:v>
                </c:pt>
                <c:pt idx="20">
                  <c:v>0.7385728918</c:v>
                </c:pt>
                <c:pt idx="22">
                  <c:v>0.7385728918</c:v>
                </c:pt>
                <c:pt idx="23">
                  <c:v>0.7385728918</c:v>
                </c:pt>
                <c:pt idx="24">
                  <c:v>0.7385728918</c:v>
                </c:pt>
                <c:pt idx="25">
                  <c:v>0.7385728918</c:v>
                </c:pt>
                <c:pt idx="26">
                  <c:v>0.7385728918</c:v>
                </c:pt>
                <c:pt idx="27">
                  <c:v>0.7385728918</c:v>
                </c:pt>
                <c:pt idx="28">
                  <c:v>0.7385728918</c:v>
                </c:pt>
                <c:pt idx="30">
                  <c:v>0.7385728918</c:v>
                </c:pt>
                <c:pt idx="31">
                  <c:v>0.7385728918</c:v>
                </c:pt>
                <c:pt idx="32">
                  <c:v>0.7385728918</c:v>
                </c:pt>
                <c:pt idx="33">
                  <c:v>0.7385728918</c:v>
                </c:pt>
                <c:pt idx="35">
                  <c:v>0.7385728918</c:v>
                </c:pt>
                <c:pt idx="36">
                  <c:v>0.7385728918</c:v>
                </c:pt>
                <c:pt idx="37">
                  <c:v>0.7385728918</c:v>
                </c:pt>
                <c:pt idx="38">
                  <c:v>0.7385728918</c:v>
                </c:pt>
                <c:pt idx="40">
                  <c:v>0.7385728918</c:v>
                </c:pt>
                <c:pt idx="41">
                  <c:v>0.7385728918</c:v>
                </c:pt>
                <c:pt idx="42">
                  <c:v>0.7385728918</c:v>
                </c:pt>
                <c:pt idx="43">
                  <c:v>0.7385728918</c:v>
                </c:pt>
                <c:pt idx="44">
                  <c:v>0.7385728918</c:v>
                </c:pt>
                <c:pt idx="45">
                  <c:v>0.7385728918</c:v>
                </c:pt>
                <c:pt idx="47">
                  <c:v>0.7385728918</c:v>
                </c:pt>
                <c:pt idx="48">
                  <c:v>0.7385728918</c:v>
                </c:pt>
                <c:pt idx="49">
                  <c:v>0.7385728918</c:v>
                </c:pt>
                <c:pt idx="51">
                  <c:v>0.7385728918</c:v>
                </c:pt>
                <c:pt idx="52">
                  <c:v>0.7385728918</c:v>
                </c:pt>
                <c:pt idx="53">
                  <c:v>0.7385728918</c:v>
                </c:pt>
                <c:pt idx="54">
                  <c:v>0.7385728918</c:v>
                </c:pt>
                <c:pt idx="55">
                  <c:v>0.7385728918</c:v>
                </c:pt>
                <c:pt idx="56">
                  <c:v>0.7385728918</c:v>
                </c:pt>
                <c:pt idx="57">
                  <c:v>0.7385728918</c:v>
                </c:pt>
                <c:pt idx="58">
                  <c:v>0.7385728918</c:v>
                </c:pt>
                <c:pt idx="59">
                  <c:v>0.7385728918</c:v>
                </c:pt>
                <c:pt idx="60">
                  <c:v>0.7385728918</c:v>
                </c:pt>
                <c:pt idx="61">
                  <c:v>0.7385728918</c:v>
                </c:pt>
              </c:numCache>
            </c:numRef>
          </c:val>
        </c:ser>
        <c:ser>
          <c:idx val="1"/>
          <c:order val="1"/>
          <c:tx>
            <c:strRef>
              <c:f>'graph data'!$I$4</c:f>
              <c:strCache>
                <c:ptCount val="1"/>
                <c:pt idx="0">
                  <c:v>1990/91-1995/96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c:v>
                </c:pt>
                <c:pt idx="1">
                  <c:v>SE Central (1,2,t)</c:v>
                </c:pt>
                <c:pt idx="2">
                  <c:v>SE Western (1,2)</c:v>
                </c:pt>
                <c:pt idx="3">
                  <c:v>SE Southern (2)</c:v>
                </c:pt>
                <c:pt idx="5">
                  <c:v>CE Altona (1,t)</c:v>
                </c:pt>
                <c:pt idx="6">
                  <c:v>CE Cartier/SFX (1)</c:v>
                </c:pt>
                <c:pt idx="7">
                  <c:v>CE Red River</c:v>
                </c:pt>
                <c:pt idx="8">
                  <c:v>CE Louise/Pembina (1,2)</c:v>
                </c:pt>
                <c:pt idx="9">
                  <c:v>CE Carman (1,2,t)</c:v>
                </c:pt>
                <c:pt idx="10">
                  <c:v>CE Morden/Winkler (1,2,t)</c:v>
                </c:pt>
                <c:pt idx="11">
                  <c:v>CE Swan Lake (1,t)</c:v>
                </c:pt>
                <c:pt idx="12">
                  <c:v>CE Portage (1,2,t)</c:v>
                </c:pt>
                <c:pt idx="13">
                  <c:v>CE Seven Regions (1,2)</c:v>
                </c:pt>
                <c:pt idx="15">
                  <c:v>AS East 2 (1,2)</c:v>
                </c:pt>
                <c:pt idx="16">
                  <c:v>AS West 1 (1,2)</c:v>
                </c:pt>
                <c:pt idx="17">
                  <c:v>AS North 2</c:v>
                </c:pt>
                <c:pt idx="18">
                  <c:v>AS West 2 (1)</c:v>
                </c:pt>
                <c:pt idx="19">
                  <c:v>AS North 1 (1,t)</c:v>
                </c:pt>
                <c:pt idx="20">
                  <c:v>AS East 1 (1,2)</c:v>
                </c:pt>
                <c:pt idx="22">
                  <c:v>BDN Rural</c:v>
                </c:pt>
                <c:pt idx="23">
                  <c:v>BDN Southeast</c:v>
                </c:pt>
                <c:pt idx="24">
                  <c:v>BDN West (2)</c:v>
                </c:pt>
                <c:pt idx="25">
                  <c:v>BDN East</c:v>
                </c:pt>
                <c:pt idx="26">
                  <c:v>BDN North End</c:v>
                </c:pt>
                <c:pt idx="27">
                  <c:v>BDN Southwest (1,2)</c:v>
                </c:pt>
                <c:pt idx="28">
                  <c:v>BDN Central (1)</c:v>
                </c:pt>
                <c:pt idx="30">
                  <c:v>PL West (1,2)</c:v>
                </c:pt>
                <c:pt idx="31">
                  <c:v>PL Central (1,2)</c:v>
                </c:pt>
                <c:pt idx="32">
                  <c:v>PL East (1,2)</c:v>
                </c:pt>
                <c:pt idx="33">
                  <c:v>PL North (1,2)</c:v>
                </c:pt>
                <c:pt idx="35">
                  <c:v>IL Southwest (1,2)</c:v>
                </c:pt>
                <c:pt idx="36">
                  <c:v>IL Southeast (1,2)</c:v>
                </c:pt>
                <c:pt idx="37">
                  <c:v>IL Northeast (1,2)</c:v>
                </c:pt>
                <c:pt idx="38">
                  <c:v>IL Northwest (1,2)</c:v>
                </c:pt>
                <c:pt idx="40">
                  <c:v>NE Springfield (1,2)</c:v>
                </c:pt>
                <c:pt idx="41">
                  <c:v>NE Iron Rose</c:v>
                </c:pt>
                <c:pt idx="42">
                  <c:v>NE Winnipeg River</c:v>
                </c:pt>
                <c:pt idx="43">
                  <c:v>NE Brokenhead</c:v>
                </c:pt>
                <c:pt idx="44">
                  <c:v>NE Blue Water (1,2,t)</c:v>
                </c:pt>
                <c:pt idx="45">
                  <c:v>NE Northern Remote (1,2)</c:v>
                </c:pt>
                <c:pt idx="47">
                  <c:v>NM F Flon/Snow L/Cran (2)</c:v>
                </c:pt>
                <c:pt idx="48">
                  <c:v>NM The Pas/OCN/Kelsey (1)</c:v>
                </c:pt>
                <c:pt idx="49">
                  <c:v>NM Nor-Man Other (1,2)</c:v>
                </c:pt>
                <c:pt idx="51">
                  <c:v>BW Thompson (1,2)</c:v>
                </c:pt>
                <c:pt idx="52">
                  <c:v>BW Gillam/Fox Lake (1,2)</c:v>
                </c:pt>
                <c:pt idx="53">
                  <c:v>BW Lynn/Leaf/SIL (1,t)</c:v>
                </c:pt>
                <c:pt idx="54">
                  <c:v>BW Thick Por/Pik/Wab</c:v>
                </c:pt>
                <c:pt idx="55">
                  <c:v>BW Cross Lake (1,2,t)</c:v>
                </c:pt>
                <c:pt idx="56">
                  <c:v>BW Island Lake (1,2)</c:v>
                </c:pt>
                <c:pt idx="57">
                  <c:v>BW Norway House (1,2)</c:v>
                </c:pt>
                <c:pt idx="58">
                  <c:v>BW Oxford H &amp; Gods (1,2)</c:v>
                </c:pt>
                <c:pt idx="59">
                  <c:v>BW Tad/Broch/Lac Br (1,2)</c:v>
                </c:pt>
                <c:pt idx="60">
                  <c:v>BW Sha/York/Split/War (1,2,t)</c:v>
                </c:pt>
                <c:pt idx="61">
                  <c:v>BW Nelson House (1,2,t)</c:v>
                </c:pt>
              </c:strCache>
            </c:strRef>
          </c:cat>
          <c:val>
            <c:numRef>
              <c:f>'graph data'!$I$41:$I$102</c:f>
              <c:numCache>
                <c:ptCount val="62"/>
                <c:pt idx="0">
                  <c:v>0.7982544589</c:v>
                </c:pt>
                <c:pt idx="1">
                  <c:v>0.8028338079</c:v>
                </c:pt>
                <c:pt idx="2">
                  <c:v>0.8311543371</c:v>
                </c:pt>
                <c:pt idx="3">
                  <c:v>0.7861337976</c:v>
                </c:pt>
                <c:pt idx="5">
                  <c:v>0.8571555371</c:v>
                </c:pt>
                <c:pt idx="6">
                  <c:v>0.8033110328</c:v>
                </c:pt>
                <c:pt idx="7">
                  <c:v>0.7706303895</c:v>
                </c:pt>
                <c:pt idx="8">
                  <c:v>0.8532872423</c:v>
                </c:pt>
                <c:pt idx="9">
                  <c:v>0.8858696908</c:v>
                </c:pt>
                <c:pt idx="10">
                  <c:v>0.8242390199</c:v>
                </c:pt>
                <c:pt idx="11">
                  <c:v>0.812272849</c:v>
                </c:pt>
                <c:pt idx="12">
                  <c:v>0.6998907406</c:v>
                </c:pt>
                <c:pt idx="13">
                  <c:v>0.4328985873</c:v>
                </c:pt>
                <c:pt idx="15">
                  <c:v>0.8766770981</c:v>
                </c:pt>
                <c:pt idx="16">
                  <c:v>0.8385488501</c:v>
                </c:pt>
                <c:pt idx="17">
                  <c:v>0.712921577</c:v>
                </c:pt>
                <c:pt idx="18">
                  <c:v>0.8009077679</c:v>
                </c:pt>
                <c:pt idx="19">
                  <c:v>0.8001186758</c:v>
                </c:pt>
                <c:pt idx="20">
                  <c:v>0.8203355387</c:v>
                </c:pt>
                <c:pt idx="22">
                  <c:v>0.7544207097</c:v>
                </c:pt>
                <c:pt idx="23">
                  <c:v>0.7185566986</c:v>
                </c:pt>
                <c:pt idx="24">
                  <c:v>0.7476756598</c:v>
                </c:pt>
                <c:pt idx="25">
                  <c:v>0.7348780037</c:v>
                </c:pt>
                <c:pt idx="26">
                  <c:v>0.7530869683</c:v>
                </c:pt>
                <c:pt idx="27">
                  <c:v>0.8358605764</c:v>
                </c:pt>
                <c:pt idx="28">
                  <c:v>0.6432049677</c:v>
                </c:pt>
                <c:pt idx="30">
                  <c:v>0.8850609213</c:v>
                </c:pt>
                <c:pt idx="31">
                  <c:v>0.802038264</c:v>
                </c:pt>
                <c:pt idx="32">
                  <c:v>0.8454760187</c:v>
                </c:pt>
                <c:pt idx="33">
                  <c:v>0.657598704</c:v>
                </c:pt>
                <c:pt idx="35">
                  <c:v>0.789649557</c:v>
                </c:pt>
                <c:pt idx="36">
                  <c:v>0.7918647878</c:v>
                </c:pt>
                <c:pt idx="37">
                  <c:v>0.6910594969</c:v>
                </c:pt>
                <c:pt idx="38">
                  <c:v>0.6648643782</c:v>
                </c:pt>
                <c:pt idx="40">
                  <c:v>0.8396320634</c:v>
                </c:pt>
                <c:pt idx="41">
                  <c:v>0.7639671173</c:v>
                </c:pt>
                <c:pt idx="42">
                  <c:v>0.7707836408</c:v>
                </c:pt>
                <c:pt idx="43">
                  <c:v>0.7916560039</c:v>
                </c:pt>
                <c:pt idx="44">
                  <c:v>0.598513255</c:v>
                </c:pt>
                <c:pt idx="45">
                  <c:v>0.4228865077</c:v>
                </c:pt>
                <c:pt idx="47">
                  <c:v>0.735560948</c:v>
                </c:pt>
                <c:pt idx="48">
                  <c:v>0.6727390874</c:v>
                </c:pt>
                <c:pt idx="49">
                  <c:v>0.4890941999</c:v>
                </c:pt>
                <c:pt idx="51">
                  <c:v>0.577776046</c:v>
                </c:pt>
                <c:pt idx="52">
                  <c:v>0.877688882</c:v>
                </c:pt>
                <c:pt idx="53">
                  <c:v>0.5723035686</c:v>
                </c:pt>
                <c:pt idx="54">
                  <c:v>0.6452117415</c:v>
                </c:pt>
                <c:pt idx="55">
                  <c:v>0.2448725822</c:v>
                </c:pt>
                <c:pt idx="56">
                  <c:v>0.2724020702</c:v>
                </c:pt>
                <c:pt idx="57">
                  <c:v>0.4038122715</c:v>
                </c:pt>
                <c:pt idx="58">
                  <c:v>0.2345303485</c:v>
                </c:pt>
                <c:pt idx="59">
                  <c:v>0.2963836741</c:v>
                </c:pt>
                <c:pt idx="60">
                  <c:v>0.4469904554</c:v>
                </c:pt>
                <c:pt idx="61">
                  <c:v>0.2801316933</c:v>
                </c:pt>
              </c:numCache>
            </c:numRef>
          </c:val>
        </c:ser>
        <c:ser>
          <c:idx val="2"/>
          <c:order val="2"/>
          <c:tx>
            <c:strRef>
              <c:f>'graph data'!$J$4</c:f>
              <c:strCache>
                <c:ptCount val="1"/>
                <c:pt idx="0">
                  <c:v>1996/97-2001/02</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c:v>
                </c:pt>
                <c:pt idx="1">
                  <c:v>SE Central (1,2,t)</c:v>
                </c:pt>
                <c:pt idx="2">
                  <c:v>SE Western (1,2)</c:v>
                </c:pt>
                <c:pt idx="3">
                  <c:v>SE Southern (2)</c:v>
                </c:pt>
                <c:pt idx="5">
                  <c:v>CE Altona (1,t)</c:v>
                </c:pt>
                <c:pt idx="6">
                  <c:v>CE Cartier/SFX (1)</c:v>
                </c:pt>
                <c:pt idx="7">
                  <c:v>CE Red River</c:v>
                </c:pt>
                <c:pt idx="8">
                  <c:v>CE Louise/Pembina (1,2)</c:v>
                </c:pt>
                <c:pt idx="9">
                  <c:v>CE Carman (1,2,t)</c:v>
                </c:pt>
                <c:pt idx="10">
                  <c:v>CE Morden/Winkler (1,2,t)</c:v>
                </c:pt>
                <c:pt idx="11">
                  <c:v>CE Swan Lake (1,t)</c:v>
                </c:pt>
                <c:pt idx="12">
                  <c:v>CE Portage (1,2,t)</c:v>
                </c:pt>
                <c:pt idx="13">
                  <c:v>CE Seven Regions (1,2)</c:v>
                </c:pt>
                <c:pt idx="15">
                  <c:v>AS East 2 (1,2)</c:v>
                </c:pt>
                <c:pt idx="16">
                  <c:v>AS West 1 (1,2)</c:v>
                </c:pt>
                <c:pt idx="17">
                  <c:v>AS North 2</c:v>
                </c:pt>
                <c:pt idx="18">
                  <c:v>AS West 2 (1)</c:v>
                </c:pt>
                <c:pt idx="19">
                  <c:v>AS North 1 (1,t)</c:v>
                </c:pt>
                <c:pt idx="20">
                  <c:v>AS East 1 (1,2)</c:v>
                </c:pt>
                <c:pt idx="22">
                  <c:v>BDN Rural</c:v>
                </c:pt>
                <c:pt idx="23">
                  <c:v>BDN Southeast</c:v>
                </c:pt>
                <c:pt idx="24">
                  <c:v>BDN West (2)</c:v>
                </c:pt>
                <c:pt idx="25">
                  <c:v>BDN East</c:v>
                </c:pt>
                <c:pt idx="26">
                  <c:v>BDN North End</c:v>
                </c:pt>
                <c:pt idx="27">
                  <c:v>BDN Southwest (1,2)</c:v>
                </c:pt>
                <c:pt idx="28">
                  <c:v>BDN Central (1)</c:v>
                </c:pt>
                <c:pt idx="30">
                  <c:v>PL West (1,2)</c:v>
                </c:pt>
                <c:pt idx="31">
                  <c:v>PL Central (1,2)</c:v>
                </c:pt>
                <c:pt idx="32">
                  <c:v>PL East (1,2)</c:v>
                </c:pt>
                <c:pt idx="33">
                  <c:v>PL North (1,2)</c:v>
                </c:pt>
                <c:pt idx="35">
                  <c:v>IL Southwest (1,2)</c:v>
                </c:pt>
                <c:pt idx="36">
                  <c:v>IL Southeast (1,2)</c:v>
                </c:pt>
                <c:pt idx="37">
                  <c:v>IL Northeast (1,2)</c:v>
                </c:pt>
                <c:pt idx="38">
                  <c:v>IL Northwest (1,2)</c:v>
                </c:pt>
                <c:pt idx="40">
                  <c:v>NE Springfield (1,2)</c:v>
                </c:pt>
                <c:pt idx="41">
                  <c:v>NE Iron Rose</c:v>
                </c:pt>
                <c:pt idx="42">
                  <c:v>NE Winnipeg River</c:v>
                </c:pt>
                <c:pt idx="43">
                  <c:v>NE Brokenhead</c:v>
                </c:pt>
                <c:pt idx="44">
                  <c:v>NE Blue Water (1,2,t)</c:v>
                </c:pt>
                <c:pt idx="45">
                  <c:v>NE Northern Remote (1,2)</c:v>
                </c:pt>
                <c:pt idx="47">
                  <c:v>NM F Flon/Snow L/Cran (2)</c:v>
                </c:pt>
                <c:pt idx="48">
                  <c:v>NM The Pas/OCN/Kelsey (1)</c:v>
                </c:pt>
                <c:pt idx="49">
                  <c:v>NM Nor-Man Other (1,2)</c:v>
                </c:pt>
                <c:pt idx="51">
                  <c:v>BW Thompson (1,2)</c:v>
                </c:pt>
                <c:pt idx="52">
                  <c:v>BW Gillam/Fox Lake (1,2)</c:v>
                </c:pt>
                <c:pt idx="53">
                  <c:v>BW Lynn/Leaf/SIL (1,t)</c:v>
                </c:pt>
                <c:pt idx="54">
                  <c:v>BW Thick Por/Pik/Wab</c:v>
                </c:pt>
                <c:pt idx="55">
                  <c:v>BW Cross Lake (1,2,t)</c:v>
                </c:pt>
                <c:pt idx="56">
                  <c:v>BW Island Lake (1,2)</c:v>
                </c:pt>
                <c:pt idx="57">
                  <c:v>BW Norway House (1,2)</c:v>
                </c:pt>
                <c:pt idx="58">
                  <c:v>BW Oxford H &amp; Gods (1,2)</c:v>
                </c:pt>
                <c:pt idx="59">
                  <c:v>BW Tad/Broch/Lac Br (1,2)</c:v>
                </c:pt>
                <c:pt idx="60">
                  <c:v>BW Sha/York/Split/War (1,2,t)</c:v>
                </c:pt>
                <c:pt idx="61">
                  <c:v>BW Nelson House (1,2,t)</c:v>
                </c:pt>
              </c:strCache>
            </c:strRef>
          </c:cat>
          <c:val>
            <c:numRef>
              <c:f>'graph data'!$J$41:$J$102</c:f>
              <c:numCache>
                <c:ptCount val="62"/>
                <c:pt idx="0">
                  <c:v>0.7500092549</c:v>
                </c:pt>
                <c:pt idx="1">
                  <c:v>0.7628041476</c:v>
                </c:pt>
                <c:pt idx="2">
                  <c:v>0.7972004884</c:v>
                </c:pt>
                <c:pt idx="3">
                  <c:v>0.8187243457</c:v>
                </c:pt>
                <c:pt idx="5">
                  <c:v>0.7405198044</c:v>
                </c:pt>
                <c:pt idx="6">
                  <c:v>0.7707315743</c:v>
                </c:pt>
                <c:pt idx="7">
                  <c:v>0.7272577073</c:v>
                </c:pt>
                <c:pt idx="8">
                  <c:v>0.8264446899</c:v>
                </c:pt>
                <c:pt idx="9">
                  <c:v>0.7956599953</c:v>
                </c:pt>
                <c:pt idx="10">
                  <c:v>0.7641878878</c:v>
                </c:pt>
                <c:pt idx="11">
                  <c:v>0.7069779269</c:v>
                </c:pt>
                <c:pt idx="12">
                  <c:v>0.5977591188</c:v>
                </c:pt>
                <c:pt idx="13">
                  <c:v>0.3782708991</c:v>
                </c:pt>
                <c:pt idx="15">
                  <c:v>0.8597574108</c:v>
                </c:pt>
                <c:pt idx="16">
                  <c:v>0.8179607899</c:v>
                </c:pt>
                <c:pt idx="17">
                  <c:v>0.6976052231</c:v>
                </c:pt>
                <c:pt idx="18">
                  <c:v>0.7572610734</c:v>
                </c:pt>
                <c:pt idx="19">
                  <c:v>0.6978528806</c:v>
                </c:pt>
                <c:pt idx="20">
                  <c:v>0.7782697019</c:v>
                </c:pt>
                <c:pt idx="22">
                  <c:v>0.7537417704</c:v>
                </c:pt>
                <c:pt idx="23">
                  <c:v>0.764278233</c:v>
                </c:pt>
                <c:pt idx="24">
                  <c:v>0.767401386</c:v>
                </c:pt>
                <c:pt idx="25">
                  <c:v>0.7495334487</c:v>
                </c:pt>
                <c:pt idx="26">
                  <c:v>0.7167370524</c:v>
                </c:pt>
                <c:pt idx="27">
                  <c:v>0.8168600873</c:v>
                </c:pt>
                <c:pt idx="28">
                  <c:v>0.7052945945</c:v>
                </c:pt>
                <c:pt idx="30">
                  <c:v>0.8756254048</c:v>
                </c:pt>
                <c:pt idx="31">
                  <c:v>0.7962343072</c:v>
                </c:pt>
                <c:pt idx="32">
                  <c:v>0.8405737457</c:v>
                </c:pt>
                <c:pt idx="33">
                  <c:v>0.6262752584</c:v>
                </c:pt>
                <c:pt idx="35">
                  <c:v>0.7900042993</c:v>
                </c:pt>
                <c:pt idx="36">
                  <c:v>0.7731177672</c:v>
                </c:pt>
                <c:pt idx="37">
                  <c:v>0.6701650673</c:v>
                </c:pt>
                <c:pt idx="38">
                  <c:v>0.6454341627</c:v>
                </c:pt>
                <c:pt idx="40">
                  <c:v>0.8040046473</c:v>
                </c:pt>
                <c:pt idx="41">
                  <c:v>0.7144269145</c:v>
                </c:pt>
                <c:pt idx="42">
                  <c:v>0.7528226478</c:v>
                </c:pt>
                <c:pt idx="43">
                  <c:v>0.7686440295</c:v>
                </c:pt>
                <c:pt idx="44">
                  <c:v>0.4911609915</c:v>
                </c:pt>
                <c:pt idx="45">
                  <c:v>0.4807130238</c:v>
                </c:pt>
                <c:pt idx="47">
                  <c:v>0.7923350567</c:v>
                </c:pt>
                <c:pt idx="48">
                  <c:v>0.7177367283</c:v>
                </c:pt>
                <c:pt idx="49">
                  <c:v>0.5387651124</c:v>
                </c:pt>
                <c:pt idx="51">
                  <c:v>0.5923778369</c:v>
                </c:pt>
                <c:pt idx="52">
                  <c:v>0.9128381923</c:v>
                </c:pt>
                <c:pt idx="53">
                  <c:v>0.72196429</c:v>
                </c:pt>
                <c:pt idx="54">
                  <c:v>0.7567780855</c:v>
                </c:pt>
                <c:pt idx="55">
                  <c:v>0.4741145434</c:v>
                </c:pt>
                <c:pt idx="56">
                  <c:v>0.300947296</c:v>
                </c:pt>
                <c:pt idx="57">
                  <c:v>0.4689429429</c:v>
                </c:pt>
                <c:pt idx="58">
                  <c:v>0.2760829197</c:v>
                </c:pt>
                <c:pt idx="59">
                  <c:v>0.3653726815</c:v>
                </c:pt>
                <c:pt idx="60">
                  <c:v>0.6290123242</c:v>
                </c:pt>
                <c:pt idx="61">
                  <c:v>0.5020345887</c:v>
                </c:pt>
              </c:numCache>
            </c:numRef>
          </c:val>
        </c:ser>
        <c:ser>
          <c:idx val="3"/>
          <c:order val="3"/>
          <c:tx>
            <c:strRef>
              <c:f>'graph data'!$K$4</c:f>
              <c:strCache>
                <c:ptCount val="1"/>
                <c:pt idx="0">
                  <c:v>Mb Avg 96/97-01/02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96/97-01/02</c:name>
            <c:spPr>
              <a:ln w="25400">
                <a:solidFill>
                  <a:srgbClr val="000000"/>
                </a:solidFill>
                <a:prstDash val="sysDot"/>
              </a:ln>
            </c:spPr>
            <c:trendlineType val="linear"/>
            <c:forward val="0.5"/>
            <c:backward val="0.5"/>
            <c:dispEq val="0"/>
            <c:dispRSqr val="0"/>
          </c:trendline>
          <c:cat>
            <c:strRef>
              <c:f>'graph data'!$B$41:$B$102</c:f>
              <c:strCache>
                <c:ptCount val="62"/>
                <c:pt idx="0">
                  <c:v>SE Northern (1)</c:v>
                </c:pt>
                <c:pt idx="1">
                  <c:v>SE Central (1,2,t)</c:v>
                </c:pt>
                <c:pt idx="2">
                  <c:v>SE Western (1,2)</c:v>
                </c:pt>
                <c:pt idx="3">
                  <c:v>SE Southern (2)</c:v>
                </c:pt>
                <c:pt idx="5">
                  <c:v>CE Altona (1,t)</c:v>
                </c:pt>
                <c:pt idx="6">
                  <c:v>CE Cartier/SFX (1)</c:v>
                </c:pt>
                <c:pt idx="7">
                  <c:v>CE Red River</c:v>
                </c:pt>
                <c:pt idx="8">
                  <c:v>CE Louise/Pembina (1,2)</c:v>
                </c:pt>
                <c:pt idx="9">
                  <c:v>CE Carman (1,2,t)</c:v>
                </c:pt>
                <c:pt idx="10">
                  <c:v>CE Morden/Winkler (1,2,t)</c:v>
                </c:pt>
                <c:pt idx="11">
                  <c:v>CE Swan Lake (1,t)</c:v>
                </c:pt>
                <c:pt idx="12">
                  <c:v>CE Portage (1,2,t)</c:v>
                </c:pt>
                <c:pt idx="13">
                  <c:v>CE Seven Regions (1,2)</c:v>
                </c:pt>
                <c:pt idx="15">
                  <c:v>AS East 2 (1,2)</c:v>
                </c:pt>
                <c:pt idx="16">
                  <c:v>AS West 1 (1,2)</c:v>
                </c:pt>
                <c:pt idx="17">
                  <c:v>AS North 2</c:v>
                </c:pt>
                <c:pt idx="18">
                  <c:v>AS West 2 (1)</c:v>
                </c:pt>
                <c:pt idx="19">
                  <c:v>AS North 1 (1,t)</c:v>
                </c:pt>
                <c:pt idx="20">
                  <c:v>AS East 1 (1,2)</c:v>
                </c:pt>
                <c:pt idx="22">
                  <c:v>BDN Rural</c:v>
                </c:pt>
                <c:pt idx="23">
                  <c:v>BDN Southeast</c:v>
                </c:pt>
                <c:pt idx="24">
                  <c:v>BDN West (2)</c:v>
                </c:pt>
                <c:pt idx="25">
                  <c:v>BDN East</c:v>
                </c:pt>
                <c:pt idx="26">
                  <c:v>BDN North End</c:v>
                </c:pt>
                <c:pt idx="27">
                  <c:v>BDN Southwest (1,2)</c:v>
                </c:pt>
                <c:pt idx="28">
                  <c:v>BDN Central (1)</c:v>
                </c:pt>
                <c:pt idx="30">
                  <c:v>PL West (1,2)</c:v>
                </c:pt>
                <c:pt idx="31">
                  <c:v>PL Central (1,2)</c:v>
                </c:pt>
                <c:pt idx="32">
                  <c:v>PL East (1,2)</c:v>
                </c:pt>
                <c:pt idx="33">
                  <c:v>PL North (1,2)</c:v>
                </c:pt>
                <c:pt idx="35">
                  <c:v>IL Southwest (1,2)</c:v>
                </c:pt>
                <c:pt idx="36">
                  <c:v>IL Southeast (1,2)</c:v>
                </c:pt>
                <c:pt idx="37">
                  <c:v>IL Northeast (1,2)</c:v>
                </c:pt>
                <c:pt idx="38">
                  <c:v>IL Northwest (1,2)</c:v>
                </c:pt>
                <c:pt idx="40">
                  <c:v>NE Springfield (1,2)</c:v>
                </c:pt>
                <c:pt idx="41">
                  <c:v>NE Iron Rose</c:v>
                </c:pt>
                <c:pt idx="42">
                  <c:v>NE Winnipeg River</c:v>
                </c:pt>
                <c:pt idx="43">
                  <c:v>NE Brokenhead</c:v>
                </c:pt>
                <c:pt idx="44">
                  <c:v>NE Blue Water (1,2,t)</c:v>
                </c:pt>
                <c:pt idx="45">
                  <c:v>NE Northern Remote (1,2)</c:v>
                </c:pt>
                <c:pt idx="47">
                  <c:v>NM F Flon/Snow L/Cran (2)</c:v>
                </c:pt>
                <c:pt idx="48">
                  <c:v>NM The Pas/OCN/Kelsey (1)</c:v>
                </c:pt>
                <c:pt idx="49">
                  <c:v>NM Nor-Man Other (1,2)</c:v>
                </c:pt>
                <c:pt idx="51">
                  <c:v>BW Thompson (1,2)</c:v>
                </c:pt>
                <c:pt idx="52">
                  <c:v>BW Gillam/Fox Lake (1,2)</c:v>
                </c:pt>
                <c:pt idx="53">
                  <c:v>BW Lynn/Leaf/SIL (1,t)</c:v>
                </c:pt>
                <c:pt idx="54">
                  <c:v>BW Thick Por/Pik/Wab</c:v>
                </c:pt>
                <c:pt idx="55">
                  <c:v>BW Cross Lake (1,2,t)</c:v>
                </c:pt>
                <c:pt idx="56">
                  <c:v>BW Island Lake (1,2)</c:v>
                </c:pt>
                <c:pt idx="57">
                  <c:v>BW Norway House (1,2)</c:v>
                </c:pt>
                <c:pt idx="58">
                  <c:v>BW Oxford H &amp; Gods (1,2)</c:v>
                </c:pt>
                <c:pt idx="59">
                  <c:v>BW Tad/Broch/Lac Br (1,2)</c:v>
                </c:pt>
                <c:pt idx="60">
                  <c:v>BW Sha/York/Split/War (1,2,t)</c:v>
                </c:pt>
                <c:pt idx="61">
                  <c:v>BW Nelson House (1,2,t)</c:v>
                </c:pt>
              </c:strCache>
            </c:strRef>
          </c:cat>
          <c:val>
            <c:numRef>
              <c:f>'graph data'!$K$41:$K$102</c:f>
              <c:numCache>
                <c:ptCount val="62"/>
                <c:pt idx="0">
                  <c:v>0.7146929752</c:v>
                </c:pt>
                <c:pt idx="1">
                  <c:v>0.7146929752</c:v>
                </c:pt>
                <c:pt idx="2">
                  <c:v>0.7146929752</c:v>
                </c:pt>
                <c:pt idx="3">
                  <c:v>0.7146929752</c:v>
                </c:pt>
                <c:pt idx="5">
                  <c:v>0.7146929752</c:v>
                </c:pt>
                <c:pt idx="6">
                  <c:v>0.7146929752</c:v>
                </c:pt>
                <c:pt idx="7">
                  <c:v>0.7146929752</c:v>
                </c:pt>
                <c:pt idx="8">
                  <c:v>0.7146929752</c:v>
                </c:pt>
                <c:pt idx="9">
                  <c:v>0.7146929752</c:v>
                </c:pt>
                <c:pt idx="10">
                  <c:v>0.7146929752</c:v>
                </c:pt>
                <c:pt idx="11">
                  <c:v>0.7146929752</c:v>
                </c:pt>
                <c:pt idx="12">
                  <c:v>0.7146929752</c:v>
                </c:pt>
                <c:pt idx="13">
                  <c:v>0.7146929752</c:v>
                </c:pt>
                <c:pt idx="15">
                  <c:v>0.7146929752</c:v>
                </c:pt>
                <c:pt idx="16">
                  <c:v>0.7146929752</c:v>
                </c:pt>
                <c:pt idx="17">
                  <c:v>0.7146929752</c:v>
                </c:pt>
                <c:pt idx="18">
                  <c:v>0.7146929752</c:v>
                </c:pt>
                <c:pt idx="19">
                  <c:v>0.7146929752</c:v>
                </c:pt>
                <c:pt idx="20">
                  <c:v>0.7146929752</c:v>
                </c:pt>
                <c:pt idx="22">
                  <c:v>0.7146929752</c:v>
                </c:pt>
                <c:pt idx="23">
                  <c:v>0.7146929752</c:v>
                </c:pt>
                <c:pt idx="24">
                  <c:v>0.7146929752</c:v>
                </c:pt>
                <c:pt idx="25">
                  <c:v>0.7146929752</c:v>
                </c:pt>
                <c:pt idx="26">
                  <c:v>0.7146929752</c:v>
                </c:pt>
                <c:pt idx="27">
                  <c:v>0.7146929752</c:v>
                </c:pt>
                <c:pt idx="28">
                  <c:v>0.7146929752</c:v>
                </c:pt>
                <c:pt idx="30">
                  <c:v>0.7146929752</c:v>
                </c:pt>
                <c:pt idx="31">
                  <c:v>0.7146929752</c:v>
                </c:pt>
                <c:pt idx="32">
                  <c:v>0.7146929752</c:v>
                </c:pt>
                <c:pt idx="33">
                  <c:v>0.7146929752</c:v>
                </c:pt>
                <c:pt idx="35">
                  <c:v>0.7146929752</c:v>
                </c:pt>
                <c:pt idx="36">
                  <c:v>0.7146929752</c:v>
                </c:pt>
                <c:pt idx="37">
                  <c:v>0.7146929752</c:v>
                </c:pt>
                <c:pt idx="38">
                  <c:v>0.7146929752</c:v>
                </c:pt>
                <c:pt idx="40">
                  <c:v>0.7146929752</c:v>
                </c:pt>
                <c:pt idx="41">
                  <c:v>0.7146929752</c:v>
                </c:pt>
                <c:pt idx="42">
                  <c:v>0.7146929752</c:v>
                </c:pt>
                <c:pt idx="43">
                  <c:v>0.7146929752</c:v>
                </c:pt>
                <c:pt idx="44">
                  <c:v>0.7146929752</c:v>
                </c:pt>
                <c:pt idx="45">
                  <c:v>0.7146929752</c:v>
                </c:pt>
                <c:pt idx="47">
                  <c:v>0.7146929752</c:v>
                </c:pt>
                <c:pt idx="48">
                  <c:v>0.7146929752</c:v>
                </c:pt>
                <c:pt idx="49">
                  <c:v>0.7146929752</c:v>
                </c:pt>
                <c:pt idx="51">
                  <c:v>0.7146929752</c:v>
                </c:pt>
                <c:pt idx="52">
                  <c:v>0.7146929752</c:v>
                </c:pt>
                <c:pt idx="53">
                  <c:v>0.7146929752</c:v>
                </c:pt>
                <c:pt idx="54">
                  <c:v>0.7146929752</c:v>
                </c:pt>
                <c:pt idx="55">
                  <c:v>0.7146929752</c:v>
                </c:pt>
                <c:pt idx="56">
                  <c:v>0.7146929752</c:v>
                </c:pt>
                <c:pt idx="57">
                  <c:v>0.7146929752</c:v>
                </c:pt>
                <c:pt idx="58">
                  <c:v>0.7146929752</c:v>
                </c:pt>
                <c:pt idx="59">
                  <c:v>0.7146929752</c:v>
                </c:pt>
                <c:pt idx="60">
                  <c:v>0.7146929752</c:v>
                </c:pt>
                <c:pt idx="61">
                  <c:v>0.7146929752</c:v>
                </c:pt>
              </c:numCache>
            </c:numRef>
          </c:val>
        </c:ser>
        <c:axId val="47168262"/>
        <c:axId val="21861175"/>
      </c:barChart>
      <c:catAx>
        <c:axId val="47168262"/>
        <c:scaling>
          <c:orientation val="maxMin"/>
        </c:scaling>
        <c:axPos val="l"/>
        <c:delete val="0"/>
        <c:numFmt formatCode="General" sourceLinked="1"/>
        <c:majorTickMark val="none"/>
        <c:minorTickMark val="none"/>
        <c:tickLblPos val="nextTo"/>
        <c:txPr>
          <a:bodyPr/>
          <a:lstStyle/>
          <a:p>
            <a:pPr>
              <a:defRPr lang="en-US" cap="none" sz="525" b="0" i="0" u="none" baseline="0"/>
            </a:pPr>
          </a:p>
        </c:txPr>
        <c:crossAx val="21861175"/>
        <c:crosses val="autoZero"/>
        <c:auto val="1"/>
        <c:lblOffset val="100"/>
        <c:noMultiLvlLbl val="0"/>
      </c:catAx>
      <c:valAx>
        <c:axId val="21861175"/>
        <c:scaling>
          <c:orientation val="minMax"/>
          <c:max val="1"/>
        </c:scaling>
        <c:axPos val="t"/>
        <c:majorGridlines/>
        <c:delete val="0"/>
        <c:numFmt formatCode="0%" sourceLinked="0"/>
        <c:majorTickMark val="none"/>
        <c:minorTickMark val="none"/>
        <c:tickLblPos val="nextTo"/>
        <c:crossAx val="47168262"/>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80675"/>
          <c:y val="0.3645"/>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65"/>
          <c:w val="0.91"/>
          <c:h val="0.787"/>
        </c:manualLayout>
      </c:layout>
      <c:barChart>
        <c:barDir val="bar"/>
        <c:grouping val="clustered"/>
        <c:varyColors val="0"/>
        <c:ser>
          <c:idx val="0"/>
          <c:order val="0"/>
          <c:tx>
            <c:strRef>
              <c:f>'graph data'!$H$4</c:f>
              <c:strCache>
                <c:ptCount val="1"/>
                <c:pt idx="0">
                  <c:v>Mb Avg 90/91-95/96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90/91-95/96</c:name>
            <c:spPr>
              <a:ln w="25400">
                <a:solidFill>
                  <a:srgbClr val="C0C0C0"/>
                </a:solidFill>
                <a:prstDash val="sysDot"/>
              </a:ln>
            </c:spPr>
            <c:trendlineType val="linear"/>
            <c:forward val="0.5"/>
            <c:backward val="0.5"/>
            <c:dispEq val="0"/>
            <c:dispRSqr val="0"/>
          </c:trendline>
          <c:cat>
            <c:strRef>
              <c:f>'graph data'!$B$22:$B$39</c:f>
              <c:strCache>
                <c:ptCount val="18"/>
                <c:pt idx="0">
                  <c:v>Fort Garry (1,2,t)</c:v>
                </c:pt>
                <c:pt idx="1">
                  <c:v>Assiniboine South (1,2)</c:v>
                </c:pt>
                <c:pt idx="2">
                  <c:v>Transcona (1,2)</c:v>
                </c:pt>
                <c:pt idx="3">
                  <c:v>River Heights (1,2)</c:v>
                </c:pt>
                <c:pt idx="4">
                  <c:v>St. Boniface (1,2,t)</c:v>
                </c:pt>
                <c:pt idx="5">
                  <c:v>St. Vital (1,2,t)</c:v>
                </c:pt>
                <c:pt idx="6">
                  <c:v>Seven Oaks (1,2,t)</c:v>
                </c:pt>
                <c:pt idx="7">
                  <c:v>River East (1,2,t)</c:v>
                </c:pt>
                <c:pt idx="8">
                  <c:v>St. James - Assiniboia (1,2,t)</c:v>
                </c:pt>
                <c:pt idx="9">
                  <c:v>Inkster</c:v>
                </c:pt>
                <c:pt idx="10">
                  <c:v>Point Douglas (1,2)</c:v>
                </c:pt>
                <c:pt idx="11">
                  <c:v>Downtown (1,2)</c:v>
                </c:pt>
                <c:pt idx="13">
                  <c:v>Wpg Most Healthy (1,2,t)</c:v>
                </c:pt>
                <c:pt idx="14">
                  <c:v>Wpg Average Health (1,2,t)</c:v>
                </c:pt>
                <c:pt idx="15">
                  <c:v>Wpg Least Healthy (1,2)</c:v>
                </c:pt>
                <c:pt idx="16">
                  <c:v>Winnipeg Overall (1,2,t)</c:v>
                </c:pt>
                <c:pt idx="17">
                  <c:v>Manitoba (t)</c:v>
                </c:pt>
              </c:strCache>
            </c:strRef>
          </c:cat>
          <c:val>
            <c:numRef>
              <c:f>'graph data'!$H$22:$H$39</c:f>
              <c:numCache>
                <c:ptCount val="18"/>
                <c:pt idx="0">
                  <c:v>0.7385728918</c:v>
                </c:pt>
                <c:pt idx="1">
                  <c:v>0.7385728918</c:v>
                </c:pt>
                <c:pt idx="2">
                  <c:v>0.7385728918</c:v>
                </c:pt>
                <c:pt idx="3">
                  <c:v>0.7385728918</c:v>
                </c:pt>
                <c:pt idx="4">
                  <c:v>0.7385728918</c:v>
                </c:pt>
                <c:pt idx="5">
                  <c:v>0.7385728918</c:v>
                </c:pt>
                <c:pt idx="6">
                  <c:v>0.7385728918</c:v>
                </c:pt>
                <c:pt idx="7">
                  <c:v>0.7385728918</c:v>
                </c:pt>
                <c:pt idx="8">
                  <c:v>0.7385728918</c:v>
                </c:pt>
                <c:pt idx="9">
                  <c:v>0.7385728918</c:v>
                </c:pt>
                <c:pt idx="10">
                  <c:v>0.7385728918</c:v>
                </c:pt>
                <c:pt idx="11">
                  <c:v>0.7385728918</c:v>
                </c:pt>
                <c:pt idx="13">
                  <c:v>0.7385728918</c:v>
                </c:pt>
                <c:pt idx="14">
                  <c:v>0.7385728918</c:v>
                </c:pt>
                <c:pt idx="15">
                  <c:v>0.7385728918</c:v>
                </c:pt>
                <c:pt idx="16">
                  <c:v>0.7385728918</c:v>
                </c:pt>
                <c:pt idx="17">
                  <c:v>0.7385728918</c:v>
                </c:pt>
              </c:numCache>
            </c:numRef>
          </c:val>
        </c:ser>
        <c:ser>
          <c:idx val="1"/>
          <c:order val="1"/>
          <c:tx>
            <c:strRef>
              <c:f>'graph data'!$I$4</c:f>
              <c:strCache>
                <c:ptCount val="1"/>
                <c:pt idx="0">
                  <c:v>1990/91-1995/96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(1,2,t)</c:v>
                </c:pt>
                <c:pt idx="1">
                  <c:v>Assiniboine South (1,2)</c:v>
                </c:pt>
                <c:pt idx="2">
                  <c:v>Transcona (1,2)</c:v>
                </c:pt>
                <c:pt idx="3">
                  <c:v>River Heights (1,2)</c:v>
                </c:pt>
                <c:pt idx="4">
                  <c:v>St. Boniface (1,2,t)</c:v>
                </c:pt>
                <c:pt idx="5">
                  <c:v>St. Vital (1,2,t)</c:v>
                </c:pt>
                <c:pt idx="6">
                  <c:v>Seven Oaks (1,2,t)</c:v>
                </c:pt>
                <c:pt idx="7">
                  <c:v>River East (1,2,t)</c:v>
                </c:pt>
                <c:pt idx="8">
                  <c:v>St. James - Assiniboia (1,2,t)</c:v>
                </c:pt>
                <c:pt idx="9">
                  <c:v>Inkster</c:v>
                </c:pt>
                <c:pt idx="10">
                  <c:v>Point Douglas (1,2)</c:v>
                </c:pt>
                <c:pt idx="11">
                  <c:v>Downtown (1,2)</c:v>
                </c:pt>
                <c:pt idx="13">
                  <c:v>Wpg Most Healthy (1,2,t)</c:v>
                </c:pt>
                <c:pt idx="14">
                  <c:v>Wpg Average Health (1,2,t)</c:v>
                </c:pt>
                <c:pt idx="15">
                  <c:v>Wpg Least Healthy (1,2)</c:v>
                </c:pt>
                <c:pt idx="16">
                  <c:v>Winnipeg Overall (1,2,t)</c:v>
                </c:pt>
                <c:pt idx="17">
                  <c:v>Manitoba (t)</c:v>
                </c:pt>
              </c:strCache>
            </c:strRef>
          </c:cat>
          <c:val>
            <c:numRef>
              <c:f>'graph data'!$I$22:$I$39</c:f>
              <c:numCache>
                <c:ptCount val="18"/>
                <c:pt idx="0">
                  <c:v>0.8037358571</c:v>
                </c:pt>
                <c:pt idx="1">
                  <c:v>0.7985694866</c:v>
                </c:pt>
                <c:pt idx="2">
                  <c:v>0.8116205522</c:v>
                </c:pt>
                <c:pt idx="3">
                  <c:v>0.7815319609</c:v>
                </c:pt>
                <c:pt idx="4">
                  <c:v>0.8242893237</c:v>
                </c:pt>
                <c:pt idx="5">
                  <c:v>0.8430021271</c:v>
                </c:pt>
                <c:pt idx="6">
                  <c:v>0.8055321488</c:v>
                </c:pt>
                <c:pt idx="7">
                  <c:v>0.8014815871</c:v>
                </c:pt>
                <c:pt idx="8">
                  <c:v>0.8186550777</c:v>
                </c:pt>
                <c:pt idx="9">
                  <c:v>0.7332003373</c:v>
                </c:pt>
                <c:pt idx="10">
                  <c:v>0.6169580365</c:v>
                </c:pt>
                <c:pt idx="11">
                  <c:v>0.6512625406</c:v>
                </c:pt>
                <c:pt idx="13">
                  <c:v>0.8205881338</c:v>
                </c:pt>
                <c:pt idx="14">
                  <c:v>0.7656341227</c:v>
                </c:pt>
                <c:pt idx="15">
                  <c:v>0.6690845837</c:v>
                </c:pt>
                <c:pt idx="16">
                  <c:v>0.7745066717</c:v>
                </c:pt>
                <c:pt idx="17">
                  <c:v>0.7385728918</c:v>
                </c:pt>
              </c:numCache>
            </c:numRef>
          </c:val>
        </c:ser>
        <c:ser>
          <c:idx val="2"/>
          <c:order val="2"/>
          <c:tx>
            <c:strRef>
              <c:f>'graph data'!$J$4</c:f>
              <c:strCache>
                <c:ptCount val="1"/>
                <c:pt idx="0">
                  <c:v>1996/97-2001/02</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(1,2,t)</c:v>
                </c:pt>
                <c:pt idx="1">
                  <c:v>Assiniboine South (1,2)</c:v>
                </c:pt>
                <c:pt idx="2">
                  <c:v>Transcona (1,2)</c:v>
                </c:pt>
                <c:pt idx="3">
                  <c:v>River Heights (1,2)</c:v>
                </c:pt>
                <c:pt idx="4">
                  <c:v>St. Boniface (1,2,t)</c:v>
                </c:pt>
                <c:pt idx="5">
                  <c:v>St. Vital (1,2,t)</c:v>
                </c:pt>
                <c:pt idx="6">
                  <c:v>Seven Oaks (1,2,t)</c:v>
                </c:pt>
                <c:pt idx="7">
                  <c:v>River East (1,2,t)</c:v>
                </c:pt>
                <c:pt idx="8">
                  <c:v>St. James - Assiniboia (1,2,t)</c:v>
                </c:pt>
                <c:pt idx="9">
                  <c:v>Inkster</c:v>
                </c:pt>
                <c:pt idx="10">
                  <c:v>Point Douglas (1,2)</c:v>
                </c:pt>
                <c:pt idx="11">
                  <c:v>Downtown (1,2)</c:v>
                </c:pt>
                <c:pt idx="13">
                  <c:v>Wpg Most Healthy (1,2,t)</c:v>
                </c:pt>
                <c:pt idx="14">
                  <c:v>Wpg Average Health (1,2,t)</c:v>
                </c:pt>
                <c:pt idx="15">
                  <c:v>Wpg Least Healthy (1,2)</c:v>
                </c:pt>
                <c:pt idx="16">
                  <c:v>Winnipeg Overall (1,2,t)</c:v>
                </c:pt>
                <c:pt idx="17">
                  <c:v>Manitoba (t)</c:v>
                </c:pt>
              </c:strCache>
            </c:strRef>
          </c:cat>
          <c:val>
            <c:numRef>
              <c:f>'graph data'!$J$22:$J$39</c:f>
              <c:numCache>
                <c:ptCount val="18"/>
                <c:pt idx="0">
                  <c:v>0.7461200158</c:v>
                </c:pt>
                <c:pt idx="1">
                  <c:v>0.7920908403</c:v>
                </c:pt>
                <c:pt idx="2">
                  <c:v>0.7934609951</c:v>
                </c:pt>
                <c:pt idx="3">
                  <c:v>0.759571336</c:v>
                </c:pt>
                <c:pt idx="4">
                  <c:v>0.7853696421</c:v>
                </c:pt>
                <c:pt idx="5">
                  <c:v>0.8014204857</c:v>
                </c:pt>
                <c:pt idx="6">
                  <c:v>0.7720760162</c:v>
                </c:pt>
                <c:pt idx="7">
                  <c:v>0.7678606324</c:v>
                </c:pt>
                <c:pt idx="8">
                  <c:v>0.7740413327</c:v>
                </c:pt>
                <c:pt idx="9">
                  <c:v>0.7249954256</c:v>
                </c:pt>
                <c:pt idx="10">
                  <c:v>0.6195308896</c:v>
                </c:pt>
                <c:pt idx="11">
                  <c:v>0.6580768242</c:v>
                </c:pt>
                <c:pt idx="13">
                  <c:v>0.7873158469</c:v>
                </c:pt>
                <c:pt idx="14">
                  <c:v>0.744968812</c:v>
                </c:pt>
                <c:pt idx="15">
                  <c:v>0.6556521681</c:v>
                </c:pt>
                <c:pt idx="16">
                  <c:v>0.7491632606</c:v>
                </c:pt>
                <c:pt idx="17">
                  <c:v>0.7146929752</c:v>
                </c:pt>
              </c:numCache>
            </c:numRef>
          </c:val>
        </c:ser>
        <c:ser>
          <c:idx val="3"/>
          <c:order val="3"/>
          <c:tx>
            <c:strRef>
              <c:f>'graph data'!$K$4</c:f>
              <c:strCache>
                <c:ptCount val="1"/>
                <c:pt idx="0">
                  <c:v>Mb Avg 96/97-01/02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96/97-01/02</c:name>
            <c:spPr>
              <a:ln w="25400">
                <a:solidFill>
                  <a:srgbClr val="000000"/>
                </a:solidFill>
                <a:prstDash val="sysDot"/>
              </a:ln>
            </c:spPr>
            <c:trendlineType val="linear"/>
            <c:forward val="0.5"/>
            <c:backward val="0.5"/>
            <c:dispEq val="0"/>
            <c:dispRSqr val="0"/>
          </c:trendline>
          <c:cat>
            <c:strRef>
              <c:f>'graph data'!$B$22:$B$39</c:f>
              <c:strCache>
                <c:ptCount val="18"/>
                <c:pt idx="0">
                  <c:v>Fort Garry (1,2,t)</c:v>
                </c:pt>
                <c:pt idx="1">
                  <c:v>Assiniboine South (1,2)</c:v>
                </c:pt>
                <c:pt idx="2">
                  <c:v>Transcona (1,2)</c:v>
                </c:pt>
                <c:pt idx="3">
                  <c:v>River Heights (1,2)</c:v>
                </c:pt>
                <c:pt idx="4">
                  <c:v>St. Boniface (1,2,t)</c:v>
                </c:pt>
                <c:pt idx="5">
                  <c:v>St. Vital (1,2,t)</c:v>
                </c:pt>
                <c:pt idx="6">
                  <c:v>Seven Oaks (1,2,t)</c:v>
                </c:pt>
                <c:pt idx="7">
                  <c:v>River East (1,2,t)</c:v>
                </c:pt>
                <c:pt idx="8">
                  <c:v>St. James - Assiniboia (1,2,t)</c:v>
                </c:pt>
                <c:pt idx="9">
                  <c:v>Inkster</c:v>
                </c:pt>
                <c:pt idx="10">
                  <c:v>Point Douglas (1,2)</c:v>
                </c:pt>
                <c:pt idx="11">
                  <c:v>Downtown (1,2)</c:v>
                </c:pt>
                <c:pt idx="13">
                  <c:v>Wpg Most Healthy (1,2,t)</c:v>
                </c:pt>
                <c:pt idx="14">
                  <c:v>Wpg Average Health (1,2,t)</c:v>
                </c:pt>
                <c:pt idx="15">
                  <c:v>Wpg Least Healthy (1,2)</c:v>
                </c:pt>
                <c:pt idx="16">
                  <c:v>Winnipeg Overall (1,2,t)</c:v>
                </c:pt>
                <c:pt idx="17">
                  <c:v>Manitoba (t)</c:v>
                </c:pt>
              </c:strCache>
            </c:strRef>
          </c:cat>
          <c:val>
            <c:numRef>
              <c:f>'graph data'!$K$22:$K$39</c:f>
              <c:numCache>
                <c:ptCount val="18"/>
                <c:pt idx="0">
                  <c:v>0.7146929752</c:v>
                </c:pt>
                <c:pt idx="1">
                  <c:v>0.7146929752</c:v>
                </c:pt>
                <c:pt idx="2">
                  <c:v>0.7146929752</c:v>
                </c:pt>
                <c:pt idx="3">
                  <c:v>0.7146929752</c:v>
                </c:pt>
                <c:pt idx="4">
                  <c:v>0.7146929752</c:v>
                </c:pt>
                <c:pt idx="5">
                  <c:v>0.7146929752</c:v>
                </c:pt>
                <c:pt idx="6">
                  <c:v>0.7146929752</c:v>
                </c:pt>
                <c:pt idx="7">
                  <c:v>0.7146929752</c:v>
                </c:pt>
                <c:pt idx="8">
                  <c:v>0.7146929752</c:v>
                </c:pt>
                <c:pt idx="9">
                  <c:v>0.7146929752</c:v>
                </c:pt>
                <c:pt idx="10">
                  <c:v>0.7146929752</c:v>
                </c:pt>
                <c:pt idx="11">
                  <c:v>0.7146929752</c:v>
                </c:pt>
                <c:pt idx="13">
                  <c:v>0.7146929752</c:v>
                </c:pt>
                <c:pt idx="14">
                  <c:v>0.7146929752</c:v>
                </c:pt>
                <c:pt idx="15">
                  <c:v>0.7146929752</c:v>
                </c:pt>
                <c:pt idx="16">
                  <c:v>0.7146929752</c:v>
                </c:pt>
                <c:pt idx="17">
                  <c:v>0.7146929752</c:v>
                </c:pt>
              </c:numCache>
            </c:numRef>
          </c:val>
        </c:ser>
        <c:axId val="62532848"/>
        <c:axId val="25924721"/>
      </c:barChart>
      <c:catAx>
        <c:axId val="62532848"/>
        <c:scaling>
          <c:orientation val="maxMin"/>
        </c:scaling>
        <c:axPos val="l"/>
        <c:delete val="0"/>
        <c:numFmt formatCode="General" sourceLinked="1"/>
        <c:majorTickMark val="none"/>
        <c:minorTickMark val="none"/>
        <c:tickLblPos val="nextTo"/>
        <c:crossAx val="25924721"/>
        <c:crosses val="autoZero"/>
        <c:auto val="1"/>
        <c:lblOffset val="100"/>
        <c:noMultiLvlLbl val="0"/>
      </c:catAx>
      <c:valAx>
        <c:axId val="25924721"/>
        <c:scaling>
          <c:orientation val="minMax"/>
          <c:max val="1"/>
        </c:scaling>
        <c:axPos val="t"/>
        <c:majorGridlines/>
        <c:delete val="0"/>
        <c:numFmt formatCode="0%" sourceLinked="0"/>
        <c:majorTickMark val="none"/>
        <c:minorTickMark val="none"/>
        <c:tickLblPos val="nextTo"/>
        <c:crossAx val="62532848"/>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4875"/>
          <c:y val="0.508"/>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625"/>
          <c:w val="0.9205"/>
          <c:h val="0.90125"/>
        </c:manualLayout>
      </c:layout>
      <c:barChart>
        <c:barDir val="bar"/>
        <c:grouping val="clustered"/>
        <c:varyColors val="0"/>
        <c:ser>
          <c:idx val="0"/>
          <c:order val="0"/>
          <c:tx>
            <c:strRef>
              <c:f>'graph data'!$H$4</c:f>
              <c:strCache>
                <c:ptCount val="1"/>
                <c:pt idx="0">
                  <c:v>Mb Avg 90/91-95/96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90/91-95/96</c:name>
            <c:spPr>
              <a:ln w="25400">
                <a:solidFill>
                  <a:srgbClr val="C0C0C0"/>
                </a:solidFill>
                <a:prstDash val="sysDot"/>
              </a:ln>
            </c:spPr>
            <c:trendlineType val="linear"/>
            <c:forward val="0.5"/>
            <c:backward val="0.5"/>
            <c:dispEq val="0"/>
            <c:dispRSqr val="0"/>
          </c:trendline>
          <c:cat>
            <c:strRef>
              <c:f>'graph data'!$B$104:$B$139</c:f>
              <c:strCache>
                <c:ptCount val="36"/>
                <c:pt idx="0">
                  <c:v>Fort Garry S (1,t)</c:v>
                </c:pt>
                <c:pt idx="1">
                  <c:v>Fort Garry N (1,2,t)</c:v>
                </c:pt>
                <c:pt idx="3">
                  <c:v>Assiniboine South (1,2)</c:v>
                </c:pt>
                <c:pt idx="5">
                  <c:v>Transcona (1,2)</c:v>
                </c:pt>
                <c:pt idx="7">
                  <c:v>River Heights W (1,2)</c:v>
                </c:pt>
                <c:pt idx="8">
                  <c:v>River Heights E</c:v>
                </c:pt>
                <c:pt idx="10">
                  <c:v>St. Boniface E (1,2,t)</c:v>
                </c:pt>
                <c:pt idx="11">
                  <c:v>St. Boniface W</c:v>
                </c:pt>
                <c:pt idx="13">
                  <c:v>St. Vital South (1,2)</c:v>
                </c:pt>
                <c:pt idx="14">
                  <c:v>St. Vital North (1,2,t)</c:v>
                </c:pt>
                <c:pt idx="16">
                  <c:v>Seven Oaks W (2)</c:v>
                </c:pt>
                <c:pt idx="17">
                  <c:v>Seven Oaks E (1,2,t)</c:v>
                </c:pt>
                <c:pt idx="18">
                  <c:v>Seven Oaks N (1,2)</c:v>
                </c:pt>
                <c:pt idx="20">
                  <c:v>River East N (1,2,t)</c:v>
                </c:pt>
                <c:pt idx="21">
                  <c:v>River East E (1,2)</c:v>
                </c:pt>
                <c:pt idx="22">
                  <c:v>River East W (1,2,t)</c:v>
                </c:pt>
                <c:pt idx="23">
                  <c:v>River East S</c:v>
                </c:pt>
                <c:pt idx="25">
                  <c:v>St. James - Assiniboia W (1,2,t)</c:v>
                </c:pt>
                <c:pt idx="26">
                  <c:v>St. James - Assiniboia E (1,2,t)</c:v>
                </c:pt>
                <c:pt idx="28">
                  <c:v>Inkster West (1,2)</c:v>
                </c:pt>
                <c:pt idx="29">
                  <c:v>Inkster East (1,2)</c:v>
                </c:pt>
                <c:pt idx="31">
                  <c:v>Point Douglas N (1,2)</c:v>
                </c:pt>
                <c:pt idx="32">
                  <c:v>Point Douglas S (1,2)</c:v>
                </c:pt>
                <c:pt idx="34">
                  <c:v>Downtown W (1)</c:v>
                </c:pt>
                <c:pt idx="35">
                  <c:v>Downtown E (1,2)</c:v>
                </c:pt>
              </c:strCache>
            </c:strRef>
          </c:cat>
          <c:val>
            <c:numRef>
              <c:f>'graph data'!$H$104:$H$139</c:f>
              <c:numCache>
                <c:ptCount val="36"/>
                <c:pt idx="0">
                  <c:v>0.7385728918</c:v>
                </c:pt>
                <c:pt idx="1">
                  <c:v>0.7385728918</c:v>
                </c:pt>
                <c:pt idx="3">
                  <c:v>0.7385728918</c:v>
                </c:pt>
                <c:pt idx="5">
                  <c:v>0.7385728918</c:v>
                </c:pt>
                <c:pt idx="7">
                  <c:v>0.7385728918</c:v>
                </c:pt>
                <c:pt idx="8">
                  <c:v>0.7385728918</c:v>
                </c:pt>
                <c:pt idx="10">
                  <c:v>0.7385728918</c:v>
                </c:pt>
                <c:pt idx="11">
                  <c:v>0.7385728918</c:v>
                </c:pt>
                <c:pt idx="13">
                  <c:v>0.7385728918</c:v>
                </c:pt>
                <c:pt idx="14">
                  <c:v>0.7385728918</c:v>
                </c:pt>
                <c:pt idx="16">
                  <c:v>0.7385728918</c:v>
                </c:pt>
                <c:pt idx="17">
                  <c:v>0.7385728918</c:v>
                </c:pt>
                <c:pt idx="18">
                  <c:v>0.7385728918</c:v>
                </c:pt>
                <c:pt idx="20">
                  <c:v>0.7385728918</c:v>
                </c:pt>
                <c:pt idx="21">
                  <c:v>0.7385728918</c:v>
                </c:pt>
                <c:pt idx="22">
                  <c:v>0.7385728918</c:v>
                </c:pt>
                <c:pt idx="23">
                  <c:v>0.7385728918</c:v>
                </c:pt>
                <c:pt idx="25">
                  <c:v>0.7385728918</c:v>
                </c:pt>
                <c:pt idx="26">
                  <c:v>0.7385728918</c:v>
                </c:pt>
                <c:pt idx="28">
                  <c:v>0.7385728918</c:v>
                </c:pt>
                <c:pt idx="29">
                  <c:v>0.7385728918</c:v>
                </c:pt>
                <c:pt idx="31">
                  <c:v>0.7385728918</c:v>
                </c:pt>
                <c:pt idx="32">
                  <c:v>0.7385728918</c:v>
                </c:pt>
                <c:pt idx="34">
                  <c:v>0.7385728918</c:v>
                </c:pt>
                <c:pt idx="35">
                  <c:v>0.7385728918</c:v>
                </c:pt>
              </c:numCache>
            </c:numRef>
          </c:val>
        </c:ser>
        <c:ser>
          <c:idx val="1"/>
          <c:order val="1"/>
          <c:tx>
            <c:strRef>
              <c:f>'graph data'!$I$4</c:f>
              <c:strCache>
                <c:ptCount val="1"/>
                <c:pt idx="0">
                  <c:v>1990/91-1995/96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(1,t)</c:v>
                </c:pt>
                <c:pt idx="1">
                  <c:v>Fort Garry N (1,2,t)</c:v>
                </c:pt>
                <c:pt idx="3">
                  <c:v>Assiniboine South (1,2)</c:v>
                </c:pt>
                <c:pt idx="5">
                  <c:v>Transcona (1,2)</c:v>
                </c:pt>
                <c:pt idx="7">
                  <c:v>River Heights W (1,2)</c:v>
                </c:pt>
                <c:pt idx="8">
                  <c:v>River Heights E</c:v>
                </c:pt>
                <c:pt idx="10">
                  <c:v>St. Boniface E (1,2,t)</c:v>
                </c:pt>
                <c:pt idx="11">
                  <c:v>St. Boniface W</c:v>
                </c:pt>
                <c:pt idx="13">
                  <c:v>St. Vital South (1,2)</c:v>
                </c:pt>
                <c:pt idx="14">
                  <c:v>St. Vital North (1,2,t)</c:v>
                </c:pt>
                <c:pt idx="16">
                  <c:v>Seven Oaks W (2)</c:v>
                </c:pt>
                <c:pt idx="17">
                  <c:v>Seven Oaks E (1,2,t)</c:v>
                </c:pt>
                <c:pt idx="18">
                  <c:v>Seven Oaks N (1,2)</c:v>
                </c:pt>
                <c:pt idx="20">
                  <c:v>River East N (1,2,t)</c:v>
                </c:pt>
                <c:pt idx="21">
                  <c:v>River East E (1,2)</c:v>
                </c:pt>
                <c:pt idx="22">
                  <c:v>River East W (1,2,t)</c:v>
                </c:pt>
                <c:pt idx="23">
                  <c:v>River East S</c:v>
                </c:pt>
                <c:pt idx="25">
                  <c:v>St. James - Assiniboia W (1,2,t)</c:v>
                </c:pt>
                <c:pt idx="26">
                  <c:v>St. James - Assiniboia E (1,2,t)</c:v>
                </c:pt>
                <c:pt idx="28">
                  <c:v>Inkster West (1,2)</c:v>
                </c:pt>
                <c:pt idx="29">
                  <c:v>Inkster East (1,2)</c:v>
                </c:pt>
                <c:pt idx="31">
                  <c:v>Point Douglas N (1,2)</c:v>
                </c:pt>
                <c:pt idx="32">
                  <c:v>Point Douglas S (1,2)</c:v>
                </c:pt>
                <c:pt idx="34">
                  <c:v>Downtown W (1)</c:v>
                </c:pt>
                <c:pt idx="35">
                  <c:v>Downtown E (1,2)</c:v>
                </c:pt>
              </c:strCache>
            </c:strRef>
          </c:cat>
          <c:val>
            <c:numRef>
              <c:f>'graph data'!$I$104:$I$139</c:f>
              <c:numCache>
                <c:ptCount val="36"/>
                <c:pt idx="0">
                  <c:v>0.7765909917</c:v>
                </c:pt>
                <c:pt idx="1">
                  <c:v>0.836389798</c:v>
                </c:pt>
                <c:pt idx="3">
                  <c:v>0.7980940303</c:v>
                </c:pt>
                <c:pt idx="5">
                  <c:v>0.8110700981</c:v>
                </c:pt>
                <c:pt idx="7">
                  <c:v>0.8053062343</c:v>
                </c:pt>
                <c:pt idx="8">
                  <c:v>0.7344487058</c:v>
                </c:pt>
                <c:pt idx="10">
                  <c:v>0.8485725784</c:v>
                </c:pt>
                <c:pt idx="11">
                  <c:v>0.7678321163</c:v>
                </c:pt>
                <c:pt idx="13">
                  <c:v>0.8578871885</c:v>
                </c:pt>
                <c:pt idx="14">
                  <c:v>0.819527006</c:v>
                </c:pt>
                <c:pt idx="16">
                  <c:v>0.7682524739</c:v>
                </c:pt>
                <c:pt idx="17">
                  <c:v>0.8293265078</c:v>
                </c:pt>
                <c:pt idx="18">
                  <c:v>0.844512308</c:v>
                </c:pt>
                <c:pt idx="20">
                  <c:v>0.8890290547</c:v>
                </c:pt>
                <c:pt idx="21">
                  <c:v>0.8096332804</c:v>
                </c:pt>
                <c:pt idx="22">
                  <c:v>0.8282787225</c:v>
                </c:pt>
                <c:pt idx="23">
                  <c:v>0.7164327997</c:v>
                </c:pt>
                <c:pt idx="25">
                  <c:v>0.8260747971</c:v>
                </c:pt>
                <c:pt idx="26">
                  <c:v>0.8098011518</c:v>
                </c:pt>
                <c:pt idx="28">
                  <c:v>0.7872793061</c:v>
                </c:pt>
                <c:pt idx="29">
                  <c:v>0.6658690591</c:v>
                </c:pt>
                <c:pt idx="31">
                  <c:v>0.6645395695</c:v>
                </c:pt>
                <c:pt idx="32">
                  <c:v>0.5487220839</c:v>
                </c:pt>
                <c:pt idx="34">
                  <c:v>0.679510299</c:v>
                </c:pt>
                <c:pt idx="35">
                  <c:v>0.6154687263</c:v>
                </c:pt>
              </c:numCache>
            </c:numRef>
          </c:val>
        </c:ser>
        <c:ser>
          <c:idx val="2"/>
          <c:order val="2"/>
          <c:tx>
            <c:strRef>
              <c:f>'graph data'!$J$4</c:f>
              <c:strCache>
                <c:ptCount val="1"/>
                <c:pt idx="0">
                  <c:v>1996/97-2001/02</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(1,t)</c:v>
                </c:pt>
                <c:pt idx="1">
                  <c:v>Fort Garry N (1,2,t)</c:v>
                </c:pt>
                <c:pt idx="3">
                  <c:v>Assiniboine South (1,2)</c:v>
                </c:pt>
                <c:pt idx="5">
                  <c:v>Transcona (1,2)</c:v>
                </c:pt>
                <c:pt idx="7">
                  <c:v>River Heights W (1,2)</c:v>
                </c:pt>
                <c:pt idx="8">
                  <c:v>River Heights E</c:v>
                </c:pt>
                <c:pt idx="10">
                  <c:v>St. Boniface E (1,2,t)</c:v>
                </c:pt>
                <c:pt idx="11">
                  <c:v>St. Boniface W</c:v>
                </c:pt>
                <c:pt idx="13">
                  <c:v>St. Vital South (1,2)</c:v>
                </c:pt>
                <c:pt idx="14">
                  <c:v>St. Vital North (1,2,t)</c:v>
                </c:pt>
                <c:pt idx="16">
                  <c:v>Seven Oaks W (2)</c:v>
                </c:pt>
                <c:pt idx="17">
                  <c:v>Seven Oaks E (1,2,t)</c:v>
                </c:pt>
                <c:pt idx="18">
                  <c:v>Seven Oaks N (1,2)</c:v>
                </c:pt>
                <c:pt idx="20">
                  <c:v>River East N (1,2,t)</c:v>
                </c:pt>
                <c:pt idx="21">
                  <c:v>River East E (1,2)</c:v>
                </c:pt>
                <c:pt idx="22">
                  <c:v>River East W (1,2,t)</c:v>
                </c:pt>
                <c:pt idx="23">
                  <c:v>River East S</c:v>
                </c:pt>
                <c:pt idx="25">
                  <c:v>St. James - Assiniboia W (1,2,t)</c:v>
                </c:pt>
                <c:pt idx="26">
                  <c:v>St. James - Assiniboia E (1,2,t)</c:v>
                </c:pt>
                <c:pt idx="28">
                  <c:v>Inkster West (1,2)</c:v>
                </c:pt>
                <c:pt idx="29">
                  <c:v>Inkster East (1,2)</c:v>
                </c:pt>
                <c:pt idx="31">
                  <c:v>Point Douglas N (1,2)</c:v>
                </c:pt>
                <c:pt idx="32">
                  <c:v>Point Douglas S (1,2)</c:v>
                </c:pt>
                <c:pt idx="34">
                  <c:v>Downtown W (1)</c:v>
                </c:pt>
                <c:pt idx="35">
                  <c:v>Downtown E (1,2)</c:v>
                </c:pt>
              </c:strCache>
            </c:strRef>
          </c:cat>
          <c:val>
            <c:numRef>
              <c:f>'graph data'!$J$104:$J$139</c:f>
              <c:numCache>
                <c:ptCount val="36"/>
                <c:pt idx="0">
                  <c:v>0.7279357202</c:v>
                </c:pt>
                <c:pt idx="1">
                  <c:v>0.7694389679</c:v>
                </c:pt>
                <c:pt idx="3">
                  <c:v>0.7912309058</c:v>
                </c:pt>
                <c:pt idx="5">
                  <c:v>0.7932163031</c:v>
                </c:pt>
                <c:pt idx="7">
                  <c:v>0.793250659</c:v>
                </c:pt>
                <c:pt idx="8">
                  <c:v>0.7008336188</c:v>
                </c:pt>
                <c:pt idx="10">
                  <c:v>0.8088823264</c:v>
                </c:pt>
                <c:pt idx="11">
                  <c:v>0.73493156</c:v>
                </c:pt>
                <c:pt idx="13">
                  <c:v>0.82807313</c:v>
                </c:pt>
                <c:pt idx="14">
                  <c:v>0.7687119861</c:v>
                </c:pt>
                <c:pt idx="16">
                  <c:v>0.7552355174</c:v>
                </c:pt>
                <c:pt idx="17">
                  <c:v>0.7802618617</c:v>
                </c:pt>
                <c:pt idx="18">
                  <c:v>0.8167433891</c:v>
                </c:pt>
                <c:pt idx="20">
                  <c:v>0.8163886162</c:v>
                </c:pt>
                <c:pt idx="21">
                  <c:v>0.7773942091</c:v>
                </c:pt>
                <c:pt idx="22">
                  <c:v>0.7940683682</c:v>
                </c:pt>
                <c:pt idx="23">
                  <c:v>0.707307019</c:v>
                </c:pt>
                <c:pt idx="25">
                  <c:v>0.7853728035</c:v>
                </c:pt>
                <c:pt idx="26">
                  <c:v>0.7620707855</c:v>
                </c:pt>
                <c:pt idx="28">
                  <c:v>0.7967686313</c:v>
                </c:pt>
                <c:pt idx="29">
                  <c:v>0.6492565084</c:v>
                </c:pt>
                <c:pt idx="31">
                  <c:v>0.6660679432</c:v>
                </c:pt>
                <c:pt idx="32">
                  <c:v>0.5450178679</c:v>
                </c:pt>
                <c:pt idx="34">
                  <c:v>0.6989513633</c:v>
                </c:pt>
                <c:pt idx="35">
                  <c:v>0.6105193879</c:v>
                </c:pt>
              </c:numCache>
            </c:numRef>
          </c:val>
        </c:ser>
        <c:ser>
          <c:idx val="3"/>
          <c:order val="3"/>
          <c:tx>
            <c:strRef>
              <c:f>'graph data'!$K$4</c:f>
              <c:strCache>
                <c:ptCount val="1"/>
                <c:pt idx="0">
                  <c:v>Mb Avg 96/97-01/02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96/97-01/02</c:name>
            <c:spPr>
              <a:ln w="25400">
                <a:solidFill>
                  <a:srgbClr val="000000"/>
                </a:solidFill>
                <a:prstDash val="sysDot"/>
              </a:ln>
            </c:spPr>
            <c:trendlineType val="linear"/>
            <c:forward val="0.5"/>
            <c:backward val="0.5"/>
            <c:dispEq val="0"/>
            <c:dispRSqr val="0"/>
          </c:trendline>
          <c:cat>
            <c:strRef>
              <c:f>'graph data'!$B$104:$B$139</c:f>
              <c:strCache>
                <c:ptCount val="36"/>
                <c:pt idx="0">
                  <c:v>Fort Garry S (1,t)</c:v>
                </c:pt>
                <c:pt idx="1">
                  <c:v>Fort Garry N (1,2,t)</c:v>
                </c:pt>
                <c:pt idx="3">
                  <c:v>Assiniboine South (1,2)</c:v>
                </c:pt>
                <c:pt idx="5">
                  <c:v>Transcona (1,2)</c:v>
                </c:pt>
                <c:pt idx="7">
                  <c:v>River Heights W (1,2)</c:v>
                </c:pt>
                <c:pt idx="8">
                  <c:v>River Heights E</c:v>
                </c:pt>
                <c:pt idx="10">
                  <c:v>St. Boniface E (1,2,t)</c:v>
                </c:pt>
                <c:pt idx="11">
                  <c:v>St. Boniface W</c:v>
                </c:pt>
                <c:pt idx="13">
                  <c:v>St. Vital South (1,2)</c:v>
                </c:pt>
                <c:pt idx="14">
                  <c:v>St. Vital North (1,2,t)</c:v>
                </c:pt>
                <c:pt idx="16">
                  <c:v>Seven Oaks W (2)</c:v>
                </c:pt>
                <c:pt idx="17">
                  <c:v>Seven Oaks E (1,2,t)</c:v>
                </c:pt>
                <c:pt idx="18">
                  <c:v>Seven Oaks N (1,2)</c:v>
                </c:pt>
                <c:pt idx="20">
                  <c:v>River East N (1,2,t)</c:v>
                </c:pt>
                <c:pt idx="21">
                  <c:v>River East E (1,2)</c:v>
                </c:pt>
                <c:pt idx="22">
                  <c:v>River East W (1,2,t)</c:v>
                </c:pt>
                <c:pt idx="23">
                  <c:v>River East S</c:v>
                </c:pt>
                <c:pt idx="25">
                  <c:v>St. James - Assiniboia W (1,2,t)</c:v>
                </c:pt>
                <c:pt idx="26">
                  <c:v>St. James - Assiniboia E (1,2,t)</c:v>
                </c:pt>
                <c:pt idx="28">
                  <c:v>Inkster West (1,2)</c:v>
                </c:pt>
                <c:pt idx="29">
                  <c:v>Inkster East (1,2)</c:v>
                </c:pt>
                <c:pt idx="31">
                  <c:v>Point Douglas N (1,2)</c:v>
                </c:pt>
                <c:pt idx="32">
                  <c:v>Point Douglas S (1,2)</c:v>
                </c:pt>
                <c:pt idx="34">
                  <c:v>Downtown W (1)</c:v>
                </c:pt>
                <c:pt idx="35">
                  <c:v>Downtown E (1,2)</c:v>
                </c:pt>
              </c:strCache>
            </c:strRef>
          </c:cat>
          <c:val>
            <c:numRef>
              <c:f>'graph data'!$K$104:$K$139</c:f>
              <c:numCache>
                <c:ptCount val="36"/>
                <c:pt idx="0">
                  <c:v>0.7146929752</c:v>
                </c:pt>
                <c:pt idx="1">
                  <c:v>0.7146929752</c:v>
                </c:pt>
                <c:pt idx="3">
                  <c:v>0.7146929752</c:v>
                </c:pt>
                <c:pt idx="5">
                  <c:v>0.7146929752</c:v>
                </c:pt>
                <c:pt idx="7">
                  <c:v>0.7146929752</c:v>
                </c:pt>
                <c:pt idx="8">
                  <c:v>0.7146929752</c:v>
                </c:pt>
                <c:pt idx="10">
                  <c:v>0.7146929752</c:v>
                </c:pt>
                <c:pt idx="11">
                  <c:v>0.7146929752</c:v>
                </c:pt>
                <c:pt idx="13">
                  <c:v>0.7146929752</c:v>
                </c:pt>
                <c:pt idx="14">
                  <c:v>0.7146929752</c:v>
                </c:pt>
                <c:pt idx="16">
                  <c:v>0.7146929752</c:v>
                </c:pt>
                <c:pt idx="17">
                  <c:v>0.7146929752</c:v>
                </c:pt>
                <c:pt idx="18">
                  <c:v>0.7146929752</c:v>
                </c:pt>
                <c:pt idx="20">
                  <c:v>0.7146929752</c:v>
                </c:pt>
                <c:pt idx="21">
                  <c:v>0.7146929752</c:v>
                </c:pt>
                <c:pt idx="22">
                  <c:v>0.7146929752</c:v>
                </c:pt>
                <c:pt idx="23">
                  <c:v>0.7146929752</c:v>
                </c:pt>
                <c:pt idx="25">
                  <c:v>0.7146929752</c:v>
                </c:pt>
                <c:pt idx="26">
                  <c:v>0.7146929752</c:v>
                </c:pt>
                <c:pt idx="28">
                  <c:v>0.7146929752</c:v>
                </c:pt>
                <c:pt idx="29">
                  <c:v>0.7146929752</c:v>
                </c:pt>
                <c:pt idx="31">
                  <c:v>0.7146929752</c:v>
                </c:pt>
                <c:pt idx="32">
                  <c:v>0.7146929752</c:v>
                </c:pt>
                <c:pt idx="34">
                  <c:v>0.7146929752</c:v>
                </c:pt>
                <c:pt idx="35">
                  <c:v>0.7146929752</c:v>
                </c:pt>
              </c:numCache>
            </c:numRef>
          </c:val>
        </c:ser>
        <c:axId val="31995898"/>
        <c:axId val="19527627"/>
      </c:barChart>
      <c:catAx>
        <c:axId val="31995898"/>
        <c:scaling>
          <c:orientation val="maxMin"/>
        </c:scaling>
        <c:axPos val="l"/>
        <c:delete val="0"/>
        <c:numFmt formatCode="General" sourceLinked="1"/>
        <c:majorTickMark val="none"/>
        <c:minorTickMark val="none"/>
        <c:tickLblPos val="nextTo"/>
        <c:txPr>
          <a:bodyPr/>
          <a:lstStyle/>
          <a:p>
            <a:pPr>
              <a:defRPr lang="en-US" cap="none" sz="750" b="0" i="0" u="none" baseline="0"/>
            </a:pPr>
          </a:p>
        </c:txPr>
        <c:crossAx val="19527627"/>
        <c:crosses val="autoZero"/>
        <c:auto val="1"/>
        <c:lblOffset val="100"/>
        <c:noMultiLvlLbl val="0"/>
      </c:catAx>
      <c:valAx>
        <c:axId val="19527627"/>
        <c:scaling>
          <c:orientation val="minMax"/>
          <c:max val="1"/>
        </c:scaling>
        <c:axPos val="t"/>
        <c:majorGridlines/>
        <c:delete val="0"/>
        <c:numFmt formatCode="0%" sourceLinked="0"/>
        <c:majorTickMark val="none"/>
        <c:minorTickMark val="none"/>
        <c:tickLblPos val="nextTo"/>
        <c:crossAx val="31995898"/>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505"/>
          <c:y val="0.783"/>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3625"/>
          <c:w val="0.964"/>
          <c:h val="0.82325"/>
        </c:manualLayout>
      </c:layout>
      <c:barChart>
        <c:barDir val="bar"/>
        <c:grouping val="clustered"/>
        <c:varyColors val="0"/>
        <c:ser>
          <c:idx val="0"/>
          <c:order val="0"/>
          <c:tx>
            <c:strRef>
              <c:f>'graph data'!$H$4</c:f>
              <c:strCache>
                <c:ptCount val="1"/>
                <c:pt idx="0">
                  <c:v>Mb Avg 90/91-95/96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90/91-95/96</c:name>
            <c:spPr>
              <a:ln w="25400">
                <a:solidFill>
                  <a:srgbClr val="C0C0C0"/>
                </a:solidFill>
                <a:prstDash val="sysDot"/>
              </a:ln>
            </c:spPr>
            <c:trendlineType val="linear"/>
            <c:forward val="0.5"/>
            <c:backward val="0.5"/>
            <c:dispEq val="0"/>
            <c:dispRSqr val="0"/>
          </c:trendline>
          <c:cat>
            <c:strRef>
              <c:f>'graph data'!$B$17:$B$20</c:f>
              <c:strCache>
                <c:ptCount val="4"/>
                <c:pt idx="0">
                  <c:v>South (1,2,t)</c:v>
                </c:pt>
                <c:pt idx="1">
                  <c:v>Mid (t)</c:v>
                </c:pt>
                <c:pt idx="2">
                  <c:v>North (1,2,t)</c:v>
                </c:pt>
                <c:pt idx="3">
                  <c:v>Manitoba (t)</c:v>
                </c:pt>
              </c:strCache>
            </c:strRef>
          </c:cat>
          <c:val>
            <c:numRef>
              <c:f>'graph data'!$H$17:$H$20</c:f>
              <c:numCache>
                <c:ptCount val="4"/>
                <c:pt idx="0">
                  <c:v>0.7385728918</c:v>
                </c:pt>
                <c:pt idx="1">
                  <c:v>0.7385728918</c:v>
                </c:pt>
                <c:pt idx="2">
                  <c:v>0.7385728918</c:v>
                </c:pt>
                <c:pt idx="3">
                  <c:v>0.7385728918</c:v>
                </c:pt>
              </c:numCache>
            </c:numRef>
          </c:val>
        </c:ser>
        <c:ser>
          <c:idx val="1"/>
          <c:order val="1"/>
          <c:tx>
            <c:strRef>
              <c:f>'graph data'!$I$4</c:f>
              <c:strCache>
                <c:ptCount val="1"/>
                <c:pt idx="0">
                  <c:v>1990/91-1995/96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(1,2,t)</c:v>
                </c:pt>
                <c:pt idx="1">
                  <c:v>Mid (t)</c:v>
                </c:pt>
                <c:pt idx="2">
                  <c:v>North (1,2,t)</c:v>
                </c:pt>
                <c:pt idx="3">
                  <c:v>Manitoba (t)</c:v>
                </c:pt>
              </c:strCache>
            </c:strRef>
          </c:cat>
          <c:val>
            <c:numRef>
              <c:f>'graph data'!$I$17:$I$20</c:f>
              <c:numCache>
                <c:ptCount val="4"/>
                <c:pt idx="0">
                  <c:v>0.7844351118</c:v>
                </c:pt>
                <c:pt idx="1">
                  <c:v>0.7339840807</c:v>
                </c:pt>
                <c:pt idx="2">
                  <c:v>0.4866197966</c:v>
                </c:pt>
                <c:pt idx="3">
                  <c:v>0.7385728918</c:v>
                </c:pt>
              </c:numCache>
            </c:numRef>
          </c:val>
        </c:ser>
        <c:ser>
          <c:idx val="2"/>
          <c:order val="2"/>
          <c:tx>
            <c:strRef>
              <c:f>'graph data'!$J$4</c:f>
              <c:strCache>
                <c:ptCount val="1"/>
                <c:pt idx="0">
                  <c:v>1996/97-2001/02</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(1,2,t)</c:v>
                </c:pt>
                <c:pt idx="1">
                  <c:v>Mid (t)</c:v>
                </c:pt>
                <c:pt idx="2">
                  <c:v>North (1,2,t)</c:v>
                </c:pt>
                <c:pt idx="3">
                  <c:v>Manitoba (t)</c:v>
                </c:pt>
              </c:strCache>
            </c:strRef>
          </c:cat>
          <c:val>
            <c:numRef>
              <c:f>'graph data'!$J$17:$J$20</c:f>
              <c:numCache>
                <c:ptCount val="4"/>
                <c:pt idx="0">
                  <c:v>0.7279334265</c:v>
                </c:pt>
                <c:pt idx="1">
                  <c:v>0.7084270527</c:v>
                </c:pt>
                <c:pt idx="2">
                  <c:v>0.5479795991</c:v>
                </c:pt>
                <c:pt idx="3">
                  <c:v>0.7146929752</c:v>
                </c:pt>
              </c:numCache>
            </c:numRef>
          </c:val>
        </c:ser>
        <c:ser>
          <c:idx val="3"/>
          <c:order val="3"/>
          <c:tx>
            <c:strRef>
              <c:f>'graph data'!$K$4</c:f>
              <c:strCache>
                <c:ptCount val="1"/>
                <c:pt idx="0">
                  <c:v>Mb Avg 96/97-01/02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96/97-01/02</c:name>
            <c:spPr>
              <a:ln w="25400">
                <a:solidFill>
                  <a:srgbClr val="000000"/>
                </a:solidFill>
                <a:prstDash val="sysDot"/>
              </a:ln>
            </c:spPr>
            <c:trendlineType val="linear"/>
            <c:forward val="0.5"/>
            <c:backward val="0.5"/>
            <c:dispEq val="0"/>
            <c:dispRSqr val="0"/>
          </c:trendline>
          <c:cat>
            <c:strRef>
              <c:f>'graph data'!$B$17:$B$20</c:f>
              <c:strCache>
                <c:ptCount val="4"/>
                <c:pt idx="0">
                  <c:v>South (1,2,t)</c:v>
                </c:pt>
                <c:pt idx="1">
                  <c:v>Mid (t)</c:v>
                </c:pt>
                <c:pt idx="2">
                  <c:v>North (1,2,t)</c:v>
                </c:pt>
                <c:pt idx="3">
                  <c:v>Manitoba (t)</c:v>
                </c:pt>
              </c:strCache>
            </c:strRef>
          </c:cat>
          <c:val>
            <c:numRef>
              <c:f>'graph data'!$K$17:$K$20</c:f>
              <c:numCache>
                <c:ptCount val="4"/>
                <c:pt idx="0">
                  <c:v>0.7146929752</c:v>
                </c:pt>
                <c:pt idx="1">
                  <c:v>0.7146929752</c:v>
                </c:pt>
                <c:pt idx="2">
                  <c:v>0.7146929752</c:v>
                </c:pt>
                <c:pt idx="3">
                  <c:v>0.7146929752</c:v>
                </c:pt>
              </c:numCache>
            </c:numRef>
          </c:val>
        </c:ser>
        <c:axId val="41530916"/>
        <c:axId val="38233925"/>
      </c:barChart>
      <c:catAx>
        <c:axId val="41530916"/>
        <c:scaling>
          <c:orientation val="maxMin"/>
        </c:scaling>
        <c:axPos val="l"/>
        <c:delete val="0"/>
        <c:numFmt formatCode="General" sourceLinked="1"/>
        <c:majorTickMark val="none"/>
        <c:minorTickMark val="none"/>
        <c:tickLblPos val="nextTo"/>
        <c:crossAx val="38233925"/>
        <c:crosses val="autoZero"/>
        <c:auto val="1"/>
        <c:lblOffset val="100"/>
        <c:noMultiLvlLbl val="0"/>
      </c:catAx>
      <c:valAx>
        <c:axId val="38233925"/>
        <c:scaling>
          <c:orientation val="minMax"/>
          <c:max val="1"/>
        </c:scaling>
        <c:axPos val="t"/>
        <c:majorGridlines/>
        <c:delete val="0"/>
        <c:numFmt formatCode="0%" sourceLinked="0"/>
        <c:majorTickMark val="none"/>
        <c:minorTickMark val="none"/>
        <c:tickLblPos val="nextTo"/>
        <c:crossAx val="41530916"/>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4875"/>
          <c:y val="0.5245"/>
          <c:w val="0.249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775"/>
          <c:w val="0.927"/>
          <c:h val="0.83575"/>
        </c:manualLayout>
      </c:layout>
      <c:barChart>
        <c:barDir val="bar"/>
        <c:grouping val="clustered"/>
        <c:varyColors val="0"/>
        <c:ser>
          <c:idx val="0"/>
          <c:order val="0"/>
          <c:tx>
            <c:strRef>
              <c:f>'graph data'!$H$4</c:f>
              <c:strCache>
                <c:ptCount val="1"/>
                <c:pt idx="0">
                  <c:v>Mb Avg 90/91-95/96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90/91-95/96</c:name>
            <c:spPr>
              <a:ln w="25400">
                <a:solidFill>
                  <a:srgbClr val="C0C0C0"/>
                </a:solidFill>
                <a:prstDash val="sysDot"/>
              </a:ln>
            </c:spPr>
            <c:trendlineType val="linear"/>
            <c:forward val="0.5"/>
            <c:backward val="0.5"/>
            <c:dispEq val="0"/>
            <c:dispRSqr val="0"/>
          </c:trendline>
          <c:cat>
            <c:strRef>
              <c:f>'graph data'!$B$35:$B$39</c:f>
              <c:strCache>
                <c:ptCount val="5"/>
                <c:pt idx="0">
                  <c:v>Wpg Most Healthy (1,2,t)</c:v>
                </c:pt>
                <c:pt idx="1">
                  <c:v>Wpg Average Health (1,2,t)</c:v>
                </c:pt>
                <c:pt idx="2">
                  <c:v>Wpg Least Healthy (1,2)</c:v>
                </c:pt>
                <c:pt idx="3">
                  <c:v>Winnipeg Overall (1,2,t)</c:v>
                </c:pt>
                <c:pt idx="4">
                  <c:v>Manitoba (t)</c:v>
                </c:pt>
              </c:strCache>
            </c:strRef>
          </c:cat>
          <c:val>
            <c:numRef>
              <c:f>'graph data'!$H$35:$H$39</c:f>
              <c:numCache>
                <c:ptCount val="5"/>
                <c:pt idx="0">
                  <c:v>0.7385728918</c:v>
                </c:pt>
                <c:pt idx="1">
                  <c:v>0.7385728918</c:v>
                </c:pt>
                <c:pt idx="2">
                  <c:v>0.7385728918</c:v>
                </c:pt>
                <c:pt idx="3">
                  <c:v>0.7385728918</c:v>
                </c:pt>
                <c:pt idx="4">
                  <c:v>0.7385728918</c:v>
                </c:pt>
              </c:numCache>
            </c:numRef>
          </c:val>
        </c:ser>
        <c:ser>
          <c:idx val="1"/>
          <c:order val="1"/>
          <c:tx>
            <c:strRef>
              <c:f>'graph data'!$I$4</c:f>
              <c:strCache>
                <c:ptCount val="1"/>
                <c:pt idx="0">
                  <c:v>1990/91-1995/96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(1,2,t)</c:v>
                </c:pt>
                <c:pt idx="1">
                  <c:v>Wpg Average Health (1,2,t)</c:v>
                </c:pt>
                <c:pt idx="2">
                  <c:v>Wpg Least Healthy (1,2)</c:v>
                </c:pt>
                <c:pt idx="3">
                  <c:v>Winnipeg Overall (1,2,t)</c:v>
                </c:pt>
                <c:pt idx="4">
                  <c:v>Manitoba (t)</c:v>
                </c:pt>
              </c:strCache>
            </c:strRef>
          </c:cat>
          <c:val>
            <c:numRef>
              <c:f>'graph data'!$I$35:$I$39</c:f>
              <c:numCache>
                <c:ptCount val="5"/>
                <c:pt idx="0">
                  <c:v>0.8205881338</c:v>
                </c:pt>
                <c:pt idx="1">
                  <c:v>0.7656341227</c:v>
                </c:pt>
                <c:pt idx="2">
                  <c:v>0.6690845837</c:v>
                </c:pt>
                <c:pt idx="3">
                  <c:v>0.7745066717</c:v>
                </c:pt>
                <c:pt idx="4">
                  <c:v>0.7385728918</c:v>
                </c:pt>
              </c:numCache>
            </c:numRef>
          </c:val>
        </c:ser>
        <c:ser>
          <c:idx val="2"/>
          <c:order val="2"/>
          <c:tx>
            <c:strRef>
              <c:f>'graph data'!$J$4</c:f>
              <c:strCache>
                <c:ptCount val="1"/>
                <c:pt idx="0">
                  <c:v>1996/97-2001/02</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(1,2,t)</c:v>
                </c:pt>
                <c:pt idx="1">
                  <c:v>Wpg Average Health (1,2,t)</c:v>
                </c:pt>
                <c:pt idx="2">
                  <c:v>Wpg Least Healthy (1,2)</c:v>
                </c:pt>
                <c:pt idx="3">
                  <c:v>Winnipeg Overall (1,2,t)</c:v>
                </c:pt>
                <c:pt idx="4">
                  <c:v>Manitoba (t)</c:v>
                </c:pt>
              </c:strCache>
            </c:strRef>
          </c:cat>
          <c:val>
            <c:numRef>
              <c:f>'graph data'!$J$35:$J$39</c:f>
              <c:numCache>
                <c:ptCount val="5"/>
                <c:pt idx="0">
                  <c:v>0.7873158469</c:v>
                </c:pt>
                <c:pt idx="1">
                  <c:v>0.744968812</c:v>
                </c:pt>
                <c:pt idx="2">
                  <c:v>0.6556521681</c:v>
                </c:pt>
                <c:pt idx="3">
                  <c:v>0.7491632606</c:v>
                </c:pt>
                <c:pt idx="4">
                  <c:v>0.7146929752</c:v>
                </c:pt>
              </c:numCache>
            </c:numRef>
          </c:val>
        </c:ser>
        <c:ser>
          <c:idx val="3"/>
          <c:order val="3"/>
          <c:tx>
            <c:strRef>
              <c:f>'graph data'!$K$4</c:f>
              <c:strCache>
                <c:ptCount val="1"/>
                <c:pt idx="0">
                  <c:v>Mb Avg 96/97-01/02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96/97-01/02</c:name>
            <c:spPr>
              <a:ln w="25400">
                <a:solidFill>
                  <a:srgbClr val="000000"/>
                </a:solidFill>
                <a:prstDash val="sysDot"/>
              </a:ln>
            </c:spPr>
            <c:trendlineType val="linear"/>
            <c:forward val="0.5"/>
            <c:backward val="0.5"/>
            <c:dispEq val="0"/>
            <c:dispRSqr val="0"/>
          </c:trendline>
          <c:cat>
            <c:strRef>
              <c:f>'graph data'!$B$35:$B$39</c:f>
              <c:strCache>
                <c:ptCount val="5"/>
                <c:pt idx="0">
                  <c:v>Wpg Most Healthy (1,2,t)</c:v>
                </c:pt>
                <c:pt idx="1">
                  <c:v>Wpg Average Health (1,2,t)</c:v>
                </c:pt>
                <c:pt idx="2">
                  <c:v>Wpg Least Healthy (1,2)</c:v>
                </c:pt>
                <c:pt idx="3">
                  <c:v>Winnipeg Overall (1,2,t)</c:v>
                </c:pt>
                <c:pt idx="4">
                  <c:v>Manitoba (t)</c:v>
                </c:pt>
              </c:strCache>
            </c:strRef>
          </c:cat>
          <c:val>
            <c:numRef>
              <c:f>'graph data'!$K$35:$K$39</c:f>
              <c:numCache>
                <c:ptCount val="5"/>
                <c:pt idx="0">
                  <c:v>0.7146929752</c:v>
                </c:pt>
                <c:pt idx="1">
                  <c:v>0.7146929752</c:v>
                </c:pt>
                <c:pt idx="2">
                  <c:v>0.7146929752</c:v>
                </c:pt>
                <c:pt idx="3">
                  <c:v>0.7146929752</c:v>
                </c:pt>
                <c:pt idx="4">
                  <c:v>0.7146929752</c:v>
                </c:pt>
              </c:numCache>
            </c:numRef>
          </c:val>
        </c:ser>
        <c:axId val="8561006"/>
        <c:axId val="9940191"/>
      </c:barChart>
      <c:catAx>
        <c:axId val="8561006"/>
        <c:scaling>
          <c:orientation val="maxMin"/>
        </c:scaling>
        <c:axPos val="l"/>
        <c:delete val="0"/>
        <c:numFmt formatCode="General" sourceLinked="1"/>
        <c:majorTickMark val="none"/>
        <c:minorTickMark val="none"/>
        <c:tickLblPos val="nextTo"/>
        <c:crossAx val="9940191"/>
        <c:crosses val="autoZero"/>
        <c:auto val="1"/>
        <c:lblOffset val="100"/>
        <c:noMultiLvlLbl val="0"/>
      </c:catAx>
      <c:valAx>
        <c:axId val="9940191"/>
        <c:scaling>
          <c:orientation val="minMax"/>
          <c:max val="1"/>
        </c:scaling>
        <c:axPos val="t"/>
        <c:majorGridlines/>
        <c:delete val="0"/>
        <c:numFmt formatCode="0%" sourceLinked="0"/>
        <c:majorTickMark val="none"/>
        <c:minorTickMark val="none"/>
        <c:tickLblPos val="nextTo"/>
        <c:crossAx val="8561006"/>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505"/>
          <c:y val="0.428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0.89125</cdr:y>
    </cdr:from>
    <cdr:to>
      <cdr:x>0.94475</cdr:x>
      <cdr:y>0.99975</cdr:y>
    </cdr:to>
    <cdr:sp>
      <cdr:nvSpPr>
        <cdr:cNvPr id="1" name="TextBox 4"/>
        <cdr:cNvSpPr txBox="1">
          <a:spLocks noChangeArrowheads="1"/>
        </cdr:cNvSpPr>
      </cdr:nvSpPr>
      <cdr:spPr>
        <a:xfrm>
          <a:off x="1181100" y="4057650"/>
          <a:ext cx="4210050"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0.59375</cdr:x>
      <cdr:y>0.97125</cdr:y>
    </cdr:from>
    <cdr:to>
      <cdr:x>0.97425</cdr:x>
      <cdr:y>0.9985</cdr:y>
    </cdr:to>
    <cdr:sp>
      <cdr:nvSpPr>
        <cdr:cNvPr id="2" name="mchp"/>
        <cdr:cNvSpPr txBox="1">
          <a:spLocks noChangeArrowheads="1"/>
        </cdr:cNvSpPr>
      </cdr:nvSpPr>
      <cdr:spPr>
        <a:xfrm>
          <a:off x="3381375" y="4429125"/>
          <a:ext cx="2171700" cy="123825"/>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0.647</cdr:x>
      <cdr:y>0.97025</cdr:y>
    </cdr:from>
    <cdr:to>
      <cdr:x>0.9995</cdr:x>
      <cdr:y>1</cdr:y>
    </cdr:to>
    <cdr:sp>
      <cdr:nvSpPr>
        <cdr:cNvPr id="1" name="TextBox 1"/>
        <cdr:cNvSpPr txBox="1">
          <a:spLocks noChangeArrowheads="1"/>
        </cdr:cNvSpPr>
      </cdr:nvSpPr>
      <cdr:spPr>
        <a:xfrm>
          <a:off x="3686175" y="4419600"/>
          <a:ext cx="2009775"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cdr:x>
      <cdr:y>0.00225</cdr:y>
    </cdr:from>
    <cdr:to>
      <cdr:x>1</cdr:x>
      <cdr:y>0.138</cdr:y>
    </cdr:to>
    <cdr:sp>
      <cdr:nvSpPr>
        <cdr:cNvPr id="2" name="TextBox 2"/>
        <cdr:cNvSpPr txBox="1">
          <a:spLocks noChangeArrowheads="1"/>
        </cdr:cNvSpPr>
      </cdr:nvSpPr>
      <cdr:spPr>
        <a:xfrm>
          <a:off x="0" y="9525"/>
          <a:ext cx="5705475" cy="6191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Proportion of Children Born in 1990/91 to 2001/02 With                    Complete Immunizations at Two Years by Aggregate Winnipeg Areas</a:t>
          </a:r>
          <a:r>
            <a:rPr lang="en-US" cap="none" sz="800" b="0" i="0" u="none" baseline="0">
              <a:latin typeface="Univers 45 Light"/>
              <a:ea typeface="Univers 45 Light"/>
              <a:cs typeface="Univers 45 Light"/>
            </a:rPr>
            <a:t>
Adjusted percent of continuously registered two year olds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0.66875</cdr:x>
      <cdr:y>0.98225</cdr:y>
    </cdr:from>
    <cdr:to>
      <cdr:x>0.99975</cdr:x>
      <cdr:y>1</cdr:y>
    </cdr:to>
    <cdr:sp>
      <cdr:nvSpPr>
        <cdr:cNvPr id="1" name="TextBox 1"/>
        <cdr:cNvSpPr txBox="1">
          <a:spLocks noChangeArrowheads="1"/>
        </cdr:cNvSpPr>
      </cdr:nvSpPr>
      <cdr:spPr>
        <a:xfrm>
          <a:off x="4905375" y="9715500"/>
          <a:ext cx="2428875" cy="171450"/>
        </a:xfrm>
        <a:prstGeom prst="rect">
          <a:avLst/>
        </a:prstGeom>
        <a:noFill/>
        <a:ln w="9525" cmpd="sng">
          <a:noFill/>
        </a:ln>
      </cdr:spPr>
      <cdr:txBody>
        <a:bodyPr vertOverflow="clip" wrap="square"/>
        <a:p>
          <a:pPr algn="l">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cdr:x>
      <cdr:y>0.90625</cdr:y>
    </cdr:from>
    <cdr:to>
      <cdr:x>1</cdr:x>
      <cdr:y>1</cdr:y>
    </cdr:to>
    <cdr:grpSp>
      <cdr:nvGrpSpPr>
        <cdr:cNvPr id="1" name="Group 5"/>
        <cdr:cNvGrpSpPr>
          <a:grpSpLocks/>
        </cdr:cNvGrpSpPr>
      </cdr:nvGrpSpPr>
      <cdr:grpSpPr>
        <a:xfrm>
          <a:off x="1447800" y="4962525"/>
          <a:ext cx="42481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0.00175</cdr:x>
      <cdr:y>0</cdr:y>
    </cdr:from>
    <cdr:to>
      <cdr:x>1</cdr:x>
      <cdr:y>0.12925</cdr:y>
    </cdr:to>
    <cdr:sp>
      <cdr:nvSpPr>
        <cdr:cNvPr id="4" name="TextBox 8"/>
        <cdr:cNvSpPr txBox="1">
          <a:spLocks noChangeArrowheads="1"/>
        </cdr:cNvSpPr>
      </cdr:nvSpPr>
      <cdr:spPr>
        <a:xfrm>
          <a:off x="9525" y="0"/>
          <a:ext cx="5695950" cy="7048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8.3: Proportion of Children Born in 1990/91 to 2001/02                                   With Complete Immunizations at Two Years by Winnipeg Community Areas</a:t>
          </a:r>
          <a:r>
            <a:rPr lang="en-US" cap="none" sz="800" b="0" i="0" u="none" baseline="0">
              <a:latin typeface="Univers 45 Light"/>
              <a:ea typeface="Univers 45 Light"/>
              <a:cs typeface="Univers 45 Light"/>
            </a:rPr>
            <a:t>
Sex–adjusted percent of continuously registered two year olds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0.64375</cdr:x>
      <cdr:y>0.9835</cdr:y>
    </cdr:from>
    <cdr:to>
      <cdr:x>1</cdr:x>
      <cdr:y>1</cdr:y>
    </cdr:to>
    <cdr:sp>
      <cdr:nvSpPr>
        <cdr:cNvPr id="1" name="TextBox 1"/>
        <cdr:cNvSpPr txBox="1">
          <a:spLocks noChangeArrowheads="1"/>
        </cdr:cNvSpPr>
      </cdr:nvSpPr>
      <cdr:spPr>
        <a:xfrm>
          <a:off x="3667125" y="8077200"/>
          <a:ext cx="2028825"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0.0035</cdr:x>
      <cdr:y>0.00125</cdr:y>
    </cdr:from>
    <cdr:to>
      <cdr:x>1</cdr:x>
      <cdr:y>0.07025</cdr:y>
    </cdr:to>
    <cdr:sp>
      <cdr:nvSpPr>
        <cdr:cNvPr id="2" name="TextBox 2"/>
        <cdr:cNvSpPr txBox="1">
          <a:spLocks noChangeArrowheads="1"/>
        </cdr:cNvSpPr>
      </cdr:nvSpPr>
      <cdr:spPr>
        <a:xfrm>
          <a:off x="19050" y="9525"/>
          <a:ext cx="5686425" cy="5715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8.4: Proportion of Children Born in 1990/91 to 2001/02 With                    Complete Immunizations at Two Years by Winnipeg Neighbourhood Clusters</a:t>
          </a:r>
          <a:r>
            <a:rPr lang="en-US" cap="none" sz="800" b="0" i="0" u="none" baseline="0">
              <a:latin typeface="Univers 45 Light"/>
              <a:ea typeface="Univers 45 Light"/>
              <a:cs typeface="Univers 45 Light"/>
            </a:rPr>
            <a:t>
Sex–adjusted percent of continuously registered two year olds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0.64625</cdr:x>
      <cdr:y>0.97</cdr:y>
    </cdr:from>
    <cdr:to>
      <cdr:x>1</cdr:x>
      <cdr:y>1</cdr:y>
    </cdr:to>
    <cdr:sp>
      <cdr:nvSpPr>
        <cdr:cNvPr id="1" name="TextBox 1"/>
        <cdr:cNvSpPr txBox="1">
          <a:spLocks noChangeArrowheads="1"/>
        </cdr:cNvSpPr>
      </cdr:nvSpPr>
      <cdr:spPr>
        <a:xfrm>
          <a:off x="3686175" y="4419600"/>
          <a:ext cx="20193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cdr:x>
      <cdr:y>0.00425</cdr:y>
    </cdr:from>
    <cdr:to>
      <cdr:x>1</cdr:x>
      <cdr:y>0.13425</cdr:y>
    </cdr:to>
    <cdr:sp>
      <cdr:nvSpPr>
        <cdr:cNvPr id="2" name="TextBox 2"/>
        <cdr:cNvSpPr txBox="1">
          <a:spLocks noChangeArrowheads="1"/>
        </cdr:cNvSpPr>
      </cdr:nvSpPr>
      <cdr:spPr>
        <a:xfrm>
          <a:off x="0" y="19050"/>
          <a:ext cx="5705475" cy="5905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X.X.X:Proportion of Children Born in 1990/91 to 2001/02 With                    Complete Immunizations at Two Years by Aggregate RHA Areas</a:t>
          </a:r>
          <a:r>
            <a:rPr lang="en-US" cap="none" sz="800" b="0" i="0" u="none" baseline="0">
              <a:latin typeface="Univers 45 Light"/>
              <a:ea typeface="Univers 45 Light"/>
              <a:cs typeface="Univers 45 Light"/>
            </a:rPr>
            <a:t>
Adjusted percent of continuously registered two year olds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192"/>
  <sheetViews>
    <sheetView workbookViewId="0" topLeftCell="A1">
      <pane xSplit="7" ySplit="4" topLeftCell="H13" activePane="bottomRight" state="frozen"/>
      <selection pane="topLeft" activeCell="A1" sqref="A1"/>
      <selection pane="topRight" activeCell="G1" sqref="G1"/>
      <selection pane="bottomLeft" activeCell="A2" sqref="A2"/>
      <selection pane="bottomRight" activeCell="A15" sqref="A15"/>
    </sheetView>
  </sheetViews>
  <sheetFormatPr defaultColWidth="9.140625" defaultRowHeight="12.75"/>
  <cols>
    <col min="1" max="1" width="19.140625" style="2" customWidth="1"/>
    <col min="2" max="2" width="27.28125" style="2" customWidth="1"/>
    <col min="3" max="5" width="2.8515625" style="2" customWidth="1"/>
    <col min="6" max="7" width="7.8515625" style="2" customWidth="1"/>
    <col min="8" max="9" width="9.140625" style="2" customWidth="1"/>
    <col min="10" max="10" width="9.140625" style="11" customWidth="1"/>
    <col min="11" max="13" width="9.140625" style="2" customWidth="1"/>
    <col min="14" max="14" width="9.421875" style="2" bestFit="1" customWidth="1"/>
    <col min="15" max="15" width="2.8515625" style="10" customWidth="1"/>
    <col min="16" max="17" width="9.140625" style="2" customWidth="1"/>
    <col min="18" max="18" width="9.421875" style="2" bestFit="1" customWidth="1"/>
    <col min="19" max="19" width="2.8515625" style="10" customWidth="1"/>
    <col min="20" max="20" width="9.28125" style="2" bestFit="1" customWidth="1"/>
    <col min="21" max="16384" width="9.140625" style="2" customWidth="1"/>
  </cols>
  <sheetData>
    <row r="1" spans="3:20" ht="12.75">
      <c r="C1" s="60" t="s">
        <v>131</v>
      </c>
      <c r="D1" s="60"/>
      <c r="E1" s="60"/>
      <c r="F1" s="60" t="s">
        <v>134</v>
      </c>
      <c r="G1" s="60"/>
      <c r="H1" s="6" t="s">
        <v>121</v>
      </c>
      <c r="I1" s="3" t="s">
        <v>123</v>
      </c>
      <c r="J1" s="3" t="s">
        <v>124</v>
      </c>
      <c r="K1" s="6" t="s">
        <v>122</v>
      </c>
      <c r="L1" s="6" t="s">
        <v>125</v>
      </c>
      <c r="M1" s="6" t="s">
        <v>126</v>
      </c>
      <c r="N1" s="6" t="s">
        <v>127</v>
      </c>
      <c r="O1" s="7"/>
      <c r="P1" s="6" t="s">
        <v>128</v>
      </c>
      <c r="Q1" s="6" t="s">
        <v>129</v>
      </c>
      <c r="R1" s="6" t="s">
        <v>130</v>
      </c>
      <c r="S1" s="7"/>
      <c r="T1" s="6" t="s">
        <v>135</v>
      </c>
    </row>
    <row r="2" spans="3:20" ht="12.75">
      <c r="C2" s="13"/>
      <c r="D2" s="13"/>
      <c r="E2" s="13"/>
      <c r="F2" s="14" t="s">
        <v>125</v>
      </c>
      <c r="G2" s="14" t="s">
        <v>128</v>
      </c>
      <c r="H2" s="45"/>
      <c r="I2" s="2" t="s">
        <v>288</v>
      </c>
      <c r="J2" s="40"/>
      <c r="K2" s="6"/>
      <c r="L2" s="6"/>
      <c r="M2" s="6"/>
      <c r="O2" s="7"/>
      <c r="P2" s="6"/>
      <c r="Q2" s="6"/>
      <c r="R2" s="6"/>
      <c r="S2" s="7"/>
      <c r="T2" s="6"/>
    </row>
    <row r="3" spans="3:20" ht="12.75">
      <c r="C3" s="13"/>
      <c r="D3" s="13"/>
      <c r="E3" s="13"/>
      <c r="F3" s="14"/>
      <c r="G3" s="14"/>
      <c r="I3" s="2" t="s">
        <v>289</v>
      </c>
      <c r="J3" s="43"/>
      <c r="Q3" s="6"/>
      <c r="R3" s="6"/>
      <c r="S3" s="7"/>
      <c r="T3" s="6"/>
    </row>
    <row r="4" spans="2:27" ht="12.75">
      <c r="B4" s="5" t="s">
        <v>0</v>
      </c>
      <c r="C4" s="13">
        <v>1</v>
      </c>
      <c r="D4" s="13">
        <v>2</v>
      </c>
      <c r="E4" s="13" t="s">
        <v>133</v>
      </c>
      <c r="F4" s="14" t="s">
        <v>126</v>
      </c>
      <c r="G4" s="14" t="s">
        <v>129</v>
      </c>
      <c r="H4" s="2" t="s">
        <v>215</v>
      </c>
      <c r="I4" s="11" t="s">
        <v>218</v>
      </c>
      <c r="J4" s="11" t="s">
        <v>217</v>
      </c>
      <c r="K4" s="2" t="s">
        <v>216</v>
      </c>
      <c r="U4" s="6"/>
      <c r="V4" s="6"/>
      <c r="W4" s="6"/>
      <c r="X4" s="6"/>
      <c r="Y4" s="6"/>
      <c r="Z4" s="6"/>
      <c r="AA4" s="6"/>
    </row>
    <row r="5" spans="1:27" ht="12.75">
      <c r="A5" s="2">
        <v>1</v>
      </c>
      <c r="B5" t="s">
        <v>136</v>
      </c>
      <c r="C5" t="str">
        <f>IF(AND(N5&lt;=0.01,N5&gt;0),"1","")</f>
        <v>1</v>
      </c>
      <c r="D5" t="str">
        <f>IF(AND(R5&lt;=0.01,R5&gt;0),"2","")</f>
        <v>2</v>
      </c>
      <c r="E5" t="str">
        <f>IF(AND(T5&lt;=0.01,T5&gt;0),"t","")</f>
        <v>t</v>
      </c>
      <c r="F5" t="str">
        <f aca="true" t="shared" si="0" ref="F5:F15">IF(AND(L5&gt;0,L5&lt;=5),"T1c"," ")&amp;IF(AND(M5&gt;0,M5&lt;=5),"T1p"," ")</f>
        <v>  </v>
      </c>
      <c r="G5" t="str">
        <f aca="true" t="shared" si="1" ref="G5:G15">IF(AND(P5&gt;0,P5&lt;=5),"T2c"," ")&amp;IF(AND(Q5&gt;0,Q5&lt;=5),"T2p"," ")</f>
        <v>  </v>
      </c>
      <c r="H5" s="32">
        <f aca="true" t="shared" si="2" ref="H5:H15">I$20</f>
        <v>0.7385728918</v>
      </c>
      <c r="I5" s="3">
        <f>'orig. data'!D4</f>
        <v>0.805612365</v>
      </c>
      <c r="J5" s="3">
        <f>'orig. data'!J4</f>
        <v>0.7707005413</v>
      </c>
      <c r="K5" s="32">
        <f aca="true" t="shared" si="3" ref="K5:K15">J$20</f>
        <v>0.7146929752</v>
      </c>
      <c r="L5" s="6">
        <f>'orig. data'!B4</f>
        <v>4004</v>
      </c>
      <c r="M5" s="6">
        <f>'orig. data'!C4</f>
        <v>4982</v>
      </c>
      <c r="N5" s="12">
        <f>'orig. data'!E4</f>
        <v>4.759881E-25</v>
      </c>
      <c r="O5" s="8"/>
      <c r="P5" s="6">
        <f>'orig. data'!H4</f>
        <v>3266</v>
      </c>
      <c r="Q5" s="6">
        <f>'orig. data'!I4</f>
        <v>4238</v>
      </c>
      <c r="R5" s="12">
        <f>'orig. data'!K4</f>
        <v>2.456318E-15</v>
      </c>
      <c r="S5" s="8"/>
      <c r="T5" s="12">
        <f>'orig. data'!N4</f>
        <v>7.81382E-05</v>
      </c>
      <c r="U5" s="3"/>
      <c r="V5" s="3"/>
      <c r="W5" s="3"/>
      <c r="X5" s="3"/>
      <c r="Y5" s="3"/>
      <c r="Z5" s="3"/>
      <c r="AA5" s="3"/>
    </row>
    <row r="6" spans="1:27" ht="12.75">
      <c r="A6" s="2">
        <v>2</v>
      </c>
      <c r="B6" t="s">
        <v>137</v>
      </c>
      <c r="C6" t="str">
        <f aca="true" t="shared" si="4" ref="C6:C39">IF(AND(N6&lt;=0.01,N6&gt;0),"1","")</f>
        <v>1</v>
      </c>
      <c r="D6" t="str">
        <f aca="true" t="shared" si="5" ref="D6:D39">IF(AND(R6&lt;=0.01,R6&gt;0),"2","")</f>
        <v>2</v>
      </c>
      <c r="E6" t="str">
        <f aca="true" t="shared" si="6" ref="E6:E39">IF(AND(T6&lt;=0.01,T6&gt;0),"t","")</f>
        <v>t</v>
      </c>
      <c r="F6" t="str">
        <f t="shared" si="0"/>
        <v>  </v>
      </c>
      <c r="G6" t="str">
        <f t="shared" si="1"/>
        <v>  </v>
      </c>
      <c r="H6" s="32">
        <f t="shared" si="2"/>
        <v>0.7385728918</v>
      </c>
      <c r="I6" s="3">
        <f>'orig. data'!D5</f>
        <v>0.7575472863</v>
      </c>
      <c r="J6" s="3">
        <f>'orig. data'!J5</f>
        <v>0.6832213049</v>
      </c>
      <c r="K6" s="32">
        <f t="shared" si="3"/>
        <v>0.7146929752</v>
      </c>
      <c r="L6" s="6">
        <f>'orig. data'!B5</f>
        <v>6690</v>
      </c>
      <c r="M6" s="6">
        <f>'orig. data'!C5</f>
        <v>8842</v>
      </c>
      <c r="N6" s="12">
        <f>'orig. data'!E5</f>
        <v>0.0001080506</v>
      </c>
      <c r="O6" s="9"/>
      <c r="P6" s="6">
        <f>'orig. data'!H5</f>
        <v>5448</v>
      </c>
      <c r="Q6" s="6">
        <f>'orig. data'!I5</f>
        <v>7976</v>
      </c>
      <c r="R6" s="12">
        <f>'orig. data'!K5</f>
        <v>3.7979423E-09</v>
      </c>
      <c r="S6" s="9"/>
      <c r="T6" s="12">
        <f>'orig. data'!N5</f>
        <v>1.61499E-26</v>
      </c>
      <c r="U6" s="1"/>
      <c r="V6" s="1"/>
      <c r="W6" s="1"/>
      <c r="X6" s="1"/>
      <c r="Y6" s="1"/>
      <c r="Z6" s="1"/>
      <c r="AA6" s="1"/>
    </row>
    <row r="7" spans="1:27" ht="12.75">
      <c r="A7" s="2">
        <v>3</v>
      </c>
      <c r="B7" t="s">
        <v>138</v>
      </c>
      <c r="C7" t="str">
        <f t="shared" si="4"/>
        <v>1</v>
      </c>
      <c r="D7" t="str">
        <f t="shared" si="5"/>
        <v>2</v>
      </c>
      <c r="E7" t="str">
        <f t="shared" si="6"/>
        <v>t</v>
      </c>
      <c r="F7" t="str">
        <f t="shared" si="0"/>
        <v>  </v>
      </c>
      <c r="G7" t="str">
        <f t="shared" si="1"/>
        <v>  </v>
      </c>
      <c r="H7" s="32">
        <f t="shared" si="2"/>
        <v>0.7385728918</v>
      </c>
      <c r="I7" s="3">
        <f>'orig. data'!D7</f>
        <v>0.8104089116</v>
      </c>
      <c r="J7" s="3">
        <f>'orig. data'!J7</f>
        <v>0.768142039</v>
      </c>
      <c r="K7" s="32">
        <f t="shared" si="3"/>
        <v>0.7146929752</v>
      </c>
      <c r="L7" s="6">
        <f>'orig. data'!B7</f>
        <v>4252</v>
      </c>
      <c r="M7" s="6">
        <f>'orig. data'!C7</f>
        <v>5254</v>
      </c>
      <c r="N7" s="12">
        <f>'orig. data'!E7</f>
        <v>5.157613E-30</v>
      </c>
      <c r="O7" s="9"/>
      <c r="P7" s="6">
        <f>'orig. data'!H7</f>
        <v>3356</v>
      </c>
      <c r="Q7" s="6">
        <f>'orig. data'!I7</f>
        <v>4370</v>
      </c>
      <c r="R7" s="12">
        <f>'orig. data'!K7</f>
        <v>3.489135E-14</v>
      </c>
      <c r="S7" s="9"/>
      <c r="T7" s="12">
        <f>'orig. data'!N7</f>
        <v>5.8542352E-07</v>
      </c>
      <c r="U7" s="1"/>
      <c r="V7" s="1"/>
      <c r="W7" s="1"/>
      <c r="X7" s="1"/>
      <c r="Y7" s="1"/>
      <c r="Z7" s="1"/>
      <c r="AA7" s="1"/>
    </row>
    <row r="8" spans="1:27" ht="12.75">
      <c r="A8" s="2">
        <v>4</v>
      </c>
      <c r="B8" t="s">
        <v>219</v>
      </c>
      <c r="C8">
        <f t="shared" si="4"/>
      </c>
      <c r="D8" t="str">
        <f t="shared" si="5"/>
        <v>2</v>
      </c>
      <c r="E8">
        <f t="shared" si="6"/>
      </c>
      <c r="F8" t="str">
        <f t="shared" si="0"/>
        <v>  </v>
      </c>
      <c r="G8" t="str">
        <f t="shared" si="1"/>
        <v>  </v>
      </c>
      <c r="H8" s="32">
        <f t="shared" si="2"/>
        <v>0.7385728918</v>
      </c>
      <c r="I8" s="3">
        <f>'orig. data'!D6</f>
        <v>0.7341169684</v>
      </c>
      <c r="J8" s="3">
        <f>'orig. data'!J6</f>
        <v>0.7491374916</v>
      </c>
      <c r="K8" s="32">
        <f t="shared" si="3"/>
        <v>0.7146929752</v>
      </c>
      <c r="L8" s="6">
        <f>'orig. data'!B6</f>
        <v>2683</v>
      </c>
      <c r="M8" s="6">
        <f>'orig. data'!C6</f>
        <v>3656</v>
      </c>
      <c r="N8" s="12">
        <f>'orig. data'!E6</f>
        <v>0.53396859</v>
      </c>
      <c r="O8" s="9"/>
      <c r="P8" s="6">
        <f>'orig. data'!H6</f>
        <v>2395</v>
      </c>
      <c r="Q8" s="6">
        <f>'orig. data'!I6</f>
        <v>3198</v>
      </c>
      <c r="R8" s="12">
        <f>'orig. data'!K6</f>
        <v>2.77845E-05</v>
      </c>
      <c r="S8" s="9"/>
      <c r="T8" s="12">
        <f>'orig. data'!N6</f>
        <v>0.1568117422</v>
      </c>
      <c r="U8" s="1"/>
      <c r="V8" s="1"/>
      <c r="W8" s="1"/>
      <c r="X8" s="1"/>
      <c r="Y8" s="1"/>
      <c r="Z8" s="1"/>
      <c r="AA8" s="1"/>
    </row>
    <row r="9" spans="1:27" ht="12.75">
      <c r="A9" s="2">
        <v>5</v>
      </c>
      <c r="B9" t="s">
        <v>188</v>
      </c>
      <c r="C9" t="str">
        <f t="shared" si="4"/>
        <v>1</v>
      </c>
      <c r="D9" t="str">
        <f t="shared" si="5"/>
        <v>2</v>
      </c>
      <c r="E9" t="str">
        <f t="shared" si="6"/>
        <v>t</v>
      </c>
      <c r="F9" t="str">
        <f t="shared" si="0"/>
        <v>  </v>
      </c>
      <c r="G9" t="str">
        <f t="shared" si="1"/>
        <v>  </v>
      </c>
      <c r="H9" s="32">
        <f t="shared" si="2"/>
        <v>0.7385728918</v>
      </c>
      <c r="I9" s="3">
        <f>'orig. data'!D8</f>
        <v>0.7745066717</v>
      </c>
      <c r="J9" s="3">
        <f>'orig. data'!J8</f>
        <v>0.7491632606</v>
      </c>
      <c r="K9" s="32">
        <f t="shared" si="3"/>
        <v>0.7146929752</v>
      </c>
      <c r="L9" s="6">
        <f>'orig. data'!B8</f>
        <v>38563</v>
      </c>
      <c r="M9" s="6">
        <f>'orig. data'!C8</f>
        <v>50142</v>
      </c>
      <c r="N9" s="12">
        <f>'orig. data'!E8</f>
        <v>5.473585E-52</v>
      </c>
      <c r="O9" s="9"/>
      <c r="P9" s="6">
        <f>'orig. data'!H8</f>
        <v>32101</v>
      </c>
      <c r="Q9" s="6">
        <f>'orig. data'!I8</f>
        <v>43203</v>
      </c>
      <c r="R9" s="12">
        <f>'orig. data'!K8</f>
        <v>1.919379E-32</v>
      </c>
      <c r="S9" s="9"/>
      <c r="T9" s="12">
        <f>'orig. data'!N8</f>
        <v>2.678076E-20</v>
      </c>
      <c r="U9" s="1"/>
      <c r="V9" s="1"/>
      <c r="W9" s="1"/>
      <c r="X9" s="1"/>
      <c r="Y9" s="1"/>
      <c r="Z9" s="1"/>
      <c r="AA9" s="1"/>
    </row>
    <row r="10" spans="1:27" ht="12.75">
      <c r="A10" s="2">
        <v>6</v>
      </c>
      <c r="B10" t="s">
        <v>220</v>
      </c>
      <c r="C10" t="str">
        <f t="shared" si="4"/>
        <v>1</v>
      </c>
      <c r="D10" t="str">
        <f t="shared" si="5"/>
        <v>2</v>
      </c>
      <c r="E10">
        <f t="shared" si="6"/>
      </c>
      <c r="F10" t="str">
        <f t="shared" si="0"/>
        <v>  </v>
      </c>
      <c r="G10" t="str">
        <f t="shared" si="1"/>
        <v>  </v>
      </c>
      <c r="H10" s="32">
        <f t="shared" si="2"/>
        <v>0.7385728918</v>
      </c>
      <c r="I10" s="3">
        <f>'orig. data'!D9</f>
        <v>0.7606085634</v>
      </c>
      <c r="J10" s="3">
        <f>'orig. data'!J9</f>
        <v>0.7456717813</v>
      </c>
      <c r="K10" s="32">
        <f t="shared" si="3"/>
        <v>0.7146929752</v>
      </c>
      <c r="L10" s="6">
        <f>'orig. data'!B9</f>
        <v>2609</v>
      </c>
      <c r="M10" s="6">
        <f>'orig. data'!C9</f>
        <v>3440</v>
      </c>
      <c r="N10" s="12">
        <f>'orig. data'!E9</f>
        <v>0.0092015496</v>
      </c>
      <c r="O10" s="9"/>
      <c r="P10" s="6">
        <f>'orig. data'!H9</f>
        <v>2271</v>
      </c>
      <c r="Q10" s="6">
        <f>'orig. data'!I9</f>
        <v>3046</v>
      </c>
      <c r="R10" s="12">
        <f>'orig. data'!K9</f>
        <v>0.0001975668</v>
      </c>
      <c r="S10" s="9"/>
      <c r="T10" s="12">
        <f>'orig. data'!N9</f>
        <v>0.2405537528</v>
      </c>
      <c r="U10" s="1"/>
      <c r="V10" s="1"/>
      <c r="W10" s="1"/>
      <c r="X10" s="1"/>
      <c r="Y10" s="1"/>
      <c r="Z10" s="1"/>
      <c r="AA10" s="1"/>
    </row>
    <row r="11" spans="1:20" ht="12.75">
      <c r="A11" s="2">
        <v>7</v>
      </c>
      <c r="B11" t="s">
        <v>162</v>
      </c>
      <c r="C11">
        <f t="shared" si="4"/>
      </c>
      <c r="D11">
        <f t="shared" si="5"/>
      </c>
      <c r="E11">
        <f t="shared" si="6"/>
      </c>
      <c r="F11" t="str">
        <f t="shared" si="0"/>
        <v>  </v>
      </c>
      <c r="G11" t="str">
        <f t="shared" si="1"/>
        <v>  </v>
      </c>
      <c r="H11" s="32">
        <f t="shared" si="2"/>
        <v>0.7385728918</v>
      </c>
      <c r="I11" s="3">
        <f>'orig. data'!D10</f>
        <v>0.7473499996</v>
      </c>
      <c r="J11" s="3">
        <f>'orig. data'!J10</f>
        <v>0.7293309745</v>
      </c>
      <c r="K11" s="32">
        <f t="shared" si="3"/>
        <v>0.7146929752</v>
      </c>
      <c r="L11" s="6">
        <f>'orig. data'!B10</f>
        <v>4516</v>
      </c>
      <c r="M11" s="6">
        <f>'orig. data'!C10</f>
        <v>6054</v>
      </c>
      <c r="N11" s="12">
        <f>'orig. data'!E10</f>
        <v>0.129510342</v>
      </c>
      <c r="P11" s="6">
        <f>'orig. data'!H10</f>
        <v>3645</v>
      </c>
      <c r="Q11" s="6">
        <f>'orig. data'!I10</f>
        <v>5002</v>
      </c>
      <c r="R11" s="12">
        <f>'orig. data'!K10</f>
        <v>0.0344737468</v>
      </c>
      <c r="T11" s="12">
        <f>'orig. data'!N10</f>
        <v>0.0268389338</v>
      </c>
    </row>
    <row r="12" spans="1:27" ht="12.75">
      <c r="A12" s="2">
        <v>8</v>
      </c>
      <c r="B12" t="s">
        <v>189</v>
      </c>
      <c r="C12" t="str">
        <f t="shared" si="4"/>
        <v>1</v>
      </c>
      <c r="D12" t="str">
        <f t="shared" si="5"/>
        <v>2</v>
      </c>
      <c r="E12" t="str">
        <f t="shared" si="6"/>
        <v>t</v>
      </c>
      <c r="F12" t="str">
        <f t="shared" si="0"/>
        <v>  </v>
      </c>
      <c r="G12" t="str">
        <f t="shared" si="1"/>
        <v>  </v>
      </c>
      <c r="H12" s="32">
        <f t="shared" si="2"/>
        <v>0.7385728918</v>
      </c>
      <c r="I12" s="3">
        <f>'orig. data'!D11</f>
        <v>0.687172054</v>
      </c>
      <c r="J12" s="3">
        <f>'orig. data'!J11</f>
        <v>0.6351232798</v>
      </c>
      <c r="K12" s="32">
        <f t="shared" si="3"/>
        <v>0.7146929752</v>
      </c>
      <c r="L12" s="6">
        <f>'orig. data'!B11</f>
        <v>2466</v>
      </c>
      <c r="M12" s="6">
        <f>'orig. data'!C11</f>
        <v>3590</v>
      </c>
      <c r="N12" s="12">
        <f>'orig. data'!E11</f>
        <v>9.309347E-12</v>
      </c>
      <c r="O12" s="9"/>
      <c r="P12" s="6">
        <f>'orig. data'!H11</f>
        <v>1875</v>
      </c>
      <c r="Q12" s="6">
        <f>'orig. data'!I11</f>
        <v>2954</v>
      </c>
      <c r="R12" s="12">
        <f>'orig. data'!K11</f>
        <v>8.161194E-21</v>
      </c>
      <c r="S12" s="9"/>
      <c r="T12" s="12">
        <f>'orig. data'!N11</f>
        <v>8.6022558E-06</v>
      </c>
      <c r="U12" s="1"/>
      <c r="V12" s="1"/>
      <c r="W12" s="1"/>
      <c r="X12" s="1"/>
      <c r="Y12" s="1"/>
      <c r="Z12" s="1"/>
      <c r="AA12" s="1"/>
    </row>
    <row r="13" spans="1:27" ht="12.75">
      <c r="A13" s="2">
        <v>9</v>
      </c>
      <c r="B13" t="s">
        <v>290</v>
      </c>
      <c r="C13">
        <f t="shared" si="4"/>
      </c>
      <c r="D13" t="str">
        <f t="shared" si="5"/>
        <v>2</v>
      </c>
      <c r="E13">
        <f t="shared" si="6"/>
      </c>
      <c r="F13" t="str">
        <f t="shared" si="0"/>
        <v>  </v>
      </c>
      <c r="G13" t="str">
        <f t="shared" si="1"/>
        <v>  </v>
      </c>
      <c r="H13" s="32">
        <f t="shared" si="2"/>
        <v>0.7385728918</v>
      </c>
      <c r="I13" s="3">
        <f>'orig. data'!D12</f>
        <v>0.8237152858</v>
      </c>
      <c r="J13" s="3">
        <f>'orig. data'!J12</f>
        <v>0.8998272299</v>
      </c>
      <c r="K13" s="32">
        <f t="shared" si="3"/>
        <v>0.7146929752</v>
      </c>
      <c r="L13" s="6">
        <f>'orig. data'!B12</f>
        <v>103</v>
      </c>
      <c r="M13" s="6">
        <f>'orig. data'!C12</f>
        <v>126</v>
      </c>
      <c r="N13" s="12">
        <f>'orig. data'!E12</f>
        <v>0.0279642916</v>
      </c>
      <c r="O13" s="9"/>
      <c r="P13" s="6">
        <f>'orig. data'!H12</f>
        <v>94</v>
      </c>
      <c r="Q13" s="6">
        <f>'orig. data'!I12</f>
        <v>106</v>
      </c>
      <c r="R13" s="12">
        <f>'orig. data'!K12</f>
        <v>0.000278758</v>
      </c>
      <c r="S13" s="9"/>
      <c r="T13" s="12">
        <f>'orig. data'!N12</f>
        <v>0.173776281</v>
      </c>
      <c r="U13" s="1"/>
      <c r="V13" s="1"/>
      <c r="W13" s="1"/>
      <c r="X13" s="1"/>
      <c r="Y13" s="1"/>
      <c r="Z13" s="1"/>
      <c r="AA13" s="1"/>
    </row>
    <row r="14" spans="1:27" ht="12.75">
      <c r="A14" s="2">
        <v>10</v>
      </c>
      <c r="B14" t="s">
        <v>221</v>
      </c>
      <c r="C14" t="str">
        <f t="shared" si="4"/>
        <v>1</v>
      </c>
      <c r="D14" t="str">
        <f t="shared" si="5"/>
        <v>2</v>
      </c>
      <c r="E14">
        <f t="shared" si="6"/>
      </c>
      <c r="F14" t="str">
        <f t="shared" si="0"/>
        <v>  </v>
      </c>
      <c r="G14" t="str">
        <f t="shared" si="1"/>
        <v>  </v>
      </c>
      <c r="H14" s="32">
        <f t="shared" si="2"/>
        <v>0.7385728918</v>
      </c>
      <c r="I14" s="3">
        <f>'orig. data'!D13</f>
        <v>0.6339068807</v>
      </c>
      <c r="J14" s="3">
        <f>'orig. data'!J13</f>
        <v>0.6671221827</v>
      </c>
      <c r="K14" s="32">
        <f t="shared" si="3"/>
        <v>0.7146929752</v>
      </c>
      <c r="L14" s="6">
        <f>'orig. data'!B13</f>
        <v>1736</v>
      </c>
      <c r="M14" s="6">
        <f>'orig. data'!C13</f>
        <v>2754</v>
      </c>
      <c r="N14" s="12">
        <f>'orig. data'!E13</f>
        <v>3.315214E-32</v>
      </c>
      <c r="O14" s="9"/>
      <c r="P14" s="6">
        <f>'orig. data'!H13</f>
        <v>1726</v>
      </c>
      <c r="Q14" s="6">
        <f>'orig. data'!I13</f>
        <v>2592</v>
      </c>
      <c r="R14" s="12">
        <f>'orig. data'!K13</f>
        <v>1.720903E-07</v>
      </c>
      <c r="S14" s="9"/>
      <c r="T14" s="12">
        <f>'orig. data'!N13</f>
        <v>0.0149549759</v>
      </c>
      <c r="U14" s="1"/>
      <c r="V14" s="1"/>
      <c r="W14" s="1"/>
      <c r="X14" s="1"/>
      <c r="Y14" s="1"/>
      <c r="Z14" s="1"/>
      <c r="AA14" s="1"/>
    </row>
    <row r="15" spans="1:27" ht="12.75">
      <c r="A15" s="2">
        <v>11</v>
      </c>
      <c r="B15" t="s">
        <v>190</v>
      </c>
      <c r="C15">
        <f t="shared" si="4"/>
      </c>
      <c r="D15" t="str">
        <f t="shared" si="5"/>
        <v>2</v>
      </c>
      <c r="E15" t="str">
        <f t="shared" si="6"/>
        <v>t</v>
      </c>
      <c r="F15" t="str">
        <f t="shared" si="0"/>
        <v>  </v>
      </c>
      <c r="G15" t="str">
        <f t="shared" si="1"/>
        <v>  </v>
      </c>
      <c r="H15" s="32">
        <f t="shared" si="2"/>
        <v>0.7385728918</v>
      </c>
      <c r="I15" s="3">
        <f>'orig. data'!D14</f>
        <v>0.4194780613</v>
      </c>
      <c r="J15" s="3">
        <f>'orig. data'!J14</f>
        <v>0.4927123038</v>
      </c>
      <c r="K15" s="32">
        <f t="shared" si="3"/>
        <v>0.7146929752</v>
      </c>
      <c r="L15" s="6">
        <f>'orig. data'!B14</f>
        <v>2740</v>
      </c>
      <c r="M15" s="6">
        <f>'orig. data'!C14</f>
        <v>6528</v>
      </c>
      <c r="N15" s="44">
        <f>'orig. data'!E14</f>
        <v>0</v>
      </c>
      <c r="O15" s="9"/>
      <c r="P15" s="6">
        <f>'orig. data'!H14</f>
        <v>3057</v>
      </c>
      <c r="Q15" s="6">
        <f>'orig. data'!I14</f>
        <v>6204</v>
      </c>
      <c r="R15" s="12">
        <f>'orig. data'!K14</f>
        <v>2.18803E-278</v>
      </c>
      <c r="S15" s="9"/>
      <c r="T15" s="12">
        <f>'orig. data'!N14</f>
        <v>2.19963E-16</v>
      </c>
      <c r="U15" s="1"/>
      <c r="V15" s="1"/>
      <c r="W15" s="1"/>
      <c r="X15" s="1"/>
      <c r="Y15" s="1"/>
      <c r="Z15" s="1"/>
      <c r="AA15" s="1"/>
    </row>
    <row r="16" spans="2:27" ht="12.75">
      <c r="B16"/>
      <c r="C16"/>
      <c r="D16"/>
      <c r="E16"/>
      <c r="F16"/>
      <c r="G16"/>
      <c r="H16" s="32"/>
      <c r="I16" s="3"/>
      <c r="J16" s="3"/>
      <c r="K16" s="32"/>
      <c r="L16" s="6"/>
      <c r="M16" s="6"/>
      <c r="N16" s="12"/>
      <c r="O16" s="9"/>
      <c r="P16" s="6"/>
      <c r="Q16" s="6"/>
      <c r="R16" s="12"/>
      <c r="S16" s="9"/>
      <c r="T16" s="12"/>
      <c r="U16" s="1"/>
      <c r="V16" s="1"/>
      <c r="W16" s="1"/>
      <c r="X16" s="1"/>
      <c r="Y16" s="1"/>
      <c r="Z16" s="1"/>
      <c r="AA16" s="1"/>
    </row>
    <row r="17" spans="1:27" ht="12.75">
      <c r="A17" s="2">
        <v>12</v>
      </c>
      <c r="B17" t="s">
        <v>139</v>
      </c>
      <c r="C17" t="str">
        <f t="shared" si="4"/>
        <v>1</v>
      </c>
      <c r="D17" t="str">
        <f t="shared" si="5"/>
        <v>2</v>
      </c>
      <c r="E17" t="str">
        <f t="shared" si="6"/>
        <v>t</v>
      </c>
      <c r="F17" t="str">
        <f>IF(AND(L17&gt;0,L17&lt;=5),"T1c"," ")&amp;IF(AND(M17&gt;0,M17&lt;=5),"T1p"," ")</f>
        <v>  </v>
      </c>
      <c r="G17" t="str">
        <f>IF(AND(P17&gt;0,P17&lt;=5),"T2c"," ")&amp;IF(AND(Q17&gt;0,Q17&lt;=5),"T2p"," ")</f>
        <v>  </v>
      </c>
      <c r="H17" s="32">
        <f>I$20</f>
        <v>0.7385728918</v>
      </c>
      <c r="I17" s="3">
        <f>'orig. data'!D15</f>
        <v>0.7844351118</v>
      </c>
      <c r="J17" s="3">
        <f>'orig. data'!J15</f>
        <v>0.7279334265</v>
      </c>
      <c r="K17" s="32">
        <f>J$20</f>
        <v>0.7146929752</v>
      </c>
      <c r="L17" s="6">
        <f>'orig. data'!B15</f>
        <v>14946</v>
      </c>
      <c r="M17" s="6">
        <f>'orig. data'!C15</f>
        <v>19078</v>
      </c>
      <c r="N17" s="12">
        <f>'orig. data'!E15</f>
        <v>1.532307E-39</v>
      </c>
      <c r="O17" s="9"/>
      <c r="P17" s="6">
        <f>'orig. data'!H15</f>
        <v>12070</v>
      </c>
      <c r="Q17" s="6">
        <f>'orig. data'!I15</f>
        <v>16584</v>
      </c>
      <c r="R17" s="12">
        <f>'orig. data'!K15</f>
        <v>0.0005170238</v>
      </c>
      <c r="S17" s="9"/>
      <c r="T17" s="12">
        <f>'orig. data'!N15</f>
        <v>1.091881E-34</v>
      </c>
      <c r="U17" s="1"/>
      <c r="V17" s="1"/>
      <c r="W17" s="1"/>
      <c r="X17" s="1"/>
      <c r="Y17" s="1"/>
      <c r="Z17" s="1"/>
      <c r="AA17" s="1"/>
    </row>
    <row r="18" spans="1:20" ht="12.75">
      <c r="A18" s="2">
        <v>13</v>
      </c>
      <c r="B18" t="s">
        <v>222</v>
      </c>
      <c r="C18">
        <f t="shared" si="4"/>
      </c>
      <c r="D18">
        <f t="shared" si="5"/>
      </c>
      <c r="E18" t="str">
        <f t="shared" si="6"/>
        <v>t</v>
      </c>
      <c r="F18" t="str">
        <f>IF(AND(L18&gt;0,L18&lt;=5),"T1c"," ")&amp;IF(AND(M18&gt;0,M18&lt;=5),"T1p"," ")</f>
        <v>  </v>
      </c>
      <c r="G18" t="str">
        <f>IF(AND(P18&gt;0,P18&lt;=5),"T2c"," ")&amp;IF(AND(Q18&gt;0,Q18&lt;=5),"T2p"," ")</f>
        <v>  </v>
      </c>
      <c r="H18" s="32">
        <f>I$20</f>
        <v>0.7385728918</v>
      </c>
      <c r="I18" s="3">
        <f>'orig. data'!D16</f>
        <v>0.7339840807</v>
      </c>
      <c r="J18" s="3">
        <f>'orig. data'!J16</f>
        <v>0.7084270527</v>
      </c>
      <c r="K18" s="32">
        <f>J$20</f>
        <v>0.7146929752</v>
      </c>
      <c r="L18" s="6">
        <f>'orig. data'!B16</f>
        <v>9591</v>
      </c>
      <c r="M18" s="6">
        <f>'orig. data'!C16</f>
        <v>13084</v>
      </c>
      <c r="N18" s="12">
        <f>'orig. data'!E16</f>
        <v>0.2388141277</v>
      </c>
      <c r="P18" s="6">
        <f>'orig. data'!H16</f>
        <v>7791</v>
      </c>
      <c r="Q18" s="6">
        <f>'orig. data'!I16</f>
        <v>11002</v>
      </c>
      <c r="R18" s="12">
        <f>'orig. data'!K16</f>
        <v>0.1463281194</v>
      </c>
      <c r="T18" s="12">
        <f>'orig. data'!N16</f>
        <v>1.08922E-05</v>
      </c>
    </row>
    <row r="19" spans="1:20" ht="12.75">
      <c r="A19" s="2">
        <v>14</v>
      </c>
      <c r="B19" t="s">
        <v>191</v>
      </c>
      <c r="C19">
        <f t="shared" si="4"/>
      </c>
      <c r="D19" t="str">
        <f t="shared" si="5"/>
        <v>2</v>
      </c>
      <c r="E19" t="str">
        <f t="shared" si="6"/>
        <v>t</v>
      </c>
      <c r="F19" t="str">
        <f>IF(AND(L19&gt;0,L19&lt;=5),"T1c"," ")&amp;IF(AND(M19&gt;0,M19&lt;=5),"T1p"," ")</f>
        <v>  </v>
      </c>
      <c r="G19" t="str">
        <f>IF(AND(P19&gt;0,P19&lt;=5),"T2c"," ")&amp;IF(AND(Q19&gt;0,Q19&lt;=5),"T2p"," ")</f>
        <v>  </v>
      </c>
      <c r="H19" s="32">
        <f>I$20</f>
        <v>0.7385728918</v>
      </c>
      <c r="I19" s="3">
        <f>'orig. data'!D17</f>
        <v>0.4866197966</v>
      </c>
      <c r="J19" s="3">
        <f>'orig. data'!J17</f>
        <v>0.5479795991</v>
      </c>
      <c r="K19" s="32">
        <f>J$20</f>
        <v>0.7146929752</v>
      </c>
      <c r="L19" s="6">
        <f>'orig. data'!B17</f>
        <v>4579</v>
      </c>
      <c r="M19" s="6">
        <f>'orig. data'!C17</f>
        <v>9408</v>
      </c>
      <c r="N19" s="44">
        <f>'orig. data'!E17</f>
        <v>0</v>
      </c>
      <c r="P19" s="6">
        <f>'orig. data'!H17</f>
        <v>4877</v>
      </c>
      <c r="Q19" s="6">
        <f>'orig. data'!I17</f>
        <v>8902</v>
      </c>
      <c r="R19" s="12">
        <f>'orig. data'!K17</f>
        <v>8.67771E-225</v>
      </c>
      <c r="T19" s="12">
        <f>'orig. data'!N17</f>
        <v>1.928673E-16</v>
      </c>
    </row>
    <row r="20" spans="1:20" ht="12.75">
      <c r="A20" s="2">
        <v>15</v>
      </c>
      <c r="B20" t="s">
        <v>140</v>
      </c>
      <c r="C20">
        <f t="shared" si="4"/>
      </c>
      <c r="D20">
        <f t="shared" si="5"/>
      </c>
      <c r="E20" t="str">
        <f t="shared" si="6"/>
        <v>t</v>
      </c>
      <c r="F20" t="str">
        <f>IF(AND(L20&gt;0,L20&lt;=5),"T1c"," ")&amp;IF(AND(M20&gt;0,M20&lt;=5),"T1p"," ")</f>
        <v>  </v>
      </c>
      <c r="G20" t="str">
        <f>IF(AND(P20&gt;0,P20&lt;=5),"T2c"," ")&amp;IF(AND(Q20&gt;0,Q20&lt;=5),"T2p"," ")</f>
        <v>  </v>
      </c>
      <c r="H20" s="32">
        <f>I$20</f>
        <v>0.7385728918</v>
      </c>
      <c r="I20" s="3">
        <f>'orig. data'!D18</f>
        <v>0.7385728918</v>
      </c>
      <c r="J20" s="3">
        <f>'orig. data'!J18</f>
        <v>0.7146929752</v>
      </c>
      <c r="K20" s="32">
        <f>J$20</f>
        <v>0.7146929752</v>
      </c>
      <c r="L20" s="6">
        <f>'orig. data'!B18</f>
        <v>70362</v>
      </c>
      <c r="M20" s="6">
        <f>'orig. data'!C18</f>
        <v>95368</v>
      </c>
      <c r="N20" s="12" t="str">
        <f>'orig. data'!E18</f>
        <v> </v>
      </c>
      <c r="P20" s="6">
        <f>'orig. data'!H18</f>
        <v>59234</v>
      </c>
      <c r="Q20" s="6">
        <f>'orig. data'!I18</f>
        <v>82889</v>
      </c>
      <c r="R20" s="12" t="str">
        <f>'orig. data'!K18</f>
        <v> </v>
      </c>
      <c r="T20" s="12">
        <f>'orig. data'!N18</f>
        <v>3.821868E-29</v>
      </c>
    </row>
    <row r="21" spans="2:20" ht="12.75">
      <c r="B21"/>
      <c r="C21"/>
      <c r="D21"/>
      <c r="E21"/>
      <c r="F21"/>
      <c r="G21"/>
      <c r="H21" s="32"/>
      <c r="I21" s="3"/>
      <c r="J21" s="3"/>
      <c r="K21" s="32"/>
      <c r="L21" s="6"/>
      <c r="M21" s="6"/>
      <c r="N21" s="12"/>
      <c r="P21" s="6"/>
      <c r="Q21" s="6"/>
      <c r="R21" s="12"/>
      <c r="T21" s="12"/>
    </row>
    <row r="22" spans="1:20" ht="12.75">
      <c r="A22" s="2">
        <v>16</v>
      </c>
      <c r="B22" t="s">
        <v>192</v>
      </c>
      <c r="C22" t="str">
        <f t="shared" si="4"/>
        <v>1</v>
      </c>
      <c r="D22" t="str">
        <f t="shared" si="5"/>
        <v>2</v>
      </c>
      <c r="E22" t="str">
        <f t="shared" si="6"/>
        <v>t</v>
      </c>
      <c r="F22" t="str">
        <f aca="true" t="shared" si="7" ref="F22:F33">IF(AND(L22&gt;0,L22&lt;=5),"T1c"," ")&amp;IF(AND(M22&gt;0,M22&lt;=5),"T1p"," ")</f>
        <v>  </v>
      </c>
      <c r="G22" t="str">
        <f aca="true" t="shared" si="8" ref="G22:G33">IF(AND(P22&gt;0,P22&lt;=5),"T2c"," ")&amp;IF(AND(Q22&gt;0,Q22&lt;=5),"T2p"," ")</f>
        <v>  </v>
      </c>
      <c r="H22" s="32">
        <f aca="true" t="shared" si="9" ref="H22:H33">I$20</f>
        <v>0.7385728918</v>
      </c>
      <c r="I22" s="3">
        <f>'orig. data'!D19</f>
        <v>0.8037358571</v>
      </c>
      <c r="J22" s="3">
        <f>'orig. data'!J19</f>
        <v>0.7461200158</v>
      </c>
      <c r="K22" s="32">
        <f aca="true" t="shared" si="10" ref="K22:K33">J$20</f>
        <v>0.7146929752</v>
      </c>
      <c r="L22" s="6">
        <f>'orig. data'!B19</f>
        <v>3680</v>
      </c>
      <c r="M22" s="6">
        <f>'orig. data'!C19</f>
        <v>4599</v>
      </c>
      <c r="N22" s="12">
        <f>'orig. data'!E19</f>
        <v>7.701727E-22</v>
      </c>
      <c r="P22" s="6">
        <f>'orig. data'!H19</f>
        <v>2960</v>
      </c>
      <c r="Q22" s="6">
        <f>'orig. data'!I19</f>
        <v>3971</v>
      </c>
      <c r="R22" s="12">
        <f>'orig. data'!K19</f>
        <v>1.88432E-05</v>
      </c>
      <c r="T22" s="12">
        <f>'orig. data'!N19</f>
        <v>4.303772E-10</v>
      </c>
    </row>
    <row r="23" spans="1:20" ht="12.75">
      <c r="A23" s="2">
        <v>17</v>
      </c>
      <c r="B23" t="s">
        <v>223</v>
      </c>
      <c r="C23" t="str">
        <f t="shared" si="4"/>
        <v>1</v>
      </c>
      <c r="D23" t="str">
        <f t="shared" si="5"/>
        <v>2</v>
      </c>
      <c r="E23">
        <f t="shared" si="6"/>
      </c>
      <c r="F23" t="str">
        <f t="shared" si="7"/>
        <v>  </v>
      </c>
      <c r="G23" t="str">
        <f t="shared" si="8"/>
        <v>  </v>
      </c>
      <c r="H23" s="32">
        <f t="shared" si="9"/>
        <v>0.7385728918</v>
      </c>
      <c r="I23" s="3">
        <f>'orig. data'!D20</f>
        <v>0.7985694866</v>
      </c>
      <c r="J23" s="3">
        <f>'orig. data'!J20</f>
        <v>0.7920908403</v>
      </c>
      <c r="K23" s="32">
        <f t="shared" si="10"/>
        <v>0.7146929752</v>
      </c>
      <c r="L23" s="6">
        <f>'orig. data'!B20</f>
        <v>2017</v>
      </c>
      <c r="M23" s="6">
        <f>'orig. data'!C20</f>
        <v>2537</v>
      </c>
      <c r="N23" s="12">
        <f>'orig. data'!E20</f>
        <v>6.228377E-11</v>
      </c>
      <c r="P23" s="6">
        <f>'orig. data'!H20</f>
        <v>1416</v>
      </c>
      <c r="Q23" s="6">
        <f>'orig. data'!I20</f>
        <v>1790</v>
      </c>
      <c r="R23" s="12">
        <f>'orig. data'!K20</f>
        <v>1.907781E-12</v>
      </c>
      <c r="T23" s="12">
        <f>'orig. data'!N20</f>
        <v>0.6641476404</v>
      </c>
    </row>
    <row r="24" spans="1:20" ht="12.75">
      <c r="A24" s="2">
        <v>18</v>
      </c>
      <c r="B24" t="s">
        <v>225</v>
      </c>
      <c r="C24" t="str">
        <f t="shared" si="4"/>
        <v>1</v>
      </c>
      <c r="D24" t="str">
        <f t="shared" si="5"/>
        <v>2</v>
      </c>
      <c r="E24">
        <f t="shared" si="6"/>
      </c>
      <c r="F24" t="str">
        <f t="shared" si="7"/>
        <v>  </v>
      </c>
      <c r="G24" t="str">
        <f t="shared" si="8"/>
        <v>  </v>
      </c>
      <c r="H24" s="32">
        <f t="shared" si="9"/>
        <v>0.7385728918</v>
      </c>
      <c r="I24" s="3">
        <f>'orig. data'!D25</f>
        <v>0.8116205522</v>
      </c>
      <c r="J24" s="3">
        <f>'orig. data'!J25</f>
        <v>0.7934609951</v>
      </c>
      <c r="K24" s="32">
        <f t="shared" si="10"/>
        <v>0.7146929752</v>
      </c>
      <c r="L24" s="6">
        <f>'orig. data'!B25</f>
        <v>2331</v>
      </c>
      <c r="M24" s="6">
        <f>'orig. data'!C25</f>
        <v>2887</v>
      </c>
      <c r="N24" s="12">
        <f>'orig. data'!E25</f>
        <v>1.597672E-17</v>
      </c>
      <c r="P24" s="6">
        <f>'orig. data'!H25</f>
        <v>1888</v>
      </c>
      <c r="Q24" s="6">
        <f>'orig. data'!I25</f>
        <v>2381</v>
      </c>
      <c r="R24" s="12">
        <f>'orig. data'!K25</f>
        <v>8.353708E-17</v>
      </c>
      <c r="T24" s="12">
        <f>'orig. data'!N25</f>
        <v>0.1282680546</v>
      </c>
    </row>
    <row r="25" spans="1:20" ht="12.75">
      <c r="A25" s="2">
        <v>19</v>
      </c>
      <c r="B25" t="s">
        <v>224</v>
      </c>
      <c r="C25" t="str">
        <f t="shared" si="4"/>
        <v>1</v>
      </c>
      <c r="D25" t="str">
        <f t="shared" si="5"/>
        <v>2</v>
      </c>
      <c r="E25">
        <f t="shared" si="6"/>
      </c>
      <c r="F25" t="str">
        <f t="shared" si="7"/>
        <v>  </v>
      </c>
      <c r="G25" t="str">
        <f t="shared" si="8"/>
        <v>  </v>
      </c>
      <c r="H25" s="32">
        <f t="shared" si="9"/>
        <v>0.7385728918</v>
      </c>
      <c r="I25" s="3">
        <f>'orig. data'!D21</f>
        <v>0.7815319609</v>
      </c>
      <c r="J25" s="3">
        <f>'orig. data'!J21</f>
        <v>0.759571336</v>
      </c>
      <c r="K25" s="32">
        <f t="shared" si="10"/>
        <v>0.7146929752</v>
      </c>
      <c r="L25" s="6">
        <f>'orig. data'!B21</f>
        <v>2581</v>
      </c>
      <c r="M25" s="6">
        <f>'orig. data'!C21</f>
        <v>3314</v>
      </c>
      <c r="N25" s="12">
        <f>'orig. data'!E21</f>
        <v>5.5378277E-08</v>
      </c>
      <c r="P25" s="6">
        <f>'orig. data'!H21</f>
        <v>2530</v>
      </c>
      <c r="Q25" s="6">
        <f>'orig. data'!I21</f>
        <v>3333</v>
      </c>
      <c r="R25" s="12">
        <f>'orig. data'!K21</f>
        <v>1.8542592E-08</v>
      </c>
      <c r="T25" s="12">
        <f>'orig. data'!N21</f>
        <v>0.0395437605</v>
      </c>
    </row>
    <row r="26" spans="1:20" ht="12.75">
      <c r="A26" s="2">
        <v>20</v>
      </c>
      <c r="B26" t="s">
        <v>195</v>
      </c>
      <c r="C26" t="str">
        <f t="shared" si="4"/>
        <v>1</v>
      </c>
      <c r="D26" t="str">
        <f t="shared" si="5"/>
        <v>2</v>
      </c>
      <c r="E26" t="str">
        <f t="shared" si="6"/>
        <v>t</v>
      </c>
      <c r="F26" t="str">
        <f t="shared" si="7"/>
        <v>  </v>
      </c>
      <c r="G26" t="str">
        <f t="shared" si="8"/>
        <v>  </v>
      </c>
      <c r="H26" s="32">
        <f t="shared" si="9"/>
        <v>0.7385728918</v>
      </c>
      <c r="I26" s="3">
        <f>'orig. data'!D24</f>
        <v>0.8242893237</v>
      </c>
      <c r="J26" s="3">
        <f>'orig. data'!J24</f>
        <v>0.7853696421</v>
      </c>
      <c r="K26" s="32">
        <f t="shared" si="10"/>
        <v>0.7146929752</v>
      </c>
      <c r="L26" s="6">
        <f>'orig. data'!B24</f>
        <v>2793</v>
      </c>
      <c r="M26" s="6">
        <f>'orig. data'!C24</f>
        <v>3405</v>
      </c>
      <c r="N26" s="12">
        <f>'orig. data'!E24</f>
        <v>7.743648E-28</v>
      </c>
      <c r="P26" s="6">
        <f>'orig. data'!H24</f>
        <v>2365</v>
      </c>
      <c r="Q26" s="6">
        <f>'orig. data'!I24</f>
        <v>3013</v>
      </c>
      <c r="R26" s="12">
        <f>'orig. data'!K24</f>
        <v>7.384183E-17</v>
      </c>
      <c r="T26" s="12">
        <f>'orig. data'!N24</f>
        <v>9.08369E-05</v>
      </c>
    </row>
    <row r="27" spans="1:20" ht="12.75">
      <c r="A27" s="2">
        <v>21</v>
      </c>
      <c r="B27" t="s">
        <v>193</v>
      </c>
      <c r="C27" t="str">
        <f t="shared" si="4"/>
        <v>1</v>
      </c>
      <c r="D27" t="str">
        <f t="shared" si="5"/>
        <v>2</v>
      </c>
      <c r="E27" t="str">
        <f t="shared" si="6"/>
        <v>t</v>
      </c>
      <c r="F27" t="str">
        <f t="shared" si="7"/>
        <v>  </v>
      </c>
      <c r="G27" t="str">
        <f t="shared" si="8"/>
        <v>  </v>
      </c>
      <c r="H27" s="32">
        <f t="shared" si="9"/>
        <v>0.7385728918</v>
      </c>
      <c r="I27" s="3">
        <f>'orig. data'!D22</f>
        <v>0.8430021271</v>
      </c>
      <c r="J27" s="3">
        <f>'orig. data'!J22</f>
        <v>0.8014204857</v>
      </c>
      <c r="K27" s="32">
        <f t="shared" si="10"/>
        <v>0.7146929752</v>
      </c>
      <c r="L27" s="6">
        <f>'orig. data'!B22</f>
        <v>4166</v>
      </c>
      <c r="M27" s="6">
        <f>'orig. data'!C22</f>
        <v>4965</v>
      </c>
      <c r="N27" s="12">
        <f>'orig. data'!E22</f>
        <v>2.782088E-56</v>
      </c>
      <c r="P27" s="6">
        <f>'orig. data'!H22</f>
        <v>3170</v>
      </c>
      <c r="Q27" s="6">
        <f>'orig. data'!I22</f>
        <v>3957</v>
      </c>
      <c r="R27" s="12">
        <f>'orig. data'!K22</f>
        <v>7.541543E-32</v>
      </c>
      <c r="T27" s="12">
        <f>'orig. data'!N22</f>
        <v>9.4389784E-07</v>
      </c>
    </row>
    <row r="28" spans="1:23" ht="12.75">
      <c r="A28" s="2">
        <v>22</v>
      </c>
      <c r="B28" t="s">
        <v>226</v>
      </c>
      <c r="C28" t="str">
        <f t="shared" si="4"/>
        <v>1</v>
      </c>
      <c r="D28" t="str">
        <f t="shared" si="5"/>
        <v>2</v>
      </c>
      <c r="E28" t="str">
        <f t="shared" si="6"/>
        <v>t</v>
      </c>
      <c r="F28" t="str">
        <f t="shared" si="7"/>
        <v>  </v>
      </c>
      <c r="G28" t="str">
        <f t="shared" si="8"/>
        <v>  </v>
      </c>
      <c r="H28" s="32">
        <f t="shared" si="9"/>
        <v>0.7385728918</v>
      </c>
      <c r="I28" s="3">
        <f>'orig. data'!D26</f>
        <v>0.8055321488</v>
      </c>
      <c r="J28" s="3">
        <f>'orig. data'!J26</f>
        <v>0.7720760162</v>
      </c>
      <c r="K28" s="32">
        <f t="shared" si="10"/>
        <v>0.7146929752</v>
      </c>
      <c r="L28" s="6">
        <f>'orig. data'!B26</f>
        <v>3397</v>
      </c>
      <c r="M28" s="6">
        <f>'orig. data'!C26</f>
        <v>4224</v>
      </c>
      <c r="N28" s="12">
        <f>'orig. data'!E26</f>
        <v>4.834915E-22</v>
      </c>
      <c r="P28" s="6">
        <f>'orig. data'!H26</f>
        <v>2694</v>
      </c>
      <c r="Q28" s="6">
        <f>'orig. data'!I26</f>
        <v>3492</v>
      </c>
      <c r="R28" s="12">
        <f>'orig. data'!K26</f>
        <v>3.572834E-13</v>
      </c>
      <c r="T28" s="12">
        <f>'orig. data'!N26</f>
        <v>0.0002736561</v>
      </c>
      <c r="U28" s="1"/>
      <c r="V28" s="1"/>
      <c r="W28" s="1"/>
    </row>
    <row r="29" spans="1:23" ht="12.75">
      <c r="A29" s="2">
        <v>23</v>
      </c>
      <c r="B29" t="s">
        <v>194</v>
      </c>
      <c r="C29" t="str">
        <f t="shared" si="4"/>
        <v>1</v>
      </c>
      <c r="D29" t="str">
        <f t="shared" si="5"/>
        <v>2</v>
      </c>
      <c r="E29" t="str">
        <f t="shared" si="6"/>
        <v>t</v>
      </c>
      <c r="F29" t="str">
        <f t="shared" si="7"/>
        <v>  </v>
      </c>
      <c r="G29" t="str">
        <f t="shared" si="8"/>
        <v>  </v>
      </c>
      <c r="H29" s="32">
        <f t="shared" si="9"/>
        <v>0.7385728918</v>
      </c>
      <c r="I29" s="3">
        <f>'orig. data'!D23</f>
        <v>0.8014815871</v>
      </c>
      <c r="J29" s="3">
        <f>'orig. data'!J23</f>
        <v>0.7678606324</v>
      </c>
      <c r="K29" s="32">
        <f t="shared" si="10"/>
        <v>0.7146929752</v>
      </c>
      <c r="L29" s="6">
        <f>'orig. data'!B23</f>
        <v>5733</v>
      </c>
      <c r="M29" s="6">
        <f>'orig. data'!C23</f>
        <v>7167</v>
      </c>
      <c r="N29" s="12">
        <f>'orig. data'!E23</f>
        <v>5.064715E-31</v>
      </c>
      <c r="P29" s="6">
        <f>'orig. data'!H23</f>
        <v>4618</v>
      </c>
      <c r="Q29" s="6">
        <f>'orig. data'!I23</f>
        <v>6015</v>
      </c>
      <c r="R29" s="12">
        <f>'orig. data'!K23</f>
        <v>7.244935E-19</v>
      </c>
      <c r="T29" s="12">
        <f>'orig. data'!N23</f>
        <v>4.9841095E-06</v>
      </c>
      <c r="U29" s="1"/>
      <c r="V29" s="1"/>
      <c r="W29" s="1"/>
    </row>
    <row r="30" spans="1:23" ht="12.75">
      <c r="A30" s="2">
        <v>24</v>
      </c>
      <c r="B30" t="s">
        <v>141</v>
      </c>
      <c r="C30" t="str">
        <f t="shared" si="4"/>
        <v>1</v>
      </c>
      <c r="D30" t="str">
        <f t="shared" si="5"/>
        <v>2</v>
      </c>
      <c r="E30" t="str">
        <f t="shared" si="6"/>
        <v>t</v>
      </c>
      <c r="F30" t="str">
        <f t="shared" si="7"/>
        <v>  </v>
      </c>
      <c r="G30" t="str">
        <f t="shared" si="8"/>
        <v>  </v>
      </c>
      <c r="H30" s="32">
        <f t="shared" si="9"/>
        <v>0.7385728918</v>
      </c>
      <c r="I30" s="3">
        <f>'orig. data'!D27</f>
        <v>0.8186550777</v>
      </c>
      <c r="J30" s="3">
        <f>'orig. data'!J27</f>
        <v>0.7740413327</v>
      </c>
      <c r="K30" s="32">
        <f t="shared" si="10"/>
        <v>0.7146929752</v>
      </c>
      <c r="L30" s="6">
        <f>'orig. data'!B27</f>
        <v>3279</v>
      </c>
      <c r="M30" s="6">
        <f>'orig. data'!C27</f>
        <v>4009</v>
      </c>
      <c r="N30" s="12">
        <f>'orig. data'!E27</f>
        <v>1.553346E-29</v>
      </c>
      <c r="P30" s="6">
        <f>'orig. data'!H27</f>
        <v>2643</v>
      </c>
      <c r="Q30" s="6">
        <f>'orig. data'!I27</f>
        <v>3419</v>
      </c>
      <c r="R30" s="12">
        <f>'orig. data'!K27</f>
        <v>7.455022E-14</v>
      </c>
      <c r="T30" s="12">
        <f>'orig. data'!N27</f>
        <v>1.5689371E-06</v>
      </c>
      <c r="U30" s="1"/>
      <c r="V30" s="1"/>
      <c r="W30" s="1"/>
    </row>
    <row r="31" spans="1:23" ht="12.75">
      <c r="A31" s="2">
        <v>25</v>
      </c>
      <c r="B31" t="s">
        <v>182</v>
      </c>
      <c r="C31">
        <f t="shared" si="4"/>
      </c>
      <c r="D31">
        <f t="shared" si="5"/>
      </c>
      <c r="E31">
        <f t="shared" si="6"/>
      </c>
      <c r="F31" t="str">
        <f t="shared" si="7"/>
        <v>  </v>
      </c>
      <c r="G31" t="str">
        <f t="shared" si="8"/>
        <v>  </v>
      </c>
      <c r="H31" s="32">
        <f t="shared" si="9"/>
        <v>0.7385728918</v>
      </c>
      <c r="I31" s="3">
        <f>'orig. data'!D28</f>
        <v>0.7332003373</v>
      </c>
      <c r="J31" s="3">
        <f>'orig. data'!J28</f>
        <v>0.7249954256</v>
      </c>
      <c r="K31" s="32">
        <f t="shared" si="10"/>
        <v>0.7146929752</v>
      </c>
      <c r="L31" s="6">
        <f>'orig. data'!B28</f>
        <v>2218</v>
      </c>
      <c r="M31" s="6">
        <f>'orig. data'!C28</f>
        <v>3033</v>
      </c>
      <c r="N31" s="12">
        <f>'orig. data'!E28</f>
        <v>0.6150057477</v>
      </c>
      <c r="O31" s="9"/>
      <c r="P31" s="6">
        <f>'orig. data'!H28</f>
        <v>1873</v>
      </c>
      <c r="Q31" s="6">
        <f>'orig. data'!I28</f>
        <v>2585</v>
      </c>
      <c r="R31" s="12">
        <f>'orig. data'!K28</f>
        <v>0.2760992614</v>
      </c>
      <c r="T31" s="12">
        <f>'orig. data'!N28</f>
        <v>0.4130693623</v>
      </c>
      <c r="U31" s="1"/>
      <c r="V31" s="1"/>
      <c r="W31" s="1"/>
    </row>
    <row r="32" spans="1:23" ht="12.75">
      <c r="A32" s="2">
        <v>26</v>
      </c>
      <c r="B32" t="s">
        <v>228</v>
      </c>
      <c r="C32" t="str">
        <f t="shared" si="4"/>
        <v>1</v>
      </c>
      <c r="D32" t="str">
        <f t="shared" si="5"/>
        <v>2</v>
      </c>
      <c r="E32">
        <f t="shared" si="6"/>
      </c>
      <c r="F32" t="str">
        <f t="shared" si="7"/>
        <v>  </v>
      </c>
      <c r="G32" t="str">
        <f t="shared" si="8"/>
        <v>  </v>
      </c>
      <c r="H32" s="32">
        <f t="shared" si="9"/>
        <v>0.7385728918</v>
      </c>
      <c r="I32" s="3">
        <f>'orig. data'!D30</f>
        <v>0.6169580365</v>
      </c>
      <c r="J32" s="3">
        <f>'orig. data'!J30</f>
        <v>0.6195308896</v>
      </c>
      <c r="K32" s="32">
        <f t="shared" si="10"/>
        <v>0.7146929752</v>
      </c>
      <c r="L32" s="6">
        <f>'orig. data'!B30</f>
        <v>2517</v>
      </c>
      <c r="M32" s="6">
        <f>'orig. data'!C30</f>
        <v>4083</v>
      </c>
      <c r="N32" s="12">
        <f>'orig. data'!E30</f>
        <v>3.238046E-64</v>
      </c>
      <c r="O32" s="9"/>
      <c r="P32" s="6">
        <f>'orig. data'!H30</f>
        <v>2246</v>
      </c>
      <c r="Q32" s="6">
        <f>'orig. data'!I30</f>
        <v>3626</v>
      </c>
      <c r="R32" s="12">
        <f>'orig. data'!K30</f>
        <v>3.583067E-34</v>
      </c>
      <c r="T32" s="12">
        <f>'orig. data'!N30</f>
        <v>0.7925258546</v>
      </c>
      <c r="U32" s="1"/>
      <c r="V32" s="1"/>
      <c r="W32" s="1"/>
    </row>
    <row r="33" spans="1:23" ht="12.75">
      <c r="A33" s="2">
        <v>27</v>
      </c>
      <c r="B33" t="s">
        <v>227</v>
      </c>
      <c r="C33" t="str">
        <f t="shared" si="4"/>
        <v>1</v>
      </c>
      <c r="D33" t="str">
        <f t="shared" si="5"/>
        <v>2</v>
      </c>
      <c r="E33">
        <f t="shared" si="6"/>
      </c>
      <c r="F33" t="str">
        <f t="shared" si="7"/>
        <v>  </v>
      </c>
      <c r="G33" t="str">
        <f t="shared" si="8"/>
        <v>  </v>
      </c>
      <c r="H33" s="32">
        <f t="shared" si="9"/>
        <v>0.7385728918</v>
      </c>
      <c r="I33" s="3">
        <f>'orig. data'!D29</f>
        <v>0.6512625406</v>
      </c>
      <c r="J33" s="3">
        <f>'orig. data'!J29</f>
        <v>0.6580768242</v>
      </c>
      <c r="K33" s="32">
        <f t="shared" si="10"/>
        <v>0.7146929752</v>
      </c>
      <c r="L33" s="6">
        <f>'orig. data'!B29</f>
        <v>3851</v>
      </c>
      <c r="M33" s="6">
        <f>'orig. data'!C29</f>
        <v>5919</v>
      </c>
      <c r="N33" s="12">
        <f>'orig. data'!E29</f>
        <v>1.166245E-48</v>
      </c>
      <c r="O33" s="9"/>
      <c r="P33" s="6">
        <f>'orig. data'!H29</f>
        <v>3698</v>
      </c>
      <c r="Q33" s="6">
        <f>'orig. data'!I29</f>
        <v>5621</v>
      </c>
      <c r="R33" s="12">
        <f>'orig. data'!K29</f>
        <v>3.882848E-19</v>
      </c>
      <c r="T33" s="12">
        <f>'orig. data'!N29</f>
        <v>0.3780940818</v>
      </c>
      <c r="U33" s="1"/>
      <c r="V33" s="1"/>
      <c r="W33" s="1"/>
    </row>
    <row r="34" spans="2:23" ht="12.75">
      <c r="B34"/>
      <c r="C34"/>
      <c r="D34"/>
      <c r="E34"/>
      <c r="F34"/>
      <c r="G34"/>
      <c r="H34" s="32"/>
      <c r="I34" s="3"/>
      <c r="J34" s="3"/>
      <c r="K34" s="32"/>
      <c r="L34" s="6"/>
      <c r="M34" s="6"/>
      <c r="N34" s="12"/>
      <c r="O34" s="9"/>
      <c r="P34" s="6"/>
      <c r="Q34" s="6"/>
      <c r="R34" s="12"/>
      <c r="T34" s="12"/>
      <c r="U34" s="1"/>
      <c r="V34" s="1"/>
      <c r="W34" s="1"/>
    </row>
    <row r="35" spans="1:23" ht="12.75">
      <c r="A35" s="2">
        <v>28</v>
      </c>
      <c r="B35" t="s">
        <v>196</v>
      </c>
      <c r="C35" t="str">
        <f t="shared" si="4"/>
        <v>1</v>
      </c>
      <c r="D35" t="str">
        <f t="shared" si="5"/>
        <v>2</v>
      </c>
      <c r="E35" t="str">
        <f t="shared" si="6"/>
        <v>t</v>
      </c>
      <c r="F35" t="str">
        <f>IF(AND(L35&gt;0,L35&lt;=5),"T1c"," ")&amp;IF(AND(M35&gt;0,M35&lt;=5),"T1p"," ")</f>
        <v>  </v>
      </c>
      <c r="G35" t="str">
        <f>IF(AND(P35&gt;0,P35&lt;=5),"T2c"," ")&amp;IF(AND(Q35&gt;0,Q35&lt;=5),"T2p"," ")</f>
        <v>  </v>
      </c>
      <c r="H35" s="32">
        <f>I$20</f>
        <v>0.7385728918</v>
      </c>
      <c r="I35" s="3">
        <f>'orig. data'!D31</f>
        <v>0.8205881338</v>
      </c>
      <c r="J35" s="3">
        <f>'orig. data'!J31</f>
        <v>0.7873158469</v>
      </c>
      <c r="K35" s="32">
        <f>J$20</f>
        <v>0.7146929752</v>
      </c>
      <c r="L35" s="6">
        <f>'orig. data'!B31</f>
        <v>19632</v>
      </c>
      <c r="M35" s="6">
        <f>'orig. data'!C31</f>
        <v>23996</v>
      </c>
      <c r="N35" s="12">
        <f>'orig. data'!E31</f>
        <v>2.51714E-147</v>
      </c>
      <c r="O35" s="9"/>
      <c r="P35" s="6">
        <f>'orig. data'!H31</f>
        <v>15470</v>
      </c>
      <c r="Q35" s="6">
        <f>'orig. data'!I31</f>
        <v>19655</v>
      </c>
      <c r="R35" s="12">
        <f>'orig. data'!K31</f>
        <v>6.182179E-93</v>
      </c>
      <c r="T35" s="12">
        <f>'orig. data'!N31</f>
        <v>1.659698E-17</v>
      </c>
      <c r="U35" s="1"/>
      <c r="V35" s="1"/>
      <c r="W35" s="1"/>
    </row>
    <row r="36" spans="1:23" ht="12.75">
      <c r="A36" s="2">
        <v>29</v>
      </c>
      <c r="B36" s="15" t="s">
        <v>229</v>
      </c>
      <c r="C36" t="str">
        <f t="shared" si="4"/>
        <v>1</v>
      </c>
      <c r="D36" t="str">
        <f t="shared" si="5"/>
        <v>2</v>
      </c>
      <c r="E36" t="str">
        <f t="shared" si="6"/>
        <v>t</v>
      </c>
      <c r="F36" t="str">
        <f>IF(AND(L36&gt;0,L36&lt;=5),"T1c"," ")&amp;IF(AND(M36&gt;0,M36&lt;=5),"T1p"," ")</f>
        <v>  </v>
      </c>
      <c r="G36" t="str">
        <f>IF(AND(P36&gt;0,P36&lt;=5),"T2c"," ")&amp;IF(AND(Q36&gt;0,Q36&lt;=5),"T2p"," ")</f>
        <v>  </v>
      </c>
      <c r="H36" s="32">
        <f>I$20</f>
        <v>0.7385728918</v>
      </c>
      <c r="I36" s="3">
        <f>'orig. data'!D32</f>
        <v>0.7656341227</v>
      </c>
      <c r="J36" s="3">
        <f>'orig. data'!J32</f>
        <v>0.744968812</v>
      </c>
      <c r="K36" s="32">
        <f>J$20</f>
        <v>0.7146929752</v>
      </c>
      <c r="L36" s="6">
        <f>'orig. data'!B32</f>
        <v>11637</v>
      </c>
      <c r="M36" s="6">
        <f>'orig. data'!C32</f>
        <v>15235</v>
      </c>
      <c r="N36" s="12">
        <f>'orig. data'!E32</f>
        <v>1.534798E-12</v>
      </c>
      <c r="O36" s="9"/>
      <c r="P36" s="6">
        <f>'orig. data'!H32</f>
        <v>9985</v>
      </c>
      <c r="Q36" s="6">
        <f>'orig. data'!I32</f>
        <v>13408</v>
      </c>
      <c r="R36" s="12">
        <f>'orig. data'!K32</f>
        <v>4.448707E-13</v>
      </c>
      <c r="T36" s="12">
        <f>'orig. data'!N32</f>
        <v>5.68275E-05</v>
      </c>
      <c r="U36" s="1"/>
      <c r="V36" s="1"/>
      <c r="W36" s="1"/>
    </row>
    <row r="37" spans="1:23" ht="12.75">
      <c r="A37" s="2">
        <v>30</v>
      </c>
      <c r="B37" t="s">
        <v>230</v>
      </c>
      <c r="C37" t="str">
        <f t="shared" si="4"/>
        <v>1</v>
      </c>
      <c r="D37" t="str">
        <f t="shared" si="5"/>
        <v>2</v>
      </c>
      <c r="E37">
        <f t="shared" si="6"/>
      </c>
      <c r="F37" t="str">
        <f>IF(AND(L37&gt;0,L37&lt;=5),"T1c"," ")&amp;IF(AND(M37&gt;0,M37&lt;=5),"T1p"," ")</f>
        <v>  </v>
      </c>
      <c r="G37" t="str">
        <f>IF(AND(P37&gt;0,P37&lt;=5),"T2c"," ")&amp;IF(AND(Q37&gt;0,Q37&lt;=5),"T2p"," ")</f>
        <v>  </v>
      </c>
      <c r="H37" s="32">
        <f>I$20</f>
        <v>0.7385728918</v>
      </c>
      <c r="I37" s="3">
        <f>'orig. data'!D33</f>
        <v>0.6690845837</v>
      </c>
      <c r="J37" s="3">
        <f>'orig. data'!J33</f>
        <v>0.6556521681</v>
      </c>
      <c r="K37" s="32">
        <f>J$20</f>
        <v>0.7146929752</v>
      </c>
      <c r="L37" s="6">
        <f>'orig. data'!B33</f>
        <v>7294</v>
      </c>
      <c r="M37" s="6">
        <f>'orig. data'!C33</f>
        <v>10911</v>
      </c>
      <c r="N37" s="12">
        <f>'orig. data'!E33</f>
        <v>1.945714E-53</v>
      </c>
      <c r="O37" s="9"/>
      <c r="P37" s="6">
        <f>'orig. data'!H33</f>
        <v>6646</v>
      </c>
      <c r="Q37" s="6">
        <f>'orig. data'!I33</f>
        <v>10140</v>
      </c>
      <c r="R37" s="12">
        <f>'orig. data'!K33</f>
        <v>1.219645E-34</v>
      </c>
      <c r="T37" s="12">
        <f>'orig. data'!N33</f>
        <v>0.0417809575</v>
      </c>
      <c r="U37" s="1"/>
      <c r="V37" s="1"/>
      <c r="W37" s="1"/>
    </row>
    <row r="38" spans="1:23" s="43" customFormat="1" ht="12.75">
      <c r="A38" s="2">
        <v>31</v>
      </c>
      <c r="B38" s="15" t="s">
        <v>197</v>
      </c>
      <c r="C38" t="str">
        <f t="shared" si="4"/>
        <v>1</v>
      </c>
      <c r="D38" t="str">
        <f t="shared" si="5"/>
        <v>2</v>
      </c>
      <c r="E38" t="str">
        <f t="shared" si="6"/>
        <v>t</v>
      </c>
      <c r="F38" s="15" t="str">
        <f>IF(AND(L38&gt;0,L38&lt;=5),"T1c"," ")&amp;IF(AND(M38&gt;0,M38&lt;=5),"T1p"," ")</f>
        <v>  </v>
      </c>
      <c r="G38" s="15" t="str">
        <f>IF(AND(P38&gt;0,P38&lt;=5),"T2c"," ")&amp;IF(AND(Q38&gt;0,Q38&lt;=5),"T2p"," ")</f>
        <v>  </v>
      </c>
      <c r="H38" s="38">
        <f aca="true" t="shared" si="11" ref="H38:N38">H9</f>
        <v>0.7385728918</v>
      </c>
      <c r="I38" s="39">
        <f t="shared" si="11"/>
        <v>0.7745066717</v>
      </c>
      <c r="J38" s="39">
        <f t="shared" si="11"/>
        <v>0.7491632606</v>
      </c>
      <c r="K38" s="38">
        <f t="shared" si="11"/>
        <v>0.7146929752</v>
      </c>
      <c r="L38" s="40">
        <f t="shared" si="11"/>
        <v>38563</v>
      </c>
      <c r="M38" s="40">
        <f t="shared" si="11"/>
        <v>50142</v>
      </c>
      <c r="N38" s="41">
        <f t="shared" si="11"/>
        <v>5.473585E-52</v>
      </c>
      <c r="O38" s="42"/>
      <c r="P38" s="40">
        <f>P9</f>
        <v>32101</v>
      </c>
      <c r="Q38" s="40">
        <f>Q9</f>
        <v>43203</v>
      </c>
      <c r="R38" s="41">
        <f>R9</f>
        <v>1.919379E-32</v>
      </c>
      <c r="T38" s="41">
        <f>T9</f>
        <v>2.678076E-20</v>
      </c>
      <c r="U38" s="42"/>
      <c r="V38" s="42"/>
      <c r="W38" s="42"/>
    </row>
    <row r="39" spans="1:23" s="43" customFormat="1" ht="12.75">
      <c r="A39" s="2">
        <v>32</v>
      </c>
      <c r="B39" s="15" t="str">
        <f>B20</f>
        <v>Manitoba (t)</v>
      </c>
      <c r="C39">
        <f t="shared" si="4"/>
      </c>
      <c r="D39">
        <f t="shared" si="5"/>
      </c>
      <c r="E39" t="str">
        <f t="shared" si="6"/>
        <v>t</v>
      </c>
      <c r="F39" s="15" t="str">
        <f>IF(AND(L39&gt;0,L39&lt;=5),"T1c"," ")&amp;IF(AND(M39&gt;0,M39&lt;=5),"T1p"," ")</f>
        <v>  </v>
      </c>
      <c r="G39" s="15" t="str">
        <f>IF(AND(P39&gt;0,P39&lt;=5),"T2c"," ")&amp;IF(AND(Q39&gt;0,Q39&lt;=5),"T2p"," ")</f>
        <v>  </v>
      </c>
      <c r="H39" s="38">
        <f aca="true" t="shared" si="12" ref="H39:N39">H20</f>
        <v>0.7385728918</v>
      </c>
      <c r="I39" s="39">
        <f t="shared" si="12"/>
        <v>0.7385728918</v>
      </c>
      <c r="J39" s="39">
        <f t="shared" si="12"/>
        <v>0.7146929752</v>
      </c>
      <c r="K39" s="38">
        <f t="shared" si="12"/>
        <v>0.7146929752</v>
      </c>
      <c r="L39" s="40">
        <f t="shared" si="12"/>
        <v>70362</v>
      </c>
      <c r="M39" s="40">
        <f t="shared" si="12"/>
        <v>95368</v>
      </c>
      <c r="N39" s="41" t="str">
        <f t="shared" si="12"/>
        <v> </v>
      </c>
      <c r="O39" s="42"/>
      <c r="P39" s="40">
        <f>P20</f>
        <v>59234</v>
      </c>
      <c r="Q39" s="40">
        <f>Q20</f>
        <v>82889</v>
      </c>
      <c r="R39" s="41" t="str">
        <f>R20</f>
        <v> </v>
      </c>
      <c r="T39" s="41">
        <f>T20</f>
        <v>3.821868E-29</v>
      </c>
      <c r="U39" s="42"/>
      <c r="V39" s="42"/>
      <c r="W39" s="42"/>
    </row>
    <row r="40" spans="1:23" s="43" customFormat="1" ht="12.75">
      <c r="A40" s="2"/>
      <c r="B40" s="15"/>
      <c r="C40"/>
      <c r="D40"/>
      <c r="E40"/>
      <c r="F40" s="15"/>
      <c r="G40" s="15"/>
      <c r="H40" s="38"/>
      <c r="I40" s="39"/>
      <c r="J40" s="39"/>
      <c r="K40" s="38"/>
      <c r="L40" s="40"/>
      <c r="M40" s="40"/>
      <c r="N40" s="41"/>
      <c r="O40" s="42"/>
      <c r="P40" s="40"/>
      <c r="Q40" s="40"/>
      <c r="R40" s="41"/>
      <c r="T40" s="41"/>
      <c r="U40" s="42"/>
      <c r="V40" s="42"/>
      <c r="W40" s="42"/>
    </row>
    <row r="41" spans="1:23" ht="12.75">
      <c r="A41" s="2">
        <v>33</v>
      </c>
      <c r="B41" t="s">
        <v>282</v>
      </c>
      <c r="C41" t="str">
        <f>IF(AND(N41&lt;=0.005,N41&gt;0),"1","")</f>
        <v>1</v>
      </c>
      <c r="D41">
        <f>IF(AND(R41&lt;=0.005,R41&gt;0),"2","")</f>
      </c>
      <c r="E41">
        <f>IF(AND(T41&lt;=0.005,T41&gt;0),"t","")</f>
      </c>
      <c r="F41" t="str">
        <f aca="true" t="shared" si="13" ref="F41:F54">IF(AND(L41&gt;0,L41&lt;=5),"T1c"," ")&amp;IF(AND(M41&gt;0,M41&lt;=5),"T1p"," ")</f>
        <v>  </v>
      </c>
      <c r="G41" t="str">
        <f aca="true" t="shared" si="14" ref="G41:G54">IF(AND(P41&gt;0,P41&lt;=5),"T2c"," ")&amp;IF(AND(Q41&gt;0,Q41&lt;=5),"T2p"," ")</f>
        <v>  </v>
      </c>
      <c r="H41" s="32">
        <f aca="true" t="shared" si="15" ref="H41:H54">I$20</f>
        <v>0.7385728918</v>
      </c>
      <c r="I41" s="3">
        <f>'orig. data'!D34</f>
        <v>0.7982544589</v>
      </c>
      <c r="J41" s="3">
        <f>'orig. data'!J34</f>
        <v>0.7500092549</v>
      </c>
      <c r="K41" s="32">
        <f aca="true" t="shared" si="16" ref="K41:K54">J$20</f>
        <v>0.7146929752</v>
      </c>
      <c r="L41" s="6">
        <f>'orig. data'!B34</f>
        <v>1176</v>
      </c>
      <c r="M41" s="6">
        <f>'orig. data'!C34</f>
        <v>1478</v>
      </c>
      <c r="N41" s="12">
        <f>'orig. data'!E34</f>
        <v>5.8578974E-07</v>
      </c>
      <c r="O41" s="9"/>
      <c r="P41" s="6">
        <f>'orig. data'!H34</f>
        <v>841</v>
      </c>
      <c r="Q41" s="6">
        <f>'orig. data'!I34</f>
        <v>1122</v>
      </c>
      <c r="R41" s="12">
        <f>'orig. data'!K34</f>
        <v>0.0079963009</v>
      </c>
      <c r="T41" s="12">
        <f>'orig. data'!N34</f>
        <v>0.0060183116</v>
      </c>
      <c r="U41" s="1"/>
      <c r="V41" s="1"/>
      <c r="W41" s="1"/>
    </row>
    <row r="42" spans="1:23" ht="12.75">
      <c r="A42" s="2">
        <v>34</v>
      </c>
      <c r="B42" t="s">
        <v>198</v>
      </c>
      <c r="C42" t="str">
        <f aca="true" t="shared" si="17" ref="C42:C120">IF(AND(N42&lt;=0.005,N42&gt;0),"1","")</f>
        <v>1</v>
      </c>
      <c r="D42" t="str">
        <f aca="true" t="shared" si="18" ref="D42:D120">IF(AND(R42&lt;=0.005,R42&gt;0),"2","")</f>
        <v>2</v>
      </c>
      <c r="E42" t="str">
        <f aca="true" t="shared" si="19" ref="E42:E120">IF(AND(T42&lt;=0.005,T42&gt;0),"t","")</f>
        <v>t</v>
      </c>
      <c r="F42" t="str">
        <f t="shared" si="13"/>
        <v>  </v>
      </c>
      <c r="G42" t="str">
        <f t="shared" si="14"/>
        <v>  </v>
      </c>
      <c r="H42" s="32">
        <f t="shared" si="15"/>
        <v>0.7385728918</v>
      </c>
      <c r="I42" s="3">
        <f>'orig. data'!D35</f>
        <v>0.8028338079</v>
      </c>
      <c r="J42" s="3">
        <f>'orig. data'!J35</f>
        <v>0.7628041476</v>
      </c>
      <c r="K42" s="32">
        <f t="shared" si="16"/>
        <v>0.7146929752</v>
      </c>
      <c r="L42" s="6">
        <f>'orig. data'!B35</f>
        <v>1667</v>
      </c>
      <c r="M42" s="6">
        <f>'orig. data'!C35</f>
        <v>2078</v>
      </c>
      <c r="N42" s="12">
        <f>'orig. data'!E35</f>
        <v>4.165936E-11</v>
      </c>
      <c r="O42" s="9"/>
      <c r="P42" s="6">
        <f>'orig. data'!H35</f>
        <v>1469</v>
      </c>
      <c r="Q42" s="6">
        <f>'orig. data'!I35</f>
        <v>1926</v>
      </c>
      <c r="R42" s="12">
        <f>'orig. data'!K35</f>
        <v>4.0448398E-06</v>
      </c>
      <c r="T42" s="12">
        <f>'orig. data'!N35</f>
        <v>0.0020689911</v>
      </c>
      <c r="U42" s="1"/>
      <c r="V42" s="1"/>
      <c r="W42" s="1"/>
    </row>
    <row r="43" spans="1:20" ht="12.75">
      <c r="A43" s="2">
        <v>35</v>
      </c>
      <c r="B43" t="s">
        <v>231</v>
      </c>
      <c r="C43" t="str">
        <f t="shared" si="17"/>
        <v>1</v>
      </c>
      <c r="D43" t="str">
        <f t="shared" si="18"/>
        <v>2</v>
      </c>
      <c r="E43">
        <f t="shared" si="19"/>
      </c>
      <c r="F43" t="str">
        <f t="shared" si="13"/>
        <v>  </v>
      </c>
      <c r="G43" t="str">
        <f t="shared" si="14"/>
        <v>  </v>
      </c>
      <c r="H43" s="32">
        <f t="shared" si="15"/>
        <v>0.7385728918</v>
      </c>
      <c r="I43" s="3">
        <f>'orig. data'!D36</f>
        <v>0.8311543371</v>
      </c>
      <c r="J43" s="3">
        <f>'orig. data'!J36</f>
        <v>0.7972004884</v>
      </c>
      <c r="K43" s="32">
        <f t="shared" si="16"/>
        <v>0.7146929752</v>
      </c>
      <c r="L43" s="6">
        <f>'orig. data'!B36</f>
        <v>843</v>
      </c>
      <c r="M43" s="6">
        <f>'orig. data'!C36</f>
        <v>1021</v>
      </c>
      <c r="N43" s="12">
        <f>'orig. data'!E36</f>
        <v>1.541772E-10</v>
      </c>
      <c r="O43" s="9"/>
      <c r="P43" s="6">
        <f>'orig. data'!H36</f>
        <v>616</v>
      </c>
      <c r="Q43" s="6">
        <f>'orig. data'!I36</f>
        <v>773</v>
      </c>
      <c r="R43" s="12">
        <f>'orig. data'!K36</f>
        <v>6.9727337E-07</v>
      </c>
      <c r="T43" s="12">
        <f>'orig. data'!N36</f>
        <v>0.0784885381</v>
      </c>
    </row>
    <row r="44" spans="1:20" ht="12.75">
      <c r="A44" s="2">
        <v>36</v>
      </c>
      <c r="B44" t="s">
        <v>232</v>
      </c>
      <c r="C44">
        <f t="shared" si="17"/>
      </c>
      <c r="D44" t="str">
        <f t="shared" si="18"/>
        <v>2</v>
      </c>
      <c r="E44">
        <f t="shared" si="19"/>
      </c>
      <c r="F44" t="str">
        <f t="shared" si="13"/>
        <v>  </v>
      </c>
      <c r="G44" t="str">
        <f t="shared" si="14"/>
        <v>  </v>
      </c>
      <c r="H44" s="32">
        <f t="shared" si="15"/>
        <v>0.7385728918</v>
      </c>
      <c r="I44" s="3">
        <f>'orig. data'!D37</f>
        <v>0.7861337976</v>
      </c>
      <c r="J44" s="3">
        <f>'orig. data'!J37</f>
        <v>0.8187243457</v>
      </c>
      <c r="K44" s="32">
        <f t="shared" si="16"/>
        <v>0.7146929752</v>
      </c>
      <c r="L44" s="6">
        <f>'orig. data'!B37</f>
        <v>318</v>
      </c>
      <c r="M44" s="6">
        <f>'orig. data'!C37</f>
        <v>405</v>
      </c>
      <c r="N44" s="12">
        <f>'orig. data'!E37</f>
        <v>0.0274397041</v>
      </c>
      <c r="O44" s="9"/>
      <c r="P44" s="6">
        <f>'orig. data'!H37</f>
        <v>340</v>
      </c>
      <c r="Q44" s="6">
        <f>'orig. data'!I37</f>
        <v>417</v>
      </c>
      <c r="R44" s="12">
        <f>'orig. data'!K37</f>
        <v>4.2313816E-06</v>
      </c>
      <c r="T44" s="12">
        <f>'orig. data'!N37</f>
        <v>0.2434597539</v>
      </c>
    </row>
    <row r="45" spans="2:20" ht="12.75">
      <c r="B45"/>
      <c r="C45"/>
      <c r="D45"/>
      <c r="E45"/>
      <c r="F45"/>
      <c r="G45"/>
      <c r="H45" s="32"/>
      <c r="I45" s="3"/>
      <c r="J45" s="3"/>
      <c r="K45" s="32"/>
      <c r="L45" s="6"/>
      <c r="M45" s="6"/>
      <c r="N45" s="12"/>
      <c r="O45" s="9"/>
      <c r="P45" s="6"/>
      <c r="Q45" s="6"/>
      <c r="R45" s="12"/>
      <c r="T45" s="12"/>
    </row>
    <row r="46" spans="1:20" ht="12.75">
      <c r="A46" s="2">
        <v>37</v>
      </c>
      <c r="B46" t="s">
        <v>233</v>
      </c>
      <c r="C46" t="str">
        <f t="shared" si="17"/>
        <v>1</v>
      </c>
      <c r="D46">
        <f t="shared" si="18"/>
      </c>
      <c r="E46" t="str">
        <f t="shared" si="19"/>
        <v>t</v>
      </c>
      <c r="F46" t="str">
        <f t="shared" si="13"/>
        <v>  </v>
      </c>
      <c r="G46" t="str">
        <f t="shared" si="14"/>
        <v>  </v>
      </c>
      <c r="H46" s="32">
        <f t="shared" si="15"/>
        <v>0.7385728918</v>
      </c>
      <c r="I46" s="3">
        <f>'orig. data'!D38</f>
        <v>0.8571555371</v>
      </c>
      <c r="J46" s="3">
        <f>'orig. data'!J38</f>
        <v>0.7405198044</v>
      </c>
      <c r="K46" s="32">
        <f t="shared" si="16"/>
        <v>0.7146929752</v>
      </c>
      <c r="L46" s="6">
        <f>'orig. data'!B38</f>
        <v>681</v>
      </c>
      <c r="M46" s="6">
        <f>'orig. data'!C38</f>
        <v>795</v>
      </c>
      <c r="N46" s="12">
        <f>'orig. data'!E38</f>
        <v>1.063671E-13</v>
      </c>
      <c r="O46" s="9"/>
      <c r="P46" s="6">
        <f>'orig. data'!H38</f>
        <v>552</v>
      </c>
      <c r="Q46" s="6">
        <f>'orig. data'!I38</f>
        <v>746</v>
      </c>
      <c r="R46" s="12">
        <f>'orig. data'!K38</f>
        <v>0.1160203897</v>
      </c>
      <c r="T46" s="12">
        <f>'orig. data'!N38</f>
        <v>1.4208641E-08</v>
      </c>
    </row>
    <row r="47" spans="1:20" ht="12.75">
      <c r="A47" s="2">
        <v>38</v>
      </c>
      <c r="B47" t="s">
        <v>234</v>
      </c>
      <c r="C47" t="str">
        <f t="shared" si="17"/>
        <v>1</v>
      </c>
      <c r="D47">
        <f t="shared" si="18"/>
      </c>
      <c r="E47">
        <f t="shared" si="19"/>
      </c>
      <c r="F47" t="str">
        <f t="shared" si="13"/>
        <v>  </v>
      </c>
      <c r="G47" t="str">
        <f t="shared" si="14"/>
        <v>  </v>
      </c>
      <c r="H47" s="32">
        <f t="shared" si="15"/>
        <v>0.7385728918</v>
      </c>
      <c r="I47" s="3">
        <f>'orig. data'!D39</f>
        <v>0.8033110328</v>
      </c>
      <c r="J47" s="3">
        <f>'orig. data'!J39</f>
        <v>0.7707315743</v>
      </c>
      <c r="K47" s="32">
        <f t="shared" si="16"/>
        <v>0.7146929752</v>
      </c>
      <c r="L47" s="6">
        <f>'orig. data'!B39</f>
        <v>441</v>
      </c>
      <c r="M47" s="6">
        <f>'orig. data'!C39</f>
        <v>558</v>
      </c>
      <c r="N47" s="12">
        <f>'orig. data'!E39</f>
        <v>0.0029496793</v>
      </c>
      <c r="P47" s="6">
        <f>'orig. data'!H39</f>
        <v>329</v>
      </c>
      <c r="Q47" s="6">
        <f>'orig. data'!I39</f>
        <v>428</v>
      </c>
      <c r="R47" s="12">
        <f>'orig. data'!K39</f>
        <v>0.0144715578</v>
      </c>
      <c r="T47" s="12">
        <f>'orig. data'!N39</f>
        <v>0.3101743701</v>
      </c>
    </row>
    <row r="48" spans="1:20" ht="12.75">
      <c r="A48" s="2">
        <v>39</v>
      </c>
      <c r="B48" t="s">
        <v>235</v>
      </c>
      <c r="C48">
        <f t="shared" si="17"/>
      </c>
      <c r="D48">
        <f t="shared" si="18"/>
      </c>
      <c r="E48">
        <f t="shared" si="19"/>
      </c>
      <c r="F48" t="str">
        <f t="shared" si="13"/>
        <v>  </v>
      </c>
      <c r="G48" t="str">
        <f t="shared" si="14"/>
        <v>  </v>
      </c>
      <c r="H48" s="32">
        <f t="shared" si="15"/>
        <v>0.7385728918</v>
      </c>
      <c r="I48" s="3">
        <f>'orig. data'!D40</f>
        <v>0.7706303895</v>
      </c>
      <c r="J48" s="3">
        <f>'orig. data'!J40</f>
        <v>0.7272577073</v>
      </c>
      <c r="K48" s="32">
        <f t="shared" si="16"/>
        <v>0.7146929752</v>
      </c>
      <c r="L48" s="6">
        <f>'orig. data'!B40</f>
        <v>931</v>
      </c>
      <c r="M48" s="6">
        <f>'orig. data'!C40</f>
        <v>1212</v>
      </c>
      <c r="N48" s="12">
        <f>'orig. data'!E40</f>
        <v>0.0135523703</v>
      </c>
      <c r="P48" s="6">
        <f>'orig. data'!H40</f>
        <v>717</v>
      </c>
      <c r="Q48" s="6">
        <f>'orig. data'!I40</f>
        <v>986</v>
      </c>
      <c r="R48" s="12">
        <f>'orig. data'!K40</f>
        <v>0.3945456475</v>
      </c>
      <c r="T48" s="12">
        <f>'orig. data'!N40</f>
        <v>0.0217082501</v>
      </c>
    </row>
    <row r="49" spans="1:20" ht="12.75">
      <c r="A49" s="2">
        <v>40</v>
      </c>
      <c r="B49" t="s">
        <v>147</v>
      </c>
      <c r="C49" t="str">
        <f t="shared" si="17"/>
        <v>1</v>
      </c>
      <c r="D49" t="str">
        <f t="shared" si="18"/>
        <v>2</v>
      </c>
      <c r="E49">
        <f t="shared" si="19"/>
      </c>
      <c r="F49" t="str">
        <f t="shared" si="13"/>
        <v>  </v>
      </c>
      <c r="G49" t="str">
        <f t="shared" si="14"/>
        <v>  </v>
      </c>
      <c r="H49" s="32">
        <f t="shared" si="15"/>
        <v>0.7385728918</v>
      </c>
      <c r="I49" s="3">
        <f>'orig. data'!D41</f>
        <v>0.8532872423</v>
      </c>
      <c r="J49" s="3">
        <f>'orig. data'!J41</f>
        <v>0.8264446899</v>
      </c>
      <c r="K49" s="32">
        <f t="shared" si="16"/>
        <v>0.7146929752</v>
      </c>
      <c r="L49" s="6">
        <f>'orig. data'!B41</f>
        <v>303</v>
      </c>
      <c r="M49" s="6">
        <f>'orig. data'!C41</f>
        <v>356</v>
      </c>
      <c r="N49" s="12">
        <f>'orig. data'!E41</f>
        <v>2.3187917E-06</v>
      </c>
      <c r="P49" s="6">
        <f>'orig. data'!H41</f>
        <v>257</v>
      </c>
      <c r="Q49" s="6">
        <f>'orig. data'!I41</f>
        <v>311</v>
      </c>
      <c r="R49" s="12">
        <f>'orig. data'!K41</f>
        <v>1.88348E-05</v>
      </c>
      <c r="T49" s="12">
        <f>'orig. data'!N41</f>
        <v>0.3805130278</v>
      </c>
    </row>
    <row r="50" spans="1:20" ht="12.75">
      <c r="A50" s="2">
        <v>41</v>
      </c>
      <c r="B50" t="s">
        <v>199</v>
      </c>
      <c r="C50" t="str">
        <f t="shared" si="17"/>
        <v>1</v>
      </c>
      <c r="D50" t="str">
        <f t="shared" si="18"/>
        <v>2</v>
      </c>
      <c r="E50" t="str">
        <f t="shared" si="19"/>
        <v>t</v>
      </c>
      <c r="F50" t="str">
        <f t="shared" si="13"/>
        <v>  </v>
      </c>
      <c r="G50" t="str">
        <f t="shared" si="14"/>
        <v>  </v>
      </c>
      <c r="H50" s="32">
        <f t="shared" si="15"/>
        <v>0.7385728918</v>
      </c>
      <c r="I50" s="3">
        <f>'orig. data'!D43</f>
        <v>0.8858696908</v>
      </c>
      <c r="J50" s="3">
        <f>'orig. data'!J43</f>
        <v>0.7956599953</v>
      </c>
      <c r="K50" s="32">
        <f t="shared" si="16"/>
        <v>0.7146929752</v>
      </c>
      <c r="L50" s="6">
        <f>'orig. data'!B43</f>
        <v>700</v>
      </c>
      <c r="M50" s="6">
        <f>'orig. data'!C43</f>
        <v>793</v>
      </c>
      <c r="N50" s="12">
        <f>'orig. data'!E43</f>
        <v>5.476578E-19</v>
      </c>
      <c r="P50" s="6">
        <f>'orig. data'!H43</f>
        <v>530</v>
      </c>
      <c r="Q50" s="6">
        <f>'orig. data'!I43</f>
        <v>669</v>
      </c>
      <c r="R50" s="12">
        <f>'orig. data'!K43</f>
        <v>1.39763E-05</v>
      </c>
      <c r="T50" s="12">
        <f>'orig. data'!N43</f>
        <v>1.6769068E-06</v>
      </c>
    </row>
    <row r="51" spans="1:20" ht="12.75">
      <c r="A51" s="2">
        <v>42</v>
      </c>
      <c r="B51" t="s">
        <v>236</v>
      </c>
      <c r="C51" t="str">
        <f t="shared" si="17"/>
        <v>1</v>
      </c>
      <c r="D51" t="str">
        <f t="shared" si="18"/>
        <v>2</v>
      </c>
      <c r="E51" t="str">
        <f t="shared" si="19"/>
        <v>t</v>
      </c>
      <c r="F51" t="str">
        <f t="shared" si="13"/>
        <v>  </v>
      </c>
      <c r="G51" t="str">
        <f t="shared" si="14"/>
        <v>  </v>
      </c>
      <c r="H51" s="32">
        <f t="shared" si="15"/>
        <v>0.7385728918</v>
      </c>
      <c r="I51" s="3">
        <f>'orig. data'!D42</f>
        <v>0.8242390199</v>
      </c>
      <c r="J51" s="3">
        <f>'orig. data'!J42</f>
        <v>0.7641878878</v>
      </c>
      <c r="K51" s="32">
        <f t="shared" si="16"/>
        <v>0.7146929752</v>
      </c>
      <c r="L51" s="6">
        <f>'orig. data'!B42</f>
        <v>1419</v>
      </c>
      <c r="M51" s="6">
        <f>'orig. data'!C42</f>
        <v>1722</v>
      </c>
      <c r="N51" s="12">
        <f>'orig. data'!E42</f>
        <v>1.597295E-15</v>
      </c>
      <c r="P51" s="6">
        <f>'orig. data'!H42</f>
        <v>1337</v>
      </c>
      <c r="Q51" s="6">
        <f>'orig. data'!I42</f>
        <v>1756</v>
      </c>
      <c r="R51" s="12">
        <f>'orig. data'!K42</f>
        <v>2.6188556E-06</v>
      </c>
      <c r="T51" s="12">
        <f>'orig. data'!N42</f>
        <v>3.06855E-05</v>
      </c>
    </row>
    <row r="52" spans="1:20" ht="12.75">
      <c r="A52" s="2">
        <v>43</v>
      </c>
      <c r="B52" t="s">
        <v>200</v>
      </c>
      <c r="C52" t="str">
        <f t="shared" si="17"/>
        <v>1</v>
      </c>
      <c r="D52">
        <f t="shared" si="18"/>
      </c>
      <c r="E52" t="str">
        <f t="shared" si="19"/>
        <v>t</v>
      </c>
      <c r="F52" t="str">
        <f t="shared" si="13"/>
        <v>  </v>
      </c>
      <c r="G52" t="str">
        <f t="shared" si="14"/>
        <v>  </v>
      </c>
      <c r="H52" s="32">
        <f t="shared" si="15"/>
        <v>0.7385728918</v>
      </c>
      <c r="I52" s="3">
        <f>'orig. data'!D44</f>
        <v>0.812272849</v>
      </c>
      <c r="J52" s="3">
        <f>'orig. data'!J44</f>
        <v>0.7069779269</v>
      </c>
      <c r="K52" s="32">
        <f t="shared" si="16"/>
        <v>0.7146929752</v>
      </c>
      <c r="L52" s="6">
        <f>'orig. data'!B44</f>
        <v>284</v>
      </c>
      <c r="M52" s="6">
        <f>'orig. data'!C44</f>
        <v>353</v>
      </c>
      <c r="N52" s="12">
        <f>'orig. data'!E44</f>
        <v>0.0044438724</v>
      </c>
      <c r="P52" s="6">
        <f>'orig. data'!H44</f>
        <v>209</v>
      </c>
      <c r="Q52" s="6">
        <f>'orig. data'!I44</f>
        <v>296</v>
      </c>
      <c r="R52" s="12">
        <f>'orig. data'!K44</f>
        <v>0.7341715445</v>
      </c>
      <c r="T52" s="12">
        <f>'orig. data'!N44</f>
        <v>0.0032118264</v>
      </c>
    </row>
    <row r="53" spans="1:20" ht="12.75">
      <c r="A53" s="2">
        <v>44</v>
      </c>
      <c r="B53" t="s">
        <v>237</v>
      </c>
      <c r="C53" t="str">
        <f t="shared" si="17"/>
        <v>1</v>
      </c>
      <c r="D53" t="str">
        <f t="shared" si="18"/>
        <v>2</v>
      </c>
      <c r="E53" t="str">
        <f t="shared" si="19"/>
        <v>t</v>
      </c>
      <c r="F53" t="str">
        <f t="shared" si="13"/>
        <v>  </v>
      </c>
      <c r="G53" t="str">
        <f t="shared" si="14"/>
        <v>  </v>
      </c>
      <c r="H53" s="32">
        <f t="shared" si="15"/>
        <v>0.7385728918</v>
      </c>
      <c r="I53" s="3">
        <f>'orig. data'!D45</f>
        <v>0.6998907406</v>
      </c>
      <c r="J53" s="3">
        <f>'orig. data'!J45</f>
        <v>0.5977591188</v>
      </c>
      <c r="K53" s="32">
        <f t="shared" si="16"/>
        <v>0.7146929752</v>
      </c>
      <c r="L53" s="6">
        <f>'orig. data'!B45</f>
        <v>1601</v>
      </c>
      <c r="M53" s="6">
        <f>'orig. data'!C45</f>
        <v>2291</v>
      </c>
      <c r="N53" s="12">
        <f>'orig. data'!E45</f>
        <v>3.69139E-05</v>
      </c>
      <c r="P53" s="6">
        <f>'orig. data'!H45</f>
        <v>1261</v>
      </c>
      <c r="Q53" s="6">
        <f>'orig. data'!I45</f>
        <v>2110</v>
      </c>
      <c r="R53" s="12">
        <f>'orig. data'!K45</f>
        <v>7.978004E-31</v>
      </c>
      <c r="T53" s="12">
        <f>'orig. data'!N45</f>
        <v>2.083997E-12</v>
      </c>
    </row>
    <row r="54" spans="1:20" ht="12.75">
      <c r="A54" s="2">
        <v>45</v>
      </c>
      <c r="B54" t="s">
        <v>238</v>
      </c>
      <c r="C54" t="str">
        <f t="shared" si="17"/>
        <v>1</v>
      </c>
      <c r="D54" t="str">
        <f t="shared" si="18"/>
        <v>2</v>
      </c>
      <c r="E54">
        <f t="shared" si="19"/>
      </c>
      <c r="F54" t="str">
        <f t="shared" si="13"/>
        <v>  </v>
      </c>
      <c r="G54" t="str">
        <f t="shared" si="14"/>
        <v>  </v>
      </c>
      <c r="H54" s="32">
        <f t="shared" si="15"/>
        <v>0.7385728918</v>
      </c>
      <c r="I54" s="3">
        <f>'orig. data'!D46</f>
        <v>0.4328985873</v>
      </c>
      <c r="J54" s="3">
        <f>'orig. data'!J46</f>
        <v>0.3782708991</v>
      </c>
      <c r="K54" s="32">
        <f t="shared" si="16"/>
        <v>0.7146929752</v>
      </c>
      <c r="L54" s="6">
        <f>'orig. data'!B46</f>
        <v>330</v>
      </c>
      <c r="M54" s="6">
        <f>'orig. data'!C46</f>
        <v>762</v>
      </c>
      <c r="N54" s="12">
        <f>'orig. data'!E46</f>
        <v>3.189024E-70</v>
      </c>
      <c r="P54" s="6">
        <f>'orig. data'!H46</f>
        <v>256</v>
      </c>
      <c r="Q54" s="6">
        <f>'orig. data'!I46</f>
        <v>674</v>
      </c>
      <c r="R54" s="12">
        <f>'orig. data'!K46</f>
        <v>1.461155E-66</v>
      </c>
      <c r="T54" s="12">
        <f>'orig. data'!N46</f>
        <v>0.0673136495</v>
      </c>
    </row>
    <row r="55" spans="2:20" ht="12.75">
      <c r="B55"/>
      <c r="C55"/>
      <c r="D55"/>
      <c r="E55"/>
      <c r="F55"/>
      <c r="G55"/>
      <c r="H55" s="32"/>
      <c r="I55" s="3"/>
      <c r="J55" s="3"/>
      <c r="K55" s="32"/>
      <c r="L55" s="6"/>
      <c r="M55" s="6"/>
      <c r="N55" s="12"/>
      <c r="P55" s="6"/>
      <c r="Q55" s="6"/>
      <c r="R55" s="12"/>
      <c r="T55" s="12"/>
    </row>
    <row r="56" spans="1:20" ht="12.75">
      <c r="A56" s="2">
        <v>46</v>
      </c>
      <c r="B56" t="s">
        <v>244</v>
      </c>
      <c r="C56" t="str">
        <f t="shared" si="17"/>
        <v>1</v>
      </c>
      <c r="D56" t="str">
        <f t="shared" si="18"/>
        <v>2</v>
      </c>
      <c r="E56">
        <f t="shared" si="19"/>
      </c>
      <c r="F56" t="str">
        <f aca="true" t="shared" si="20" ref="F56:F61">IF(AND(L56&gt;0,L56&lt;=5),"T1c"," ")&amp;IF(AND(M56&gt;0,M56&lt;=5),"T1p"," ")</f>
        <v>  </v>
      </c>
      <c r="G56" t="str">
        <f aca="true" t="shared" si="21" ref="G56:G61">IF(AND(P56&gt;0,P56&lt;=5),"T2c"," ")&amp;IF(AND(Q56&gt;0,Q56&lt;=5),"T2p"," ")</f>
        <v>  </v>
      </c>
      <c r="H56" s="32">
        <f aca="true" t="shared" si="22" ref="H56:H61">I$20</f>
        <v>0.7385728918</v>
      </c>
      <c r="I56" s="3">
        <f>'orig. data'!D54</f>
        <v>0.8766770981</v>
      </c>
      <c r="J56" s="3">
        <f>'orig. data'!J54</f>
        <v>0.8597574108</v>
      </c>
      <c r="K56" s="32">
        <f aca="true" t="shared" si="23" ref="K56:K61">J$20</f>
        <v>0.7146929752</v>
      </c>
      <c r="L56" s="6">
        <f>'orig. data'!B54</f>
        <v>884</v>
      </c>
      <c r="M56" s="6">
        <f>'orig. data'!C54</f>
        <v>1011</v>
      </c>
      <c r="N56" s="12">
        <f>'orig. data'!E54</f>
        <v>1.993943E-21</v>
      </c>
      <c r="P56" s="6">
        <f>'orig. data'!H54</f>
        <v>706</v>
      </c>
      <c r="Q56" s="6">
        <f>'orig. data'!I54</f>
        <v>822</v>
      </c>
      <c r="R56" s="12">
        <f>'orig. data'!K54</f>
        <v>6.932898E-19</v>
      </c>
      <c r="T56" s="12">
        <f>'orig. data'!N54</f>
        <v>0.3426193367</v>
      </c>
    </row>
    <row r="57" spans="1:20" ht="12.75">
      <c r="A57" s="2">
        <v>47</v>
      </c>
      <c r="B57" t="s">
        <v>246</v>
      </c>
      <c r="C57" t="str">
        <f t="shared" si="17"/>
        <v>1</v>
      </c>
      <c r="D57" t="str">
        <f t="shared" si="18"/>
        <v>2</v>
      </c>
      <c r="E57">
        <f t="shared" si="19"/>
      </c>
      <c r="F57" t="str">
        <f t="shared" si="20"/>
        <v>  </v>
      </c>
      <c r="G57" t="str">
        <f t="shared" si="21"/>
        <v>  </v>
      </c>
      <c r="H57" s="32">
        <f t="shared" si="22"/>
        <v>0.7385728918</v>
      </c>
      <c r="I57" s="3">
        <f>'orig. data'!D56</f>
        <v>0.8385488501</v>
      </c>
      <c r="J57" s="3">
        <f>'orig. data'!J56</f>
        <v>0.8179607899</v>
      </c>
      <c r="K57" s="32">
        <f t="shared" si="23"/>
        <v>0.7146929752</v>
      </c>
      <c r="L57" s="6">
        <f>'orig. data'!B56</f>
        <v>542</v>
      </c>
      <c r="M57" s="6">
        <f>'orig. data'!C56</f>
        <v>648</v>
      </c>
      <c r="N57" s="12">
        <f>'orig. data'!E56</f>
        <v>2.8506676E-08</v>
      </c>
      <c r="P57" s="6">
        <f>'orig. data'!H56</f>
        <v>471</v>
      </c>
      <c r="Q57" s="6">
        <f>'orig. data'!I56</f>
        <v>576</v>
      </c>
      <c r="R57" s="12">
        <f>'orig. data'!K56</f>
        <v>6.3450414E-08</v>
      </c>
      <c r="T57" s="12">
        <f>'orig. data'!N56</f>
        <v>0.4042391368</v>
      </c>
    </row>
    <row r="58" spans="1:20" ht="12.75">
      <c r="A58" s="2">
        <v>48</v>
      </c>
      <c r="B58" t="s">
        <v>245</v>
      </c>
      <c r="C58">
        <f t="shared" si="17"/>
      </c>
      <c r="D58">
        <f t="shared" si="18"/>
      </c>
      <c r="E58">
        <f t="shared" si="19"/>
      </c>
      <c r="F58" t="str">
        <f t="shared" si="20"/>
        <v>  </v>
      </c>
      <c r="G58" t="str">
        <f t="shared" si="21"/>
        <v>  </v>
      </c>
      <c r="H58" s="32">
        <f t="shared" si="22"/>
        <v>0.7385728918</v>
      </c>
      <c r="I58" s="3">
        <f>'orig. data'!D55</f>
        <v>0.712921577</v>
      </c>
      <c r="J58" s="3">
        <f>'orig. data'!J55</f>
        <v>0.6976052231</v>
      </c>
      <c r="K58" s="32">
        <f t="shared" si="23"/>
        <v>0.7146929752</v>
      </c>
      <c r="L58" s="6">
        <f>'orig. data'!B55</f>
        <v>477</v>
      </c>
      <c r="M58" s="6">
        <f>'orig. data'!C55</f>
        <v>671</v>
      </c>
      <c r="N58" s="12">
        <f>'orig. data'!E55</f>
        <v>0.0961917068</v>
      </c>
      <c r="P58" s="6">
        <f>'orig. data'!H55</f>
        <v>363</v>
      </c>
      <c r="Q58" s="6">
        <f>'orig. data'!I55</f>
        <v>521</v>
      </c>
      <c r="R58" s="12">
        <f>'orig. data'!K55</f>
        <v>0.3444662964</v>
      </c>
      <c r="T58" s="12">
        <f>'orig. data'!N55</f>
        <v>0.6054575373</v>
      </c>
    </row>
    <row r="59" spans="1:20" ht="12.75">
      <c r="A59" s="2">
        <v>49</v>
      </c>
      <c r="B59" t="s">
        <v>283</v>
      </c>
      <c r="C59" t="str">
        <f t="shared" si="17"/>
        <v>1</v>
      </c>
      <c r="D59">
        <f t="shared" si="18"/>
      </c>
      <c r="E59">
        <f t="shared" si="19"/>
      </c>
      <c r="F59" t="str">
        <f t="shared" si="20"/>
        <v>  </v>
      </c>
      <c r="G59" t="str">
        <f t="shared" si="21"/>
        <v>  </v>
      </c>
      <c r="H59" s="32">
        <f t="shared" si="22"/>
        <v>0.7385728918</v>
      </c>
      <c r="I59" s="3">
        <f>'orig. data'!D57</f>
        <v>0.8009077679</v>
      </c>
      <c r="J59" s="3">
        <f>'orig. data'!J57</f>
        <v>0.7572610734</v>
      </c>
      <c r="K59" s="32">
        <f t="shared" si="23"/>
        <v>0.7146929752</v>
      </c>
      <c r="L59" s="6">
        <f>'orig. data'!B57</f>
        <v>916</v>
      </c>
      <c r="M59" s="6">
        <f>'orig. data'!C57</f>
        <v>1145</v>
      </c>
      <c r="N59" s="12">
        <f>'orig. data'!E57</f>
        <v>2.7885431E-06</v>
      </c>
      <c r="P59" s="6">
        <f>'orig. data'!H57</f>
        <v>682</v>
      </c>
      <c r="Q59" s="6">
        <f>'orig. data'!I57</f>
        <v>901</v>
      </c>
      <c r="R59" s="12">
        <f>'orig. data'!K57</f>
        <v>0.0073043098</v>
      </c>
      <c r="T59" s="12">
        <f>'orig. data'!N57</f>
        <v>0.016845198</v>
      </c>
    </row>
    <row r="60" spans="1:20" ht="12.75">
      <c r="A60" s="2">
        <v>50</v>
      </c>
      <c r="B60" t="s">
        <v>247</v>
      </c>
      <c r="C60" t="str">
        <f t="shared" si="17"/>
        <v>1</v>
      </c>
      <c r="D60">
        <f t="shared" si="18"/>
      </c>
      <c r="E60" t="str">
        <f t="shared" si="19"/>
        <v>t</v>
      </c>
      <c r="F60" t="str">
        <f t="shared" si="20"/>
        <v>  </v>
      </c>
      <c r="G60" t="str">
        <f t="shared" si="21"/>
        <v>  </v>
      </c>
      <c r="H60" s="32">
        <f t="shared" si="22"/>
        <v>0.7385728918</v>
      </c>
      <c r="I60" s="3">
        <f>'orig. data'!D58</f>
        <v>0.8001186758</v>
      </c>
      <c r="J60" s="3">
        <f>'orig. data'!J58</f>
        <v>0.6978528806</v>
      </c>
      <c r="K60" s="32">
        <f t="shared" si="23"/>
        <v>0.7146929752</v>
      </c>
      <c r="L60" s="6">
        <f>'orig. data'!B58</f>
        <v>841</v>
      </c>
      <c r="M60" s="6">
        <f>'orig. data'!C58</f>
        <v>1055</v>
      </c>
      <c r="N60" s="12">
        <f>'orig. data'!E58</f>
        <v>8.863289E-06</v>
      </c>
      <c r="P60" s="6">
        <f>'orig. data'!H58</f>
        <v>615</v>
      </c>
      <c r="Q60" s="6">
        <f>'orig. data'!I58</f>
        <v>882</v>
      </c>
      <c r="R60" s="12">
        <f>'orig. data'!K58</f>
        <v>0.230674083</v>
      </c>
      <c r="T60" s="12">
        <f>'orig. data'!N58</f>
        <v>2.2392003E-07</v>
      </c>
    </row>
    <row r="61" spans="1:20" ht="12.75">
      <c r="A61" s="2">
        <v>51</v>
      </c>
      <c r="B61" t="s">
        <v>248</v>
      </c>
      <c r="C61" t="str">
        <f t="shared" si="17"/>
        <v>1</v>
      </c>
      <c r="D61" t="str">
        <f t="shared" si="18"/>
        <v>2</v>
      </c>
      <c r="E61">
        <f t="shared" si="19"/>
      </c>
      <c r="F61" t="str">
        <f t="shared" si="20"/>
        <v>  </v>
      </c>
      <c r="G61" t="str">
        <f t="shared" si="21"/>
        <v>  </v>
      </c>
      <c r="H61" s="32">
        <f t="shared" si="22"/>
        <v>0.7385728918</v>
      </c>
      <c r="I61" s="3">
        <f>'orig. data'!D59</f>
        <v>0.8203355387</v>
      </c>
      <c r="J61" s="3">
        <f>'orig. data'!J59</f>
        <v>0.7782697019</v>
      </c>
      <c r="K61" s="32">
        <f t="shared" si="23"/>
        <v>0.7146929752</v>
      </c>
      <c r="L61" s="6">
        <f>'orig. data'!B59</f>
        <v>592</v>
      </c>
      <c r="M61" s="6">
        <f>'orig. data'!C59</f>
        <v>724</v>
      </c>
      <c r="N61" s="12">
        <f>'orig. data'!E59</f>
        <v>6.9929684E-07</v>
      </c>
      <c r="P61" s="6">
        <f>'orig. data'!H59</f>
        <v>519</v>
      </c>
      <c r="Q61" s="6">
        <f>'orig. data'!I59</f>
        <v>668</v>
      </c>
      <c r="R61" s="12">
        <f>'orig. data'!K59</f>
        <v>0.0003821735</v>
      </c>
      <c r="T61" s="12">
        <f>'orig. data'!N59</f>
        <v>0.0435701011</v>
      </c>
    </row>
    <row r="62" spans="2:20" ht="12.75">
      <c r="B62"/>
      <c r="C62"/>
      <c r="D62"/>
      <c r="E62"/>
      <c r="F62"/>
      <c r="G62"/>
      <c r="H62" s="32"/>
      <c r="I62" s="3"/>
      <c r="J62" s="3"/>
      <c r="K62" s="32"/>
      <c r="L62" s="6"/>
      <c r="M62" s="6"/>
      <c r="N62" s="12"/>
      <c r="P62" s="6"/>
      <c r="Q62" s="6"/>
      <c r="R62" s="12"/>
      <c r="T62" s="12"/>
    </row>
    <row r="63" spans="1:20" ht="12.75">
      <c r="A63" s="2">
        <v>52</v>
      </c>
      <c r="B63" t="s">
        <v>239</v>
      </c>
      <c r="C63">
        <f t="shared" si="17"/>
      </c>
      <c r="D63">
        <f t="shared" si="18"/>
      </c>
      <c r="E63">
        <f t="shared" si="19"/>
      </c>
      <c r="F63" t="str">
        <f aca="true" t="shared" si="24" ref="F63:F69">IF(AND(L63&gt;0,L63&lt;=5),"T1c"," ")&amp;IF(AND(M63&gt;0,M63&lt;=5),"T1p"," ")</f>
        <v>  </v>
      </c>
      <c r="G63" t="str">
        <f aca="true" t="shared" si="25" ref="G63:G69">IF(AND(P63&gt;0,P63&lt;=5),"T2c"," ")&amp;IF(AND(Q63&gt;0,Q63&lt;=5),"T2p"," ")</f>
        <v>  </v>
      </c>
      <c r="H63" s="32">
        <f aca="true" t="shared" si="26" ref="H63:H69">I$20</f>
        <v>0.7385728918</v>
      </c>
      <c r="I63" s="3">
        <f>'orig. data'!D47</f>
        <v>0.7544207097</v>
      </c>
      <c r="J63" s="3">
        <f>'orig. data'!J47</f>
        <v>0.7537417704</v>
      </c>
      <c r="K63" s="32">
        <f aca="true" t="shared" si="27" ref="K63:K69">J$20</f>
        <v>0.7146929752</v>
      </c>
      <c r="L63" s="6">
        <f>'orig. data'!B47</f>
        <v>382</v>
      </c>
      <c r="M63" s="6">
        <f>'orig. data'!C47</f>
        <v>507</v>
      </c>
      <c r="N63" s="12">
        <f>'orig. data'!E47</f>
        <v>0.4332173817</v>
      </c>
      <c r="P63" s="6">
        <f>'orig. data'!H47</f>
        <v>269</v>
      </c>
      <c r="Q63" s="6">
        <f>'orig. data'!I47</f>
        <v>357</v>
      </c>
      <c r="R63" s="12">
        <f>'orig. data'!K47</f>
        <v>0.1442279792</v>
      </c>
      <c r="T63" s="12">
        <f>'orig. data'!N47</f>
        <v>0.9123776514</v>
      </c>
    </row>
    <row r="64" spans="1:20" ht="12.75">
      <c r="A64" s="2">
        <v>53</v>
      </c>
      <c r="B64" t="s">
        <v>132</v>
      </c>
      <c r="C64">
        <f t="shared" si="17"/>
      </c>
      <c r="D64">
        <f t="shared" si="18"/>
      </c>
      <c r="E64">
        <f t="shared" si="19"/>
      </c>
      <c r="F64" t="str">
        <f t="shared" si="24"/>
        <v>  </v>
      </c>
      <c r="G64" t="str">
        <f t="shared" si="25"/>
        <v>  </v>
      </c>
      <c r="H64" s="32">
        <f t="shared" si="26"/>
        <v>0.7385728918</v>
      </c>
      <c r="I64" s="3">
        <f>'orig. data'!D48</f>
        <v>0.7185566986</v>
      </c>
      <c r="J64" s="3">
        <f>'orig. data'!J48</f>
        <v>0.764278233</v>
      </c>
      <c r="K64" s="32">
        <f t="shared" si="27"/>
        <v>0.7146929752</v>
      </c>
      <c r="L64" s="6">
        <f>'orig. data'!B48</f>
        <v>209</v>
      </c>
      <c r="M64" s="6">
        <f>'orig. data'!C48</f>
        <v>291</v>
      </c>
      <c r="N64" s="12">
        <f>'orig. data'!E48</f>
        <v>0.4770370951</v>
      </c>
      <c r="P64" s="6">
        <f>'orig. data'!H48</f>
        <v>223</v>
      </c>
      <c r="Q64" s="6">
        <f>'orig. data'!I48</f>
        <v>292</v>
      </c>
      <c r="R64" s="12">
        <f>'orig. data'!K48</f>
        <v>0.0613928912</v>
      </c>
      <c r="T64" s="12">
        <f>'orig. data'!N48</f>
        <v>0.2196556861</v>
      </c>
    </row>
    <row r="65" spans="1:20" ht="12.75">
      <c r="A65" s="2">
        <v>54</v>
      </c>
      <c r="B65" t="s">
        <v>240</v>
      </c>
      <c r="C65">
        <f t="shared" si="17"/>
      </c>
      <c r="D65" t="str">
        <f t="shared" si="18"/>
        <v>2</v>
      </c>
      <c r="E65">
        <f t="shared" si="19"/>
      </c>
      <c r="F65" t="str">
        <f t="shared" si="24"/>
        <v>  </v>
      </c>
      <c r="G65" t="str">
        <f t="shared" si="25"/>
        <v>  </v>
      </c>
      <c r="H65" s="32">
        <f t="shared" si="26"/>
        <v>0.7385728918</v>
      </c>
      <c r="I65" s="3">
        <f>'orig. data'!D49</f>
        <v>0.7476756598</v>
      </c>
      <c r="J65" s="3">
        <f>'orig. data'!J49</f>
        <v>0.767401386</v>
      </c>
      <c r="K65" s="32">
        <f t="shared" si="27"/>
        <v>0.7146929752</v>
      </c>
      <c r="L65" s="6">
        <f>'orig. data'!B49</f>
        <v>589</v>
      </c>
      <c r="M65" s="6">
        <f>'orig. data'!C49</f>
        <v>788</v>
      </c>
      <c r="N65" s="12">
        <f>'orig. data'!E49</f>
        <v>0.5641680667</v>
      </c>
      <c r="P65" s="6">
        <f>'orig. data'!H49</f>
        <v>506</v>
      </c>
      <c r="Q65" s="6">
        <f>'orig. data'!I49</f>
        <v>660</v>
      </c>
      <c r="R65" s="12">
        <f>'orig. data'!K49</f>
        <v>0.002347726</v>
      </c>
      <c r="T65" s="12">
        <f>'orig. data'!N49</f>
        <v>0.3393644143</v>
      </c>
    </row>
    <row r="66" spans="1:20" ht="12.75">
      <c r="A66" s="2">
        <v>55</v>
      </c>
      <c r="B66" t="s">
        <v>201</v>
      </c>
      <c r="C66">
        <f t="shared" si="17"/>
      </c>
      <c r="D66">
        <f t="shared" si="18"/>
      </c>
      <c r="E66">
        <f t="shared" si="19"/>
      </c>
      <c r="F66" t="str">
        <f t="shared" si="24"/>
        <v>  </v>
      </c>
      <c r="G66" t="str">
        <f t="shared" si="25"/>
        <v>  </v>
      </c>
      <c r="H66" s="32">
        <f t="shared" si="26"/>
        <v>0.7385728918</v>
      </c>
      <c r="I66" s="3">
        <f>'orig. data'!D50</f>
        <v>0.7348780037</v>
      </c>
      <c r="J66" s="3">
        <f>'orig. data'!J50</f>
        <v>0.7495334487</v>
      </c>
      <c r="K66" s="32">
        <f t="shared" si="27"/>
        <v>0.7146929752</v>
      </c>
      <c r="L66" s="6">
        <f>'orig. data'!B50</f>
        <v>357</v>
      </c>
      <c r="M66" s="6">
        <f>'orig. data'!C50</f>
        <v>486</v>
      </c>
      <c r="N66" s="12">
        <f>'orig. data'!E50</f>
        <v>0.8647619452</v>
      </c>
      <c r="P66" s="6">
        <f>'orig. data'!H50</f>
        <v>317</v>
      </c>
      <c r="Q66" s="6">
        <f>'orig. data'!I50</f>
        <v>423</v>
      </c>
      <c r="R66" s="12">
        <f>'orig. data'!K50</f>
        <v>0.121591582</v>
      </c>
      <c r="T66" s="12">
        <f>'orig. data'!N50</f>
        <v>0.6304051033</v>
      </c>
    </row>
    <row r="67" spans="1:20" ht="12.75">
      <c r="A67" s="2">
        <v>56</v>
      </c>
      <c r="B67" t="s">
        <v>241</v>
      </c>
      <c r="C67">
        <f t="shared" si="17"/>
      </c>
      <c r="D67">
        <f t="shared" si="18"/>
      </c>
      <c r="E67">
        <f t="shared" si="19"/>
      </c>
      <c r="F67" t="str">
        <f t="shared" si="24"/>
        <v>  </v>
      </c>
      <c r="G67" t="str">
        <f t="shared" si="25"/>
        <v>  </v>
      </c>
      <c r="H67" s="32">
        <f t="shared" si="26"/>
        <v>0.7385728918</v>
      </c>
      <c r="I67" s="3">
        <f>'orig. data'!D51</f>
        <v>0.7530869683</v>
      </c>
      <c r="J67" s="3">
        <f>'orig. data'!J51</f>
        <v>0.7167370524</v>
      </c>
      <c r="K67" s="32">
        <f t="shared" si="27"/>
        <v>0.7146929752</v>
      </c>
      <c r="L67" s="6">
        <f>'orig. data'!B51</f>
        <v>303</v>
      </c>
      <c r="M67" s="6">
        <f>'orig. data'!C51</f>
        <v>403</v>
      </c>
      <c r="N67" s="12">
        <f>'orig. data'!E51</f>
        <v>0.5166863111</v>
      </c>
      <c r="P67" s="6">
        <f>'orig. data'!H51</f>
        <v>273</v>
      </c>
      <c r="Q67" s="6">
        <f>'orig. data'!I51</f>
        <v>381</v>
      </c>
      <c r="R67" s="12">
        <f>'orig. data'!K51</f>
        <v>0.9195396952</v>
      </c>
      <c r="T67" s="12">
        <f>'orig. data'!N51</f>
        <v>0.2613133274</v>
      </c>
    </row>
    <row r="68" spans="1:20" ht="12.75">
      <c r="A68" s="2">
        <v>57</v>
      </c>
      <c r="B68" t="s">
        <v>242</v>
      </c>
      <c r="C68" t="str">
        <f t="shared" si="17"/>
        <v>1</v>
      </c>
      <c r="D68" t="str">
        <f t="shared" si="18"/>
        <v>2</v>
      </c>
      <c r="E68">
        <f t="shared" si="19"/>
      </c>
      <c r="F68" t="str">
        <f t="shared" si="24"/>
        <v>  </v>
      </c>
      <c r="G68" t="str">
        <f t="shared" si="25"/>
        <v>  </v>
      </c>
      <c r="H68" s="32">
        <f t="shared" si="26"/>
        <v>0.7385728918</v>
      </c>
      <c r="I68" s="3">
        <f>'orig. data'!D52</f>
        <v>0.8358605764</v>
      </c>
      <c r="J68" s="3">
        <f>'orig. data'!J52</f>
        <v>0.8168600873</v>
      </c>
      <c r="K68" s="32">
        <f t="shared" si="27"/>
        <v>0.7146929752</v>
      </c>
      <c r="L68" s="6">
        <f>'orig. data'!B52</f>
        <v>367</v>
      </c>
      <c r="M68" s="6">
        <f>'orig. data'!C52</f>
        <v>440</v>
      </c>
      <c r="N68" s="12">
        <f>'orig. data'!E52</f>
        <v>6.6009722E-06</v>
      </c>
      <c r="P68" s="6">
        <f>'orig. data'!H52</f>
        <v>307</v>
      </c>
      <c r="Q68" s="6">
        <f>'orig. data'!I52</f>
        <v>376</v>
      </c>
      <c r="R68" s="12">
        <f>'orig. data'!K52</f>
        <v>1.68518E-05</v>
      </c>
      <c r="T68" s="12">
        <f>'orig. data'!N52</f>
        <v>0.5063095367</v>
      </c>
    </row>
    <row r="69" spans="1:20" ht="12.75">
      <c r="A69" s="2">
        <v>58</v>
      </c>
      <c r="B69" t="s">
        <v>243</v>
      </c>
      <c r="C69" t="str">
        <f t="shared" si="17"/>
        <v>1</v>
      </c>
      <c r="D69">
        <f t="shared" si="18"/>
      </c>
      <c r="E69">
        <f t="shared" si="19"/>
      </c>
      <c r="F69" t="str">
        <f t="shared" si="24"/>
        <v>  </v>
      </c>
      <c r="G69" t="str">
        <f t="shared" si="25"/>
        <v>  </v>
      </c>
      <c r="H69" s="32">
        <f t="shared" si="26"/>
        <v>0.7385728918</v>
      </c>
      <c r="I69" s="3">
        <f>'orig. data'!D53</f>
        <v>0.6432049677</v>
      </c>
      <c r="J69" s="3">
        <f>'orig. data'!J53</f>
        <v>0.7052945945</v>
      </c>
      <c r="K69" s="32">
        <f t="shared" si="27"/>
        <v>0.7146929752</v>
      </c>
      <c r="L69" s="6">
        <f>'orig. data'!B53</f>
        <v>476</v>
      </c>
      <c r="M69" s="6">
        <f>'orig. data'!C53</f>
        <v>741</v>
      </c>
      <c r="N69" s="12">
        <f>'orig. data'!E53</f>
        <v>5.3064787E-09</v>
      </c>
      <c r="P69" s="6">
        <f>'orig. data'!H53</f>
        <v>500</v>
      </c>
      <c r="Q69" s="6">
        <f>'orig. data'!I53</f>
        <v>709</v>
      </c>
      <c r="R69" s="12">
        <f>'orig. data'!K53</f>
        <v>0.5868652911</v>
      </c>
      <c r="T69" s="12">
        <f>'orig. data'!N53</f>
        <v>0.0108191111</v>
      </c>
    </row>
    <row r="70" spans="2:20" ht="12.75">
      <c r="B70"/>
      <c r="C70"/>
      <c r="D70"/>
      <c r="E70"/>
      <c r="F70"/>
      <c r="G70"/>
      <c r="H70" s="32"/>
      <c r="I70" s="3"/>
      <c r="J70" s="3"/>
      <c r="K70" s="32"/>
      <c r="L70" s="6"/>
      <c r="M70" s="6"/>
      <c r="N70" s="12"/>
      <c r="P70" s="6"/>
      <c r="Q70" s="6"/>
      <c r="R70" s="12"/>
      <c r="T70" s="12"/>
    </row>
    <row r="71" spans="1:20" ht="12.75">
      <c r="A71" s="2">
        <v>59</v>
      </c>
      <c r="B71" t="s">
        <v>249</v>
      </c>
      <c r="C71" t="str">
        <f t="shared" si="17"/>
        <v>1</v>
      </c>
      <c r="D71" t="str">
        <f t="shared" si="18"/>
        <v>2</v>
      </c>
      <c r="E71">
        <f t="shared" si="19"/>
      </c>
      <c r="F71" t="str">
        <f>IF(AND(L71&gt;0,L71&lt;=5),"T1c"," ")&amp;IF(AND(M71&gt;0,M71&lt;=5),"T1p"," ")</f>
        <v>  </v>
      </c>
      <c r="G71" t="str">
        <f>IF(AND(P71&gt;0,P71&lt;=5),"T2c"," ")&amp;IF(AND(Q71&gt;0,Q71&lt;=5),"T2p"," ")</f>
        <v>  </v>
      </c>
      <c r="H71" s="32">
        <f>I$20</f>
        <v>0.7385728918</v>
      </c>
      <c r="I71" s="3">
        <f>'orig. data'!D60</f>
        <v>0.8850609213</v>
      </c>
      <c r="J71" s="3">
        <f>'orig. data'!J60</f>
        <v>0.8756254048</v>
      </c>
      <c r="K71" s="32">
        <f>J$20</f>
        <v>0.7146929752</v>
      </c>
      <c r="L71" s="6">
        <f>'orig. data'!B60</f>
        <v>357</v>
      </c>
      <c r="M71" s="6">
        <f>'orig. data'!C60</f>
        <v>404</v>
      </c>
      <c r="N71" s="12">
        <f>'orig. data'!E60</f>
        <v>2.304965E-10</v>
      </c>
      <c r="P71" s="6">
        <f>'orig. data'!H60</f>
        <v>316</v>
      </c>
      <c r="Q71" s="6">
        <f>'orig. data'!I60</f>
        <v>361</v>
      </c>
      <c r="R71" s="12">
        <f>'orig. data'!K60</f>
        <v>9.979326E-11</v>
      </c>
      <c r="T71" s="12">
        <f>'orig. data'!N60</f>
        <v>0.7337615559</v>
      </c>
    </row>
    <row r="72" spans="1:20" ht="12.75">
      <c r="A72" s="2">
        <v>60</v>
      </c>
      <c r="B72" t="s">
        <v>250</v>
      </c>
      <c r="C72" t="str">
        <f t="shared" si="17"/>
        <v>1</v>
      </c>
      <c r="D72" t="str">
        <f t="shared" si="18"/>
        <v>2</v>
      </c>
      <c r="E72">
        <f t="shared" si="19"/>
      </c>
      <c r="F72" t="str">
        <f>IF(AND(L72&gt;0,L72&lt;=5),"T1c"," ")&amp;IF(AND(M72&gt;0,M72&lt;=5),"T1p"," ")</f>
        <v>  </v>
      </c>
      <c r="G72" t="str">
        <f>IF(AND(P72&gt;0,P72&lt;=5),"T2c"," ")&amp;IF(AND(Q72&gt;0,Q72&lt;=5),"T2p"," ")</f>
        <v>  </v>
      </c>
      <c r="H72" s="32">
        <f>I$20</f>
        <v>0.7385728918</v>
      </c>
      <c r="I72" s="3">
        <f>'orig. data'!D61</f>
        <v>0.802038264</v>
      </c>
      <c r="J72" s="3">
        <f>'orig. data'!J61</f>
        <v>0.7962343072</v>
      </c>
      <c r="K72" s="32">
        <f>J$20</f>
        <v>0.7146929752</v>
      </c>
      <c r="L72" s="6">
        <f>'orig. data'!B61</f>
        <v>718</v>
      </c>
      <c r="M72" s="6">
        <f>'orig. data'!C61</f>
        <v>897</v>
      </c>
      <c r="N72" s="12">
        <f>'orig. data'!E61</f>
        <v>2.01169E-05</v>
      </c>
      <c r="P72" s="6">
        <f>'orig. data'!H61</f>
        <v>613</v>
      </c>
      <c r="Q72" s="6">
        <f>'orig. data'!I61</f>
        <v>771</v>
      </c>
      <c r="R72" s="12">
        <f>'orig. data'!K61</f>
        <v>1.0662045E-06</v>
      </c>
      <c r="T72" s="12">
        <f>'orig. data'!N61</f>
        <v>0.747738347</v>
      </c>
    </row>
    <row r="73" spans="1:20" ht="12.75">
      <c r="A73" s="2">
        <v>61</v>
      </c>
      <c r="B73" t="s">
        <v>148</v>
      </c>
      <c r="C73" t="str">
        <f t="shared" si="17"/>
        <v>1</v>
      </c>
      <c r="D73" t="str">
        <f t="shared" si="18"/>
        <v>2</v>
      </c>
      <c r="E73">
        <f t="shared" si="19"/>
      </c>
      <c r="F73" t="str">
        <f>IF(AND(L73&gt;0,L73&lt;=5),"T1c"," ")&amp;IF(AND(M73&gt;0,M73&lt;=5),"T1p"," ")</f>
        <v>  </v>
      </c>
      <c r="G73" t="str">
        <f>IF(AND(P73&gt;0,P73&lt;=5),"T2c"," ")&amp;IF(AND(Q73&gt;0,Q73&lt;=5),"T2p"," ")</f>
        <v>  </v>
      </c>
      <c r="H73" s="32">
        <f>I$20</f>
        <v>0.7385728918</v>
      </c>
      <c r="I73" s="3">
        <f>'orig. data'!D62</f>
        <v>0.8454760187</v>
      </c>
      <c r="J73" s="3">
        <f>'orig. data'!J62</f>
        <v>0.8405737457</v>
      </c>
      <c r="K73" s="32">
        <f>J$20</f>
        <v>0.7146929752</v>
      </c>
      <c r="L73" s="6">
        <f>'orig. data'!B62</f>
        <v>594</v>
      </c>
      <c r="M73" s="6">
        <f>'orig. data'!C62</f>
        <v>704</v>
      </c>
      <c r="N73" s="12">
        <f>'orig. data'!E62</f>
        <v>5.800643E-10</v>
      </c>
      <c r="P73" s="6">
        <f>'orig. data'!H62</f>
        <v>565</v>
      </c>
      <c r="Q73" s="6">
        <f>'orig. data'!I62</f>
        <v>673</v>
      </c>
      <c r="R73" s="12">
        <f>'orig. data'!K62</f>
        <v>1.759581E-12</v>
      </c>
      <c r="T73" s="12">
        <f>'orig. data'!N62</f>
        <v>0.9547085012</v>
      </c>
    </row>
    <row r="74" spans="1:20" ht="12.75">
      <c r="A74" s="2">
        <v>62</v>
      </c>
      <c r="B74" t="s">
        <v>251</v>
      </c>
      <c r="C74" t="str">
        <f t="shared" si="17"/>
        <v>1</v>
      </c>
      <c r="D74" t="str">
        <f t="shared" si="18"/>
        <v>2</v>
      </c>
      <c r="E74">
        <f t="shared" si="19"/>
      </c>
      <c r="F74" t="str">
        <f>IF(AND(L74&gt;0,L74&lt;=5),"T1c"," ")&amp;IF(AND(M74&gt;0,M74&lt;=5),"T1p"," ")</f>
        <v>  </v>
      </c>
      <c r="G74" t="str">
        <f>IF(AND(P74&gt;0,P74&lt;=5),"T2c"," ")&amp;IF(AND(Q74&gt;0,Q74&lt;=5),"T2p"," ")</f>
        <v>  </v>
      </c>
      <c r="H74" s="32">
        <f>I$20</f>
        <v>0.7385728918</v>
      </c>
      <c r="I74" s="3">
        <f>'orig. data'!D63</f>
        <v>0.657598704</v>
      </c>
      <c r="J74" s="3">
        <f>'orig. data'!J63</f>
        <v>0.6262752584</v>
      </c>
      <c r="K74" s="32">
        <f>J$20</f>
        <v>0.7146929752</v>
      </c>
      <c r="L74" s="6">
        <f>'orig. data'!B63</f>
        <v>940</v>
      </c>
      <c r="M74" s="6">
        <f>'orig. data'!C63</f>
        <v>1435</v>
      </c>
      <c r="N74" s="12">
        <f>'orig. data'!E63</f>
        <v>2.196369E-12</v>
      </c>
      <c r="P74" s="6">
        <f>'orig. data'!H63</f>
        <v>777</v>
      </c>
      <c r="Q74" s="6">
        <f>'orig. data'!I63</f>
        <v>1241</v>
      </c>
      <c r="R74" s="12">
        <f>'orig. data'!K63</f>
        <v>1.188484E-11</v>
      </c>
      <c r="T74" s="12">
        <f>'orig. data'!N63</f>
        <v>0.1269797664</v>
      </c>
    </row>
    <row r="75" spans="2:20" ht="12.75">
      <c r="B75"/>
      <c r="C75"/>
      <c r="D75"/>
      <c r="E75"/>
      <c r="F75"/>
      <c r="G75"/>
      <c r="H75" s="32"/>
      <c r="I75" s="3"/>
      <c r="J75" s="3"/>
      <c r="K75" s="32"/>
      <c r="L75" s="6"/>
      <c r="M75" s="6"/>
      <c r="N75" s="12"/>
      <c r="P75" s="6"/>
      <c r="Q75" s="6"/>
      <c r="R75" s="12"/>
      <c r="T75" s="12"/>
    </row>
    <row r="76" spans="1:20" ht="12.75">
      <c r="A76" s="2">
        <v>63</v>
      </c>
      <c r="B76" t="s">
        <v>252</v>
      </c>
      <c r="C76" t="str">
        <f t="shared" si="17"/>
        <v>1</v>
      </c>
      <c r="D76" t="str">
        <f t="shared" si="18"/>
        <v>2</v>
      </c>
      <c r="E76">
        <f t="shared" si="19"/>
      </c>
      <c r="F76" t="str">
        <f>IF(AND(L76&gt;0,L76&lt;=5),"T1c"," ")&amp;IF(AND(M76&gt;0,M76&lt;=5),"T1p"," ")</f>
        <v>  </v>
      </c>
      <c r="G76" t="str">
        <f>IF(AND(P76&gt;0,P76&lt;=5),"T2c"," ")&amp;IF(AND(Q76&gt;0,Q76&lt;=5),"T2p"," ")</f>
        <v>  </v>
      </c>
      <c r="H76" s="32">
        <f>I$20</f>
        <v>0.7385728918</v>
      </c>
      <c r="I76" s="3">
        <f>'orig. data'!D64</f>
        <v>0.789649557</v>
      </c>
      <c r="J76" s="3">
        <f>'orig. data'!J64</f>
        <v>0.7900042993</v>
      </c>
      <c r="K76" s="32">
        <f>J$20</f>
        <v>0.7146929752</v>
      </c>
      <c r="L76" s="6">
        <f>'orig. data'!B64</f>
        <v>1187</v>
      </c>
      <c r="M76" s="6">
        <f>'orig. data'!C64</f>
        <v>1517</v>
      </c>
      <c r="N76" s="12">
        <f>'orig. data'!E64</f>
        <v>4.13151E-05</v>
      </c>
      <c r="P76" s="6">
        <f>'orig. data'!H64</f>
        <v>916</v>
      </c>
      <c r="Q76" s="6">
        <f>'orig. data'!I64</f>
        <v>1160</v>
      </c>
      <c r="R76" s="12">
        <f>'orig. data'!K64</f>
        <v>2.3393062E-08</v>
      </c>
      <c r="T76" s="12">
        <f>'orig. data'!N64</f>
        <v>0.8116254632</v>
      </c>
    </row>
    <row r="77" spans="1:20" ht="12.75">
      <c r="A77" s="2">
        <v>64</v>
      </c>
      <c r="B77" t="s">
        <v>253</v>
      </c>
      <c r="C77" t="str">
        <f t="shared" si="17"/>
        <v>1</v>
      </c>
      <c r="D77" t="str">
        <f t="shared" si="18"/>
        <v>2</v>
      </c>
      <c r="E77">
        <f t="shared" si="19"/>
      </c>
      <c r="F77" t="str">
        <f>IF(AND(L77&gt;0,L77&lt;=5),"T1c"," ")&amp;IF(AND(M77&gt;0,M77&lt;=5),"T1p"," ")</f>
        <v>  </v>
      </c>
      <c r="G77" t="str">
        <f>IF(AND(P77&gt;0,P77&lt;=5),"T2c"," ")&amp;IF(AND(Q77&gt;0,Q77&lt;=5),"T2p"," ")</f>
        <v>  </v>
      </c>
      <c r="H77" s="32">
        <f>I$20</f>
        <v>0.7385728918</v>
      </c>
      <c r="I77" s="3">
        <f>'orig. data'!D65</f>
        <v>0.7918647878</v>
      </c>
      <c r="J77" s="3">
        <f>'orig. data'!J65</f>
        <v>0.7731177672</v>
      </c>
      <c r="K77" s="32">
        <f>J$20</f>
        <v>0.7146929752</v>
      </c>
      <c r="L77" s="6">
        <f>'orig. data'!B65</f>
        <v>1739</v>
      </c>
      <c r="M77" s="6">
        <f>'orig. data'!C65</f>
        <v>2200</v>
      </c>
      <c r="N77" s="12">
        <f>'orig. data'!E65</f>
        <v>1.905243E-08</v>
      </c>
      <c r="P77" s="6">
        <f>'orig. data'!H65</f>
        <v>1331</v>
      </c>
      <c r="Q77" s="6">
        <f>'orig. data'!I65</f>
        <v>1725</v>
      </c>
      <c r="R77" s="12">
        <f>'orig. data'!K65</f>
        <v>5.0348724E-07</v>
      </c>
      <c r="T77" s="12">
        <f>'orig. data'!N65</f>
        <v>0.1051110395</v>
      </c>
    </row>
    <row r="78" spans="1:20" ht="12.75">
      <c r="A78" s="2">
        <v>65</v>
      </c>
      <c r="B78" t="s">
        <v>254</v>
      </c>
      <c r="C78" t="str">
        <f t="shared" si="17"/>
        <v>1</v>
      </c>
      <c r="D78" t="str">
        <f t="shared" si="18"/>
        <v>2</v>
      </c>
      <c r="E78">
        <f t="shared" si="19"/>
      </c>
      <c r="F78" t="str">
        <f>IF(AND(L78&gt;0,L78&lt;=5),"T1c"," ")&amp;IF(AND(M78&gt;0,M78&lt;=5),"T1p"," ")</f>
        <v>  </v>
      </c>
      <c r="G78" t="str">
        <f>IF(AND(P78&gt;0,P78&lt;=5),"T2c"," ")&amp;IF(AND(Q78&gt;0,Q78&lt;=5),"T2p"," ")</f>
        <v>  </v>
      </c>
      <c r="H78" s="32">
        <f>I$20</f>
        <v>0.7385728918</v>
      </c>
      <c r="I78" s="3">
        <f>'orig. data'!D66</f>
        <v>0.6910594969</v>
      </c>
      <c r="J78" s="3">
        <f>'orig. data'!J66</f>
        <v>0.6701650673</v>
      </c>
      <c r="K78" s="32">
        <f>J$20</f>
        <v>0.7146929752</v>
      </c>
      <c r="L78" s="6">
        <f>'orig. data'!B66</f>
        <v>975</v>
      </c>
      <c r="M78" s="6">
        <f>'orig. data'!C66</f>
        <v>1411</v>
      </c>
      <c r="N78" s="12">
        <f>'orig. data'!E66</f>
        <v>6.71664E-05</v>
      </c>
      <c r="P78" s="6">
        <f>'orig. data'!H66</f>
        <v>885</v>
      </c>
      <c r="Q78" s="6">
        <f>'orig. data'!I66</f>
        <v>1322</v>
      </c>
      <c r="R78" s="12">
        <f>'orig. data'!K66</f>
        <v>0.0003325219</v>
      </c>
      <c r="T78" s="12">
        <f>'orig. data'!N66</f>
        <v>0.2278095808</v>
      </c>
    </row>
    <row r="79" spans="1:20" ht="12.75">
      <c r="A79" s="2">
        <v>66</v>
      </c>
      <c r="B79" t="s">
        <v>149</v>
      </c>
      <c r="C79" t="str">
        <f t="shared" si="17"/>
        <v>1</v>
      </c>
      <c r="D79" t="str">
        <f t="shared" si="18"/>
        <v>2</v>
      </c>
      <c r="E79">
        <f t="shared" si="19"/>
      </c>
      <c r="F79" t="str">
        <f>IF(AND(L79&gt;0,L79&lt;=5),"T1c"," ")&amp;IF(AND(M79&gt;0,M79&lt;=5),"T1p"," ")</f>
        <v>  </v>
      </c>
      <c r="G79" t="str">
        <f>IF(AND(P79&gt;0,P79&lt;=5),"T2c"," ")&amp;IF(AND(Q79&gt;0,Q79&lt;=5),"T2p"," ")</f>
        <v>  </v>
      </c>
      <c r="H79" s="32">
        <f>I$20</f>
        <v>0.7385728918</v>
      </c>
      <c r="I79" s="3">
        <f>'orig. data'!D67</f>
        <v>0.6648643782</v>
      </c>
      <c r="J79" s="3">
        <f>'orig. data'!J67</f>
        <v>0.6454341627</v>
      </c>
      <c r="K79" s="32">
        <f>J$20</f>
        <v>0.7146929752</v>
      </c>
      <c r="L79" s="6">
        <f>'orig. data'!B67</f>
        <v>615</v>
      </c>
      <c r="M79" s="6">
        <f>'orig. data'!C67</f>
        <v>926</v>
      </c>
      <c r="N79" s="12">
        <f>'orig. data'!E67</f>
        <v>5.2050665E-07</v>
      </c>
      <c r="P79" s="6">
        <f>'orig. data'!H67</f>
        <v>513</v>
      </c>
      <c r="Q79" s="6">
        <f>'orig. data'!I67</f>
        <v>795</v>
      </c>
      <c r="R79" s="12">
        <f>'orig. data'!K67</f>
        <v>2.82297E-05</v>
      </c>
      <c r="T79" s="12">
        <f>'orig. data'!N67</f>
        <v>0.4347118822</v>
      </c>
    </row>
    <row r="80" spans="2:20" ht="12.75">
      <c r="B80"/>
      <c r="C80"/>
      <c r="D80"/>
      <c r="E80"/>
      <c r="F80"/>
      <c r="G80"/>
      <c r="H80" s="32"/>
      <c r="I80" s="3"/>
      <c r="J80" s="3"/>
      <c r="K80" s="32"/>
      <c r="L80" s="6"/>
      <c r="M80" s="6"/>
      <c r="N80" s="12"/>
      <c r="P80" s="6"/>
      <c r="Q80" s="6"/>
      <c r="R80" s="12"/>
      <c r="T80" s="12"/>
    </row>
    <row r="81" spans="1:20" ht="12.75">
      <c r="A81" s="2">
        <v>67</v>
      </c>
      <c r="B81" t="s">
        <v>255</v>
      </c>
      <c r="C81" t="str">
        <f t="shared" si="17"/>
        <v>1</v>
      </c>
      <c r="D81" t="str">
        <f t="shared" si="18"/>
        <v>2</v>
      </c>
      <c r="E81">
        <f t="shared" si="19"/>
      </c>
      <c r="F81" t="str">
        <f aca="true" t="shared" si="28" ref="F81:F86">IF(AND(L81&gt;0,L81&lt;=5),"T1c"," ")&amp;IF(AND(M81&gt;0,M81&lt;=5),"T1p"," ")</f>
        <v>  </v>
      </c>
      <c r="G81" t="str">
        <f aca="true" t="shared" si="29" ref="G81:G86">IF(AND(P81&gt;0,P81&lt;=5),"T2c"," ")&amp;IF(AND(Q81&gt;0,Q81&lt;=5),"T2p"," ")</f>
        <v>  </v>
      </c>
      <c r="H81" s="32">
        <f aca="true" t="shared" si="30" ref="H81:H86">I$20</f>
        <v>0.7385728918</v>
      </c>
      <c r="I81" s="3">
        <f>'orig. data'!D68</f>
        <v>0.8396320634</v>
      </c>
      <c r="J81" s="3">
        <f>'orig. data'!J68</f>
        <v>0.8040046473</v>
      </c>
      <c r="K81" s="32">
        <f aca="true" t="shared" si="31" ref="K81:K86">J$20</f>
        <v>0.7146929752</v>
      </c>
      <c r="L81" s="6">
        <f>'orig. data'!B68</f>
        <v>842</v>
      </c>
      <c r="M81" s="6">
        <f>'orig. data'!C68</f>
        <v>1005</v>
      </c>
      <c r="N81" s="12">
        <f>'orig. data'!E68</f>
        <v>9.761856E-13</v>
      </c>
      <c r="P81" s="6">
        <f>'orig. data'!H68</f>
        <v>568</v>
      </c>
      <c r="Q81" s="6">
        <f>'orig. data'!I68</f>
        <v>708</v>
      </c>
      <c r="R81" s="12">
        <f>'orig. data'!K68</f>
        <v>3.9663965E-07</v>
      </c>
      <c r="T81" s="12">
        <f>'orig. data'!N68</f>
        <v>0.0443108024</v>
      </c>
    </row>
    <row r="82" spans="1:20" ht="12.75">
      <c r="A82" s="2">
        <v>68</v>
      </c>
      <c r="B82" t="s">
        <v>202</v>
      </c>
      <c r="C82">
        <f t="shared" si="17"/>
      </c>
      <c r="D82">
        <f t="shared" si="18"/>
      </c>
      <c r="E82">
        <f t="shared" si="19"/>
      </c>
      <c r="F82" t="str">
        <f t="shared" si="28"/>
        <v>  </v>
      </c>
      <c r="G82" t="str">
        <f t="shared" si="29"/>
        <v>  </v>
      </c>
      <c r="H82" s="32">
        <f t="shared" si="30"/>
        <v>0.7385728918</v>
      </c>
      <c r="I82" s="3">
        <f>'orig. data'!D69</f>
        <v>0.7639671173</v>
      </c>
      <c r="J82" s="3">
        <f>'orig. data'!J69</f>
        <v>0.7144269145</v>
      </c>
      <c r="K82" s="32">
        <f t="shared" si="31"/>
        <v>0.7146929752</v>
      </c>
      <c r="L82" s="6">
        <f>'orig. data'!B69</f>
        <v>187</v>
      </c>
      <c r="M82" s="6">
        <f>'orig. data'!C69</f>
        <v>246</v>
      </c>
      <c r="N82" s="12">
        <f>'orig. data'!E69</f>
        <v>0.2983491852</v>
      </c>
      <c r="P82" s="6">
        <f>'orig. data'!H69</f>
        <v>139</v>
      </c>
      <c r="Q82" s="6">
        <f>'orig. data'!I69</f>
        <v>195</v>
      </c>
      <c r="R82" s="12">
        <f>'orig. data'!K69</f>
        <v>0.9145334481</v>
      </c>
      <c r="T82" s="12">
        <f>'orig. data'!N69</f>
        <v>0.1820774592</v>
      </c>
    </row>
    <row r="83" spans="1:20" ht="12.75">
      <c r="A83" s="2">
        <v>69</v>
      </c>
      <c r="B83" t="s">
        <v>203</v>
      </c>
      <c r="C83">
        <f t="shared" si="17"/>
      </c>
      <c r="D83">
        <f t="shared" si="18"/>
      </c>
      <c r="E83">
        <f t="shared" si="19"/>
      </c>
      <c r="F83" t="str">
        <f t="shared" si="28"/>
        <v>  </v>
      </c>
      <c r="G83" t="str">
        <f t="shared" si="29"/>
        <v>  </v>
      </c>
      <c r="H83" s="32">
        <f t="shared" si="30"/>
        <v>0.7385728918</v>
      </c>
      <c r="I83" s="3">
        <f>'orig. data'!D70</f>
        <v>0.7707836408</v>
      </c>
      <c r="J83" s="3">
        <f>'orig. data'!J70</f>
        <v>0.7528226478</v>
      </c>
      <c r="K83" s="32">
        <f t="shared" si="31"/>
        <v>0.7146929752</v>
      </c>
      <c r="L83" s="6">
        <f>'orig. data'!B70</f>
        <v>267</v>
      </c>
      <c r="M83" s="6">
        <f>'orig. data'!C70</f>
        <v>349</v>
      </c>
      <c r="N83" s="12">
        <f>'orig. data'!E70</f>
        <v>0.2528618235</v>
      </c>
      <c r="P83" s="6">
        <f>'orig. data'!H70</f>
        <v>166</v>
      </c>
      <c r="Q83" s="6">
        <f>'orig. data'!I70</f>
        <v>222</v>
      </c>
      <c r="R83" s="12">
        <f>'orig. data'!K70</f>
        <v>0.1902969806</v>
      </c>
      <c r="T83" s="12">
        <f>'orig. data'!N70</f>
        <v>0.7806631264</v>
      </c>
    </row>
    <row r="84" spans="1:20" ht="12.75">
      <c r="A84" s="2">
        <v>70</v>
      </c>
      <c r="B84" t="s">
        <v>284</v>
      </c>
      <c r="C84">
        <f t="shared" si="17"/>
      </c>
      <c r="D84">
        <f t="shared" si="18"/>
      </c>
      <c r="E84">
        <f t="shared" si="19"/>
      </c>
      <c r="F84" t="str">
        <f t="shared" si="28"/>
        <v>  </v>
      </c>
      <c r="G84" t="str">
        <f t="shared" si="29"/>
        <v>  </v>
      </c>
      <c r="H84" s="32">
        <f t="shared" si="30"/>
        <v>0.7385728918</v>
      </c>
      <c r="I84" s="3">
        <f>'orig. data'!D71</f>
        <v>0.7916560039</v>
      </c>
      <c r="J84" s="3">
        <f>'orig. data'!J71</f>
        <v>0.7686440295</v>
      </c>
      <c r="K84" s="32">
        <f t="shared" si="31"/>
        <v>0.7146929752</v>
      </c>
      <c r="L84" s="6">
        <f>'orig. data'!B71</f>
        <v>405</v>
      </c>
      <c r="M84" s="6">
        <f>'orig. data'!C71</f>
        <v>512</v>
      </c>
      <c r="N84" s="12">
        <f>'orig. data'!E71</f>
        <v>0.0058202374</v>
      </c>
      <c r="P84" s="6">
        <f>'orig. data'!H71</f>
        <v>306</v>
      </c>
      <c r="Q84" s="6">
        <f>'orig. data'!I71</f>
        <v>399</v>
      </c>
      <c r="R84" s="12">
        <f>'orig. data'!K71</f>
        <v>0.0233987979</v>
      </c>
      <c r="T84" s="12">
        <f>'orig. data'!N71</f>
        <v>0.3579454068</v>
      </c>
    </row>
    <row r="85" spans="1:20" ht="12.75">
      <c r="A85" s="2">
        <v>71</v>
      </c>
      <c r="B85" t="s">
        <v>204</v>
      </c>
      <c r="C85" t="str">
        <f t="shared" si="17"/>
        <v>1</v>
      </c>
      <c r="D85" t="str">
        <f t="shared" si="18"/>
        <v>2</v>
      </c>
      <c r="E85" t="str">
        <f t="shared" si="19"/>
        <v>t</v>
      </c>
      <c r="F85" t="str">
        <f t="shared" si="28"/>
        <v>  </v>
      </c>
      <c r="G85" t="str">
        <f t="shared" si="29"/>
        <v>  </v>
      </c>
      <c r="H85" s="32">
        <f t="shared" si="30"/>
        <v>0.7385728918</v>
      </c>
      <c r="I85" s="3">
        <f>'orig. data'!D72</f>
        <v>0.598513255</v>
      </c>
      <c r="J85" s="3">
        <f>'orig. data'!J72</f>
        <v>0.4911609915</v>
      </c>
      <c r="K85" s="32">
        <f t="shared" si="31"/>
        <v>0.7146929752</v>
      </c>
      <c r="L85" s="6">
        <f>'orig. data'!B72</f>
        <v>477</v>
      </c>
      <c r="M85" s="6">
        <f>'orig. data'!C72</f>
        <v>797</v>
      </c>
      <c r="N85" s="12">
        <f>'orig. data'!E72</f>
        <v>2.406403E-18</v>
      </c>
      <c r="P85" s="6">
        <f>'orig. data'!H72</f>
        <v>398</v>
      </c>
      <c r="Q85" s="6">
        <f>'orig. data'!I72</f>
        <v>810</v>
      </c>
      <c r="R85" s="12">
        <f>'orig. data'!K72</f>
        <v>2.586528E-41</v>
      </c>
      <c r="T85" s="12">
        <f>'orig. data'!N72</f>
        <v>1.60252E-05</v>
      </c>
    </row>
    <row r="86" spans="1:20" ht="12.75">
      <c r="A86" s="2">
        <v>72</v>
      </c>
      <c r="B86" t="s">
        <v>150</v>
      </c>
      <c r="C86" t="str">
        <f t="shared" si="17"/>
        <v>1</v>
      </c>
      <c r="D86" t="str">
        <f t="shared" si="18"/>
        <v>2</v>
      </c>
      <c r="E86">
        <f t="shared" si="19"/>
      </c>
      <c r="F86" t="str">
        <f t="shared" si="28"/>
        <v>  </v>
      </c>
      <c r="G86" t="str">
        <f t="shared" si="29"/>
        <v>  </v>
      </c>
      <c r="H86" s="32">
        <f t="shared" si="30"/>
        <v>0.7385728918</v>
      </c>
      <c r="I86" s="3">
        <f>'orig. data'!D73</f>
        <v>0.4228865077</v>
      </c>
      <c r="J86" s="3">
        <f>'orig. data'!J73</f>
        <v>0.4807130238</v>
      </c>
      <c r="K86" s="32">
        <f t="shared" si="31"/>
        <v>0.7146929752</v>
      </c>
      <c r="L86" s="6">
        <f>'orig. data'!B73</f>
        <v>288</v>
      </c>
      <c r="M86" s="6">
        <f>'orig. data'!C73</f>
        <v>681</v>
      </c>
      <c r="N86" s="12">
        <f>'orig. data'!E73</f>
        <v>3.125175E-66</v>
      </c>
      <c r="P86" s="6">
        <f>'orig. data'!H73</f>
        <v>298</v>
      </c>
      <c r="Q86" s="6">
        <f>'orig. data'!I73</f>
        <v>620</v>
      </c>
      <c r="R86" s="12">
        <f>'orig. data'!K73</f>
        <v>1.376099E-34</v>
      </c>
      <c r="T86" s="12">
        <f>'orig. data'!N73</f>
        <v>0.0389710925</v>
      </c>
    </row>
    <row r="87" spans="2:20" ht="12.75">
      <c r="B87"/>
      <c r="C87"/>
      <c r="D87"/>
      <c r="E87"/>
      <c r="F87"/>
      <c r="G87"/>
      <c r="H87" s="32"/>
      <c r="I87" s="3"/>
      <c r="J87" s="3"/>
      <c r="K87" s="32"/>
      <c r="L87" s="6"/>
      <c r="M87" s="6"/>
      <c r="N87" s="12"/>
      <c r="P87" s="6"/>
      <c r="Q87" s="6"/>
      <c r="R87" s="12"/>
      <c r="T87" s="12"/>
    </row>
    <row r="88" spans="1:20" ht="12.75">
      <c r="A88" s="2">
        <v>73</v>
      </c>
      <c r="B88" t="s">
        <v>256</v>
      </c>
      <c r="C88">
        <f t="shared" si="17"/>
      </c>
      <c r="D88" t="str">
        <f t="shared" si="18"/>
        <v>2</v>
      </c>
      <c r="E88">
        <f t="shared" si="19"/>
      </c>
      <c r="F88" t="str">
        <f>IF(AND(L88&gt;0,L88&lt;=5),"T1c"," ")&amp;IF(AND(M88&gt;0,M88&lt;=5),"T1p"," ")</f>
        <v>  </v>
      </c>
      <c r="G88" t="str">
        <f>IF(AND(P88&gt;0,P88&lt;=5),"T2c"," ")&amp;IF(AND(Q88&gt;0,Q88&lt;=5),"T2p"," ")</f>
        <v>  </v>
      </c>
      <c r="H88" s="32">
        <f>I$20</f>
        <v>0.7385728918</v>
      </c>
      <c r="I88" s="3">
        <f>'orig. data'!D74</f>
        <v>0.735560948</v>
      </c>
      <c r="J88" s="3">
        <f>'orig. data'!J74</f>
        <v>0.7923350567</v>
      </c>
      <c r="K88" s="32">
        <f>J$20</f>
        <v>0.7146929752</v>
      </c>
      <c r="L88" s="6">
        <f>'orig. data'!B74</f>
        <v>543</v>
      </c>
      <c r="M88" s="6">
        <f>'orig. data'!C74</f>
        <v>740</v>
      </c>
      <c r="N88" s="12">
        <f>'orig. data'!E74</f>
        <v>0.9574863697</v>
      </c>
      <c r="P88" s="6">
        <f>'orig. data'!H74</f>
        <v>399</v>
      </c>
      <c r="Q88" s="6">
        <f>'orig. data'!I74</f>
        <v>504</v>
      </c>
      <c r="R88" s="12">
        <f>'orig. data'!K74</f>
        <v>0.0002173358</v>
      </c>
      <c r="T88" s="12">
        <f>'orig. data'!N74</f>
        <v>0.0342299975</v>
      </c>
    </row>
    <row r="89" spans="1:20" ht="12.75">
      <c r="A89" s="2">
        <v>74</v>
      </c>
      <c r="B89" t="s">
        <v>257</v>
      </c>
      <c r="C89" t="str">
        <f t="shared" si="17"/>
        <v>1</v>
      </c>
      <c r="D89">
        <f t="shared" si="18"/>
      </c>
      <c r="E89">
        <f t="shared" si="19"/>
      </c>
      <c r="F89" t="str">
        <f>IF(AND(L89&gt;0,L89&lt;=5),"T1c"," ")&amp;IF(AND(M89&gt;0,M89&lt;=5),"T1p"," ")</f>
        <v>  </v>
      </c>
      <c r="G89" t="str">
        <f>IF(AND(P89&gt;0,P89&lt;=5),"T2c"," ")&amp;IF(AND(Q89&gt;0,Q89&lt;=5),"T2p"," ")</f>
        <v>  </v>
      </c>
      <c r="H89" s="32">
        <f>I$20</f>
        <v>0.7385728918</v>
      </c>
      <c r="I89" s="3">
        <f>'orig. data'!D75</f>
        <v>0.6727390874</v>
      </c>
      <c r="J89" s="3">
        <f>'orig. data'!J75</f>
        <v>0.7177367283</v>
      </c>
      <c r="K89" s="32">
        <f>J$20</f>
        <v>0.7146929752</v>
      </c>
      <c r="L89" s="6">
        <f>'orig. data'!B75</f>
        <v>774</v>
      </c>
      <c r="M89" s="6">
        <f>'orig. data'!C75</f>
        <v>1156</v>
      </c>
      <c r="N89" s="12">
        <f>'orig. data'!E75</f>
        <v>3.5415458E-07</v>
      </c>
      <c r="P89" s="6">
        <f>'orig. data'!H75</f>
        <v>817</v>
      </c>
      <c r="Q89" s="6">
        <f>'orig. data'!I75</f>
        <v>1141</v>
      </c>
      <c r="R89" s="12">
        <f>'orig. data'!K75</f>
        <v>0.8075960231</v>
      </c>
      <c r="T89" s="12">
        <f>'orig. data'!N75</f>
        <v>0.0153277996</v>
      </c>
    </row>
    <row r="90" spans="1:20" ht="12.75">
      <c r="A90" s="2">
        <v>75</v>
      </c>
      <c r="B90" t="s">
        <v>151</v>
      </c>
      <c r="C90" t="str">
        <f t="shared" si="17"/>
        <v>1</v>
      </c>
      <c r="D90" t="str">
        <f t="shared" si="18"/>
        <v>2</v>
      </c>
      <c r="E90">
        <f t="shared" si="19"/>
      </c>
      <c r="F90" t="str">
        <f>IF(AND(L90&gt;0,L90&lt;=5),"T1c"," ")&amp;IF(AND(M90&gt;0,M90&lt;=5),"T1p"," ")</f>
        <v>  </v>
      </c>
      <c r="G90" t="str">
        <f>IF(AND(P90&gt;0,P90&lt;=5),"T2c"," ")&amp;IF(AND(Q90&gt;0,Q90&lt;=5),"T2p"," ")</f>
        <v>  </v>
      </c>
      <c r="H90" s="32">
        <f>I$20</f>
        <v>0.7385728918</v>
      </c>
      <c r="I90" s="3">
        <f>'orig. data'!D76</f>
        <v>0.4890941999</v>
      </c>
      <c r="J90" s="3">
        <f>'orig. data'!J76</f>
        <v>0.5387651124</v>
      </c>
      <c r="K90" s="32">
        <f>J$20</f>
        <v>0.7146929752</v>
      </c>
      <c r="L90" s="6">
        <f>'orig. data'!B76</f>
        <v>419</v>
      </c>
      <c r="M90" s="6">
        <f>'orig. data'!C76</f>
        <v>858</v>
      </c>
      <c r="N90" s="12">
        <f>'orig. data'!E76</f>
        <v>2.864559E-53</v>
      </c>
      <c r="P90" s="6">
        <f>'orig. data'!H76</f>
        <v>510</v>
      </c>
      <c r="Q90" s="6">
        <f>'orig. data'!I76</f>
        <v>947</v>
      </c>
      <c r="R90" s="12">
        <f>'orig. data'!K76</f>
        <v>3.412644E-30</v>
      </c>
      <c r="T90" s="12">
        <f>'orig. data'!N76</f>
        <v>0.0277278387</v>
      </c>
    </row>
    <row r="91" spans="2:20" ht="12.75">
      <c r="B91"/>
      <c r="C91"/>
      <c r="D91"/>
      <c r="E91"/>
      <c r="F91"/>
      <c r="G91"/>
      <c r="H91" s="32"/>
      <c r="I91" s="3"/>
      <c r="J91" s="3"/>
      <c r="K91" s="32"/>
      <c r="L91" s="6"/>
      <c r="M91" s="6"/>
      <c r="N91" s="12"/>
      <c r="P91" s="6"/>
      <c r="Q91" s="6"/>
      <c r="R91" s="12"/>
      <c r="T91" s="12"/>
    </row>
    <row r="92" spans="1:20" ht="12.75">
      <c r="A92" s="2">
        <v>76</v>
      </c>
      <c r="B92" t="s">
        <v>258</v>
      </c>
      <c r="C92" t="str">
        <f t="shared" si="17"/>
        <v>1</v>
      </c>
      <c r="D92" t="str">
        <f t="shared" si="18"/>
        <v>2</v>
      </c>
      <c r="E92">
        <f t="shared" si="19"/>
      </c>
      <c r="F92" t="str">
        <f aca="true" t="shared" si="32" ref="F92:F102">IF(AND(L92&gt;0,L92&lt;=5),"T1c"," ")&amp;IF(AND(M92&gt;0,M92&lt;=5),"T1p"," ")</f>
        <v>  </v>
      </c>
      <c r="G92" t="str">
        <f aca="true" t="shared" si="33" ref="G92:G102">IF(AND(P92&gt;0,P92&lt;=5),"T2c"," ")&amp;IF(AND(Q92&gt;0,Q92&lt;=5),"T2p"," ")</f>
        <v>  </v>
      </c>
      <c r="H92" s="32">
        <f aca="true" t="shared" si="34" ref="H92:H102">I$20</f>
        <v>0.7385728918</v>
      </c>
      <c r="I92" s="3">
        <f>'orig. data'!D77</f>
        <v>0.577776046</v>
      </c>
      <c r="J92" s="3">
        <f>'orig. data'!J77</f>
        <v>0.5923778369</v>
      </c>
      <c r="K92" s="32">
        <f aca="true" t="shared" si="35" ref="K92:K102">J$20</f>
        <v>0.7146929752</v>
      </c>
      <c r="L92" s="6">
        <f>'orig. data'!B77</f>
        <v>920</v>
      </c>
      <c r="M92" s="6">
        <f>'orig. data'!C77</f>
        <v>1595</v>
      </c>
      <c r="N92" s="12">
        <f>'orig. data'!E77</f>
        <v>9.552883E-45</v>
      </c>
      <c r="P92" s="6">
        <f>'orig. data'!H77</f>
        <v>879</v>
      </c>
      <c r="Q92" s="6">
        <f>'orig. data'!I77</f>
        <v>1484</v>
      </c>
      <c r="R92" s="12">
        <f>'orig. data'!K77</f>
        <v>2.644627E-24</v>
      </c>
      <c r="T92" s="12">
        <f>'orig. data'!N77</f>
        <v>0.405039346</v>
      </c>
    </row>
    <row r="93" spans="1:20" ht="12.75">
      <c r="A93" s="2">
        <v>77</v>
      </c>
      <c r="B93" t="s">
        <v>259</v>
      </c>
      <c r="C93" t="str">
        <f t="shared" si="17"/>
        <v>1</v>
      </c>
      <c r="D93" t="str">
        <f t="shared" si="18"/>
        <v>2</v>
      </c>
      <c r="E93">
        <f t="shared" si="19"/>
      </c>
      <c r="F93" t="str">
        <f t="shared" si="32"/>
        <v>  </v>
      </c>
      <c r="G93" t="str">
        <f t="shared" si="33"/>
        <v>  </v>
      </c>
      <c r="H93" s="32">
        <f t="shared" si="34"/>
        <v>0.7385728918</v>
      </c>
      <c r="I93" s="3">
        <f>'orig. data'!D78</f>
        <v>0.877688882</v>
      </c>
      <c r="J93" s="3">
        <f>'orig. data'!J78</f>
        <v>0.9128381923</v>
      </c>
      <c r="K93" s="32">
        <f t="shared" si="35"/>
        <v>0.7146929752</v>
      </c>
      <c r="L93" s="6">
        <f>'orig. data'!B78</f>
        <v>186</v>
      </c>
      <c r="M93" s="6">
        <f>'orig. data'!C78</f>
        <v>212</v>
      </c>
      <c r="N93" s="12">
        <f>'orig. data'!E78</f>
        <v>9.4946831E-06</v>
      </c>
      <c r="P93" s="6">
        <f>'orig. data'!H78</f>
        <v>131</v>
      </c>
      <c r="Q93" s="6">
        <f>'orig. data'!I78</f>
        <v>144</v>
      </c>
      <c r="R93" s="12">
        <f>'orig. data'!K78</f>
        <v>2.7416701E-06</v>
      </c>
      <c r="T93" s="12">
        <f>'orig. data'!N78</f>
        <v>0.3368084623</v>
      </c>
    </row>
    <row r="94" spans="1:20" ht="12.75">
      <c r="A94" s="2">
        <v>78</v>
      </c>
      <c r="B94" t="s">
        <v>260</v>
      </c>
      <c r="C94" t="str">
        <f t="shared" si="17"/>
        <v>1</v>
      </c>
      <c r="D94">
        <f t="shared" si="18"/>
      </c>
      <c r="E94" t="str">
        <f t="shared" si="19"/>
        <v>t</v>
      </c>
      <c r="F94" t="str">
        <f t="shared" si="32"/>
        <v>  </v>
      </c>
      <c r="G94" t="str">
        <f t="shared" si="33"/>
        <v>  </v>
      </c>
      <c r="H94" s="32">
        <f t="shared" si="34"/>
        <v>0.7385728918</v>
      </c>
      <c r="I94" s="3">
        <f>'orig. data'!D79</f>
        <v>0.5723035686</v>
      </c>
      <c r="J94" s="3">
        <f>'orig. data'!J79</f>
        <v>0.72196429</v>
      </c>
      <c r="K94" s="32">
        <f t="shared" si="35"/>
        <v>0.7146929752</v>
      </c>
      <c r="L94" s="6">
        <f>'orig. data'!B79</f>
        <v>255</v>
      </c>
      <c r="M94" s="6">
        <f>'orig. data'!C79</f>
        <v>446</v>
      </c>
      <c r="N94" s="12">
        <f>'orig. data'!E79</f>
        <v>1.133222E-14</v>
      </c>
      <c r="P94" s="6">
        <f>'orig. data'!H79</f>
        <v>275</v>
      </c>
      <c r="Q94" s="6">
        <f>'orig. data'!I79</f>
        <v>382</v>
      </c>
      <c r="R94" s="12">
        <f>'orig. data'!K79</f>
        <v>0.8600167262</v>
      </c>
      <c r="T94" s="12">
        <f>'orig. data'!N79</f>
        <v>1.56044E-05</v>
      </c>
    </row>
    <row r="95" spans="1:20" ht="12.75">
      <c r="A95" s="2">
        <v>79</v>
      </c>
      <c r="B95" t="s">
        <v>261</v>
      </c>
      <c r="C95">
        <f t="shared" si="17"/>
      </c>
      <c r="D95">
        <f t="shared" si="18"/>
      </c>
      <c r="E95">
        <f t="shared" si="19"/>
      </c>
      <c r="F95" t="str">
        <f t="shared" si="32"/>
        <v>  </v>
      </c>
      <c r="G95" t="str">
        <f t="shared" si="33"/>
        <v>  </v>
      </c>
      <c r="H95" s="32">
        <f t="shared" si="34"/>
        <v>0.7385728918</v>
      </c>
      <c r="I95" s="3">
        <f>'orig. data'!D80</f>
        <v>0.6452117415</v>
      </c>
      <c r="J95" s="3">
        <f>'orig. data'!J80</f>
        <v>0.7567780855</v>
      </c>
      <c r="K95" s="32">
        <f t="shared" si="35"/>
        <v>0.7146929752</v>
      </c>
      <c r="L95" s="6">
        <f>'orig. data'!B80</f>
        <v>87</v>
      </c>
      <c r="M95" s="6">
        <f>'orig. data'!C80</f>
        <v>135</v>
      </c>
      <c r="N95" s="12">
        <f>'orig. data'!E80</f>
        <v>0.0166575524</v>
      </c>
      <c r="P95" s="6">
        <f>'orig. data'!H80</f>
        <v>89</v>
      </c>
      <c r="Q95" s="6">
        <f>'orig. data'!I80</f>
        <v>120</v>
      </c>
      <c r="R95" s="12">
        <f>'orig. data'!K80</f>
        <v>0.1916311127</v>
      </c>
      <c r="T95" s="12">
        <f>'orig. data'!N80</f>
        <v>0.0364666393</v>
      </c>
    </row>
    <row r="96" spans="1:20" ht="12.75">
      <c r="A96" s="2">
        <v>80</v>
      </c>
      <c r="B96" t="s">
        <v>205</v>
      </c>
      <c r="C96" t="str">
        <f t="shared" si="17"/>
        <v>1</v>
      </c>
      <c r="D96" t="str">
        <f t="shared" si="18"/>
        <v>2</v>
      </c>
      <c r="E96" t="str">
        <f t="shared" si="19"/>
        <v>t</v>
      </c>
      <c r="F96" t="str">
        <f t="shared" si="32"/>
        <v>  </v>
      </c>
      <c r="G96" t="str">
        <f t="shared" si="33"/>
        <v>  </v>
      </c>
      <c r="H96" s="32">
        <f t="shared" si="34"/>
        <v>0.7385728918</v>
      </c>
      <c r="I96" s="3">
        <f>'orig. data'!D82</f>
        <v>0.2448725822</v>
      </c>
      <c r="J96" s="3">
        <f>'orig. data'!J82</f>
        <v>0.4741145434</v>
      </c>
      <c r="K96" s="32">
        <f t="shared" si="35"/>
        <v>0.7146929752</v>
      </c>
      <c r="L96" s="6">
        <f>'orig. data'!B82</f>
        <v>151</v>
      </c>
      <c r="M96" s="6">
        <f>'orig. data'!C82</f>
        <v>605</v>
      </c>
      <c r="N96" s="12">
        <f>'orig. data'!E82</f>
        <v>1.84853E-111</v>
      </c>
      <c r="P96" s="6">
        <f>'orig. data'!H82</f>
        <v>283</v>
      </c>
      <c r="Q96" s="6">
        <f>'orig. data'!I82</f>
        <v>597</v>
      </c>
      <c r="R96" s="12">
        <f>'orig. data'!K82</f>
        <v>2.939946E-35</v>
      </c>
      <c r="T96" s="12">
        <f>'orig. data'!N82</f>
        <v>1.025073E-15</v>
      </c>
    </row>
    <row r="97" spans="1:20" ht="12.75">
      <c r="A97" s="2">
        <v>81</v>
      </c>
      <c r="B97" t="s">
        <v>262</v>
      </c>
      <c r="C97" t="str">
        <f t="shared" si="17"/>
        <v>1</v>
      </c>
      <c r="D97" t="str">
        <f t="shared" si="18"/>
        <v>2</v>
      </c>
      <c r="E97">
        <f t="shared" si="19"/>
      </c>
      <c r="F97" t="str">
        <f t="shared" si="32"/>
        <v>  </v>
      </c>
      <c r="G97" t="str">
        <f t="shared" si="33"/>
        <v>  </v>
      </c>
      <c r="H97" s="32">
        <f t="shared" si="34"/>
        <v>0.7385728918</v>
      </c>
      <c r="I97" s="3">
        <f>'orig. data'!D81</f>
        <v>0.2724020702</v>
      </c>
      <c r="J97" s="3">
        <f>'orig. data'!J81</f>
        <v>0.300947296</v>
      </c>
      <c r="K97" s="32">
        <f t="shared" si="35"/>
        <v>0.7146929752</v>
      </c>
      <c r="L97" s="6">
        <f>'orig. data'!B81</f>
        <v>305</v>
      </c>
      <c r="M97" s="6">
        <f>'orig. data'!C81</f>
        <v>1097</v>
      </c>
      <c r="N97" s="12">
        <f>'orig. data'!E81</f>
        <v>1.14727E-185</v>
      </c>
      <c r="P97" s="6">
        <f>'orig. data'!H81</f>
        <v>376</v>
      </c>
      <c r="Q97" s="6">
        <f>'orig. data'!I81</f>
        <v>1235</v>
      </c>
      <c r="R97" s="12">
        <f>'orig. data'!K81</f>
        <v>2.00525E-170</v>
      </c>
      <c r="T97" s="12">
        <f>'orig. data'!N81</f>
        <v>0.1682072151</v>
      </c>
    </row>
    <row r="98" spans="1:20" ht="12.75">
      <c r="A98" s="2">
        <v>82</v>
      </c>
      <c r="B98" t="s">
        <v>206</v>
      </c>
      <c r="C98" t="str">
        <f t="shared" si="17"/>
        <v>1</v>
      </c>
      <c r="D98" t="str">
        <f t="shared" si="18"/>
        <v>2</v>
      </c>
      <c r="E98">
        <f t="shared" si="19"/>
      </c>
      <c r="F98" t="str">
        <f t="shared" si="32"/>
        <v>  </v>
      </c>
      <c r="G98" t="str">
        <f t="shared" si="33"/>
        <v>  </v>
      </c>
      <c r="H98" s="32">
        <f t="shared" si="34"/>
        <v>0.7385728918</v>
      </c>
      <c r="I98" s="3">
        <f>'orig. data'!D83</f>
        <v>0.4038122715</v>
      </c>
      <c r="J98" s="3">
        <f>'orig. data'!J83</f>
        <v>0.4689429429</v>
      </c>
      <c r="K98" s="32">
        <f t="shared" si="35"/>
        <v>0.7146929752</v>
      </c>
      <c r="L98" s="6">
        <f>'orig. data'!B83</f>
        <v>262</v>
      </c>
      <c r="M98" s="6">
        <f>'orig. data'!C83</f>
        <v>648</v>
      </c>
      <c r="N98" s="12">
        <f>'orig. data'!E83</f>
        <v>2.101707E-69</v>
      </c>
      <c r="P98" s="6">
        <f>'orig. data'!H83</f>
        <v>272</v>
      </c>
      <c r="Q98" s="6">
        <f>'orig. data'!I83</f>
        <v>580</v>
      </c>
      <c r="R98" s="12">
        <f>'orig. data'!K83</f>
        <v>4.046946E-34</v>
      </c>
      <c r="T98" s="12">
        <f>'orig. data'!N83</f>
        <v>0.019984496</v>
      </c>
    </row>
    <row r="99" spans="1:20" ht="12.75">
      <c r="A99" s="2">
        <v>83</v>
      </c>
      <c r="B99" t="s">
        <v>207</v>
      </c>
      <c r="C99" t="str">
        <f t="shared" si="17"/>
        <v>1</v>
      </c>
      <c r="D99" t="str">
        <f t="shared" si="18"/>
        <v>2</v>
      </c>
      <c r="E99">
        <f t="shared" si="19"/>
      </c>
      <c r="F99" t="str">
        <f t="shared" si="32"/>
        <v>  </v>
      </c>
      <c r="G99" t="str">
        <f t="shared" si="33"/>
        <v>  </v>
      </c>
      <c r="H99" s="32">
        <f t="shared" si="34"/>
        <v>0.7385728918</v>
      </c>
      <c r="I99" s="3">
        <f>'orig. data'!D85</f>
        <v>0.2345303485</v>
      </c>
      <c r="J99" s="3">
        <f>'orig. data'!J85</f>
        <v>0.2760829197</v>
      </c>
      <c r="K99" s="32">
        <f t="shared" si="35"/>
        <v>0.7146929752</v>
      </c>
      <c r="L99" s="6">
        <f>'orig. data'!B85</f>
        <v>146</v>
      </c>
      <c r="M99" s="6">
        <f>'orig. data'!C85</f>
        <v>605</v>
      </c>
      <c r="N99" s="12">
        <f>'orig. data'!E85</f>
        <v>1.40642E-112</v>
      </c>
      <c r="P99" s="6">
        <f>'orig. data'!H85</f>
        <v>167</v>
      </c>
      <c r="Q99" s="6">
        <f>'orig. data'!I85</f>
        <v>569</v>
      </c>
      <c r="R99" s="12">
        <f>'orig. data'!K85</f>
        <v>3.56103E-76</v>
      </c>
      <c r="T99" s="12">
        <f>'orig. data'!N85</f>
        <v>0.3299474982</v>
      </c>
    </row>
    <row r="100" spans="1:20" ht="12.75">
      <c r="A100" s="2">
        <v>84</v>
      </c>
      <c r="B100" t="s">
        <v>263</v>
      </c>
      <c r="C100" t="str">
        <f t="shared" si="17"/>
        <v>1</v>
      </c>
      <c r="D100" t="str">
        <f t="shared" si="18"/>
        <v>2</v>
      </c>
      <c r="E100">
        <f t="shared" si="19"/>
      </c>
      <c r="F100" t="str">
        <f t="shared" si="32"/>
        <v>  </v>
      </c>
      <c r="G100" t="str">
        <f t="shared" si="33"/>
        <v>  </v>
      </c>
      <c r="H100" s="32">
        <f t="shared" si="34"/>
        <v>0.7385728918</v>
      </c>
      <c r="I100" s="3">
        <f>'orig. data'!D84</f>
        <v>0.2963836741</v>
      </c>
      <c r="J100" s="3">
        <f>'orig. data'!J84</f>
        <v>0.3653726815</v>
      </c>
      <c r="K100" s="32">
        <f t="shared" si="35"/>
        <v>0.7146929752</v>
      </c>
      <c r="L100" s="6">
        <f>'orig. data'!B84</f>
        <v>78</v>
      </c>
      <c r="M100" s="6">
        <f>'orig. data'!C84</f>
        <v>263</v>
      </c>
      <c r="N100" s="12">
        <f>'orig. data'!E84</f>
        <v>9.131942E-45</v>
      </c>
      <c r="P100" s="6">
        <f>'orig. data'!H84</f>
        <v>78</v>
      </c>
      <c r="Q100" s="6">
        <f>'orig. data'!I84</f>
        <v>213</v>
      </c>
      <c r="R100" s="12">
        <f>'orig. data'!K84</f>
        <v>8.198876E-25</v>
      </c>
      <c r="T100" s="12">
        <f>'orig. data'!N84</f>
        <v>0.1149937885</v>
      </c>
    </row>
    <row r="101" spans="1:20" ht="12.75">
      <c r="A101" s="2">
        <v>85</v>
      </c>
      <c r="B101" t="s">
        <v>264</v>
      </c>
      <c r="C101" t="str">
        <f t="shared" si="17"/>
        <v>1</v>
      </c>
      <c r="D101" t="str">
        <f t="shared" si="18"/>
        <v>2</v>
      </c>
      <c r="E101" t="str">
        <f t="shared" si="19"/>
        <v>t</v>
      </c>
      <c r="F101" t="str">
        <f t="shared" si="32"/>
        <v>  </v>
      </c>
      <c r="G101" t="str">
        <f t="shared" si="33"/>
        <v>  </v>
      </c>
      <c r="H101" s="32">
        <f t="shared" si="34"/>
        <v>0.7385728918</v>
      </c>
      <c r="I101" s="3">
        <f>'orig. data'!D86</f>
        <v>0.4469904554</v>
      </c>
      <c r="J101" s="3">
        <f>'orig. data'!J86</f>
        <v>0.6290123242</v>
      </c>
      <c r="K101" s="32">
        <f t="shared" si="35"/>
        <v>0.7146929752</v>
      </c>
      <c r="L101" s="6">
        <f>'orig. data'!B86</f>
        <v>244</v>
      </c>
      <c r="M101" s="6">
        <f>'orig. data'!C86</f>
        <v>545</v>
      </c>
      <c r="N101" s="12">
        <f>'orig. data'!E86</f>
        <v>5.583433E-46</v>
      </c>
      <c r="P101" s="6">
        <f>'orig. data'!H86</f>
        <v>314</v>
      </c>
      <c r="Q101" s="6">
        <f>'orig. data'!I86</f>
        <v>500</v>
      </c>
      <c r="R101" s="12">
        <f>'orig. data'!K86</f>
        <v>2.16009E-05</v>
      </c>
      <c r="T101" s="12">
        <f>'orig. data'!N86</f>
        <v>1.1417326E-08</v>
      </c>
    </row>
    <row r="102" spans="1:20" ht="12.75">
      <c r="A102" s="2">
        <v>86</v>
      </c>
      <c r="B102" t="s">
        <v>265</v>
      </c>
      <c r="C102" t="str">
        <f t="shared" si="17"/>
        <v>1</v>
      </c>
      <c r="D102" t="str">
        <f t="shared" si="18"/>
        <v>2</v>
      </c>
      <c r="E102" t="str">
        <f t="shared" si="19"/>
        <v>t</v>
      </c>
      <c r="F102" t="str">
        <f t="shared" si="32"/>
        <v>  </v>
      </c>
      <c r="G102" t="str">
        <f t="shared" si="33"/>
        <v>  </v>
      </c>
      <c r="H102" s="32">
        <f t="shared" si="34"/>
        <v>0.7385728918</v>
      </c>
      <c r="I102" s="3">
        <f>'orig. data'!D87</f>
        <v>0.2801316933</v>
      </c>
      <c r="J102" s="3">
        <f>'orig. data'!J87</f>
        <v>0.5020345887</v>
      </c>
      <c r="K102" s="32">
        <f t="shared" si="35"/>
        <v>0.7146929752</v>
      </c>
      <c r="L102" s="6">
        <f>'orig. data'!B87</f>
        <v>106</v>
      </c>
      <c r="M102" s="6">
        <f>'orig. data'!C87</f>
        <v>377</v>
      </c>
      <c r="N102" s="12">
        <f>'orig. data'!E87</f>
        <v>1.049624E-65</v>
      </c>
      <c r="P102" s="6">
        <f>'orig. data'!H87</f>
        <v>193</v>
      </c>
      <c r="Q102" s="6">
        <f>'orig. data'!I87</f>
        <v>380</v>
      </c>
      <c r="R102" s="12">
        <f>'orig. data'!K87</f>
        <v>1.259832E-17</v>
      </c>
      <c r="T102" s="12">
        <f>'orig. data'!N87</f>
        <v>9.8381576E-09</v>
      </c>
    </row>
    <row r="103" spans="2:20" ht="12.75">
      <c r="B103"/>
      <c r="C103"/>
      <c r="D103"/>
      <c r="E103"/>
      <c r="F103"/>
      <c r="G103"/>
      <c r="H103" s="32"/>
      <c r="I103" s="3"/>
      <c r="J103" s="3"/>
      <c r="K103" s="32"/>
      <c r="L103" s="6"/>
      <c r="M103" s="6"/>
      <c r="N103" s="12"/>
      <c r="P103" s="6"/>
      <c r="Q103" s="6"/>
      <c r="R103" s="12"/>
      <c r="T103" s="12"/>
    </row>
    <row r="104" spans="1:20" ht="12.75">
      <c r="A104" s="2">
        <v>87</v>
      </c>
      <c r="B104" t="s">
        <v>266</v>
      </c>
      <c r="C104" t="str">
        <f t="shared" si="17"/>
        <v>1</v>
      </c>
      <c r="D104">
        <f t="shared" si="18"/>
      </c>
      <c r="E104" t="str">
        <f t="shared" si="19"/>
        <v>t</v>
      </c>
      <c r="F104" t="str">
        <f>IF(AND(L104&gt;0,L104&lt;=5),"T1c"," ")&amp;IF(AND(M104&gt;0,M104&lt;=5),"T1p"," ")</f>
        <v>  </v>
      </c>
      <c r="G104" t="str">
        <f>IF(AND(P104&gt;0,P104&lt;=5),"T2c"," ")&amp;IF(AND(Q104&gt;0,Q104&lt;=5),"T2p"," ")</f>
        <v>  </v>
      </c>
      <c r="H104" s="32">
        <f>I$20</f>
        <v>0.7385728918</v>
      </c>
      <c r="I104" s="3">
        <f>'orig. data'!D88</f>
        <v>0.7765909917</v>
      </c>
      <c r="J104" s="3">
        <f>'orig. data'!J88</f>
        <v>0.7279357202</v>
      </c>
      <c r="K104" s="32">
        <f>J$20</f>
        <v>0.7146929752</v>
      </c>
      <c r="L104" s="6">
        <f>'orig. data'!B88</f>
        <v>1950</v>
      </c>
      <c r="M104" s="6">
        <f>'orig. data'!C88</f>
        <v>2519</v>
      </c>
      <c r="N104" s="12">
        <f>'orig. data'!E88</f>
        <v>2.69369E-05</v>
      </c>
      <c r="P104" s="6">
        <f>'orig. data'!H88</f>
        <v>1653</v>
      </c>
      <c r="Q104" s="6">
        <f>'orig. data'!I88</f>
        <v>2272</v>
      </c>
      <c r="R104" s="12">
        <f>'orig. data'!K88</f>
        <v>0.1650486685</v>
      </c>
      <c r="T104" s="12">
        <f>'orig. data'!N88</f>
        <v>0.0001395892</v>
      </c>
    </row>
    <row r="105" spans="1:20" ht="12.75">
      <c r="A105" s="2">
        <v>88</v>
      </c>
      <c r="B105" t="s">
        <v>152</v>
      </c>
      <c r="C105" t="str">
        <f t="shared" si="17"/>
        <v>1</v>
      </c>
      <c r="D105" t="str">
        <f t="shared" si="18"/>
        <v>2</v>
      </c>
      <c r="E105" t="str">
        <f t="shared" si="19"/>
        <v>t</v>
      </c>
      <c r="F105" t="str">
        <f>IF(AND(L105&gt;0,L105&lt;=5),"T1c"," ")&amp;IF(AND(M105&gt;0,M105&lt;=5),"T1p"," ")</f>
        <v>  </v>
      </c>
      <c r="G105" t="str">
        <f>IF(AND(P105&gt;0,P105&lt;=5),"T2c"," ")&amp;IF(AND(Q105&gt;0,Q105&lt;=5),"T2p"," ")</f>
        <v>  </v>
      </c>
      <c r="H105" s="32">
        <f>I$20</f>
        <v>0.7385728918</v>
      </c>
      <c r="I105" s="3">
        <f>'orig. data'!D89</f>
        <v>0.836389798</v>
      </c>
      <c r="J105" s="3">
        <f>'orig. data'!J89</f>
        <v>0.7694389679</v>
      </c>
      <c r="K105" s="32">
        <f>J$20</f>
        <v>0.7146929752</v>
      </c>
      <c r="L105" s="6">
        <f>'orig. data'!B89</f>
        <v>1730</v>
      </c>
      <c r="M105" s="6">
        <f>'orig. data'!C89</f>
        <v>2080</v>
      </c>
      <c r="N105" s="12">
        <f>'orig. data'!E89</f>
        <v>3.128434E-22</v>
      </c>
      <c r="P105" s="6">
        <f>'orig. data'!H89</f>
        <v>1307</v>
      </c>
      <c r="Q105" s="6">
        <f>'orig. data'!I89</f>
        <v>1699</v>
      </c>
      <c r="R105" s="12">
        <f>'orig. data'!K89</f>
        <v>6.2228288E-07</v>
      </c>
      <c r="T105" s="12">
        <f>'orig. data'!N89</f>
        <v>6.0709872E-07</v>
      </c>
    </row>
    <row r="106" spans="2:20" ht="12.75">
      <c r="B106"/>
      <c r="C106"/>
      <c r="D106"/>
      <c r="E106"/>
      <c r="F106"/>
      <c r="G106"/>
      <c r="H106" s="32"/>
      <c r="I106" s="3"/>
      <c r="J106" s="3"/>
      <c r="K106" s="32"/>
      <c r="L106" s="6"/>
      <c r="M106" s="6"/>
      <c r="N106" s="12"/>
      <c r="P106" s="6"/>
      <c r="Q106" s="6"/>
      <c r="R106" s="12"/>
      <c r="T106" s="12"/>
    </row>
    <row r="107" spans="1:20" ht="12.75">
      <c r="A107" s="2">
        <v>89</v>
      </c>
      <c r="B107" t="s">
        <v>223</v>
      </c>
      <c r="C107" t="str">
        <f t="shared" si="17"/>
        <v>1</v>
      </c>
      <c r="D107" t="str">
        <f t="shared" si="18"/>
        <v>2</v>
      </c>
      <c r="E107">
        <f t="shared" si="19"/>
      </c>
      <c r="F107" t="str">
        <f>IF(AND(L107&gt;0,L107&lt;=5),"T1c"," ")&amp;IF(AND(M107&gt;0,M107&lt;=5),"T1p"," ")</f>
        <v>  </v>
      </c>
      <c r="G107" t="str">
        <f>IF(AND(P107&gt;0,P107&lt;=5),"T2c"," ")&amp;IF(AND(Q107&gt;0,Q107&lt;=5),"T2p"," ")</f>
        <v>  </v>
      </c>
      <c r="H107" s="32">
        <f>I$20</f>
        <v>0.7385728918</v>
      </c>
      <c r="I107" s="3">
        <f>'orig. data'!D90</f>
        <v>0.7980940303</v>
      </c>
      <c r="J107" s="3">
        <f>'orig. data'!J90</f>
        <v>0.7912309058</v>
      </c>
      <c r="K107" s="32">
        <f>J$20</f>
        <v>0.7146929752</v>
      </c>
      <c r="L107" s="6">
        <f>'orig. data'!B90</f>
        <v>2017</v>
      </c>
      <c r="M107" s="6">
        <f>'orig. data'!C90</f>
        <v>2537</v>
      </c>
      <c r="N107" s="12">
        <f>'orig. data'!E90</f>
        <v>7.989948E-11</v>
      </c>
      <c r="P107" s="6">
        <f>'orig. data'!H90</f>
        <v>1416</v>
      </c>
      <c r="Q107" s="6">
        <f>'orig. data'!I90</f>
        <v>1790</v>
      </c>
      <c r="R107" s="12">
        <f>'orig. data'!K90</f>
        <v>2.353854E-12</v>
      </c>
      <c r="T107" s="12">
        <f>'orig. data'!N90</f>
        <v>0.6665425612</v>
      </c>
    </row>
    <row r="108" spans="2:20" ht="12.75">
      <c r="B108"/>
      <c r="C108"/>
      <c r="D108"/>
      <c r="E108"/>
      <c r="F108"/>
      <c r="G108"/>
      <c r="H108" s="32"/>
      <c r="I108" s="3"/>
      <c r="J108" s="3"/>
      <c r="K108" s="32"/>
      <c r="L108" s="6"/>
      <c r="M108" s="6"/>
      <c r="N108" s="12"/>
      <c r="P108" s="6"/>
      <c r="Q108" s="6"/>
      <c r="R108" s="12"/>
      <c r="T108" s="12"/>
    </row>
    <row r="109" spans="1:20" ht="12.75">
      <c r="A109" s="2">
        <v>90</v>
      </c>
      <c r="B109" t="s">
        <v>225</v>
      </c>
      <c r="C109" t="str">
        <f t="shared" si="17"/>
        <v>1</v>
      </c>
      <c r="D109" t="str">
        <f t="shared" si="18"/>
        <v>2</v>
      </c>
      <c r="E109">
        <f t="shared" si="19"/>
      </c>
      <c r="F109" t="str">
        <f>IF(AND(L109&gt;0,L109&lt;=5),"T1c"," ")&amp;IF(AND(M109&gt;0,M109&lt;=5),"T1p"," ")</f>
        <v>  </v>
      </c>
      <c r="G109" t="str">
        <f>IF(AND(P109&gt;0,P109&lt;=5),"T2c"," ")&amp;IF(AND(Q109&gt;0,Q109&lt;=5),"T2p"," ")</f>
        <v>  </v>
      </c>
      <c r="H109" s="32">
        <f>I$20</f>
        <v>0.7385728918</v>
      </c>
      <c r="I109" s="3">
        <f>'orig. data'!D101</f>
        <v>0.8110700981</v>
      </c>
      <c r="J109" s="3">
        <f>'orig. data'!J101</f>
        <v>0.7932163031</v>
      </c>
      <c r="K109" s="32">
        <f>J$20</f>
        <v>0.7146929752</v>
      </c>
      <c r="L109" s="6">
        <f>'orig. data'!B101</f>
        <v>2331</v>
      </c>
      <c r="M109" s="6">
        <f>'orig. data'!C101</f>
        <v>2887</v>
      </c>
      <c r="N109" s="12">
        <f>'orig. data'!E101</f>
        <v>2.264774E-17</v>
      </c>
      <c r="P109" s="6">
        <f>'orig. data'!H101</f>
        <v>1888</v>
      </c>
      <c r="Q109" s="6">
        <f>'orig. data'!I101</f>
        <v>2381</v>
      </c>
      <c r="R109" s="12">
        <f>'orig. data'!K101</f>
        <v>1.092895E-16</v>
      </c>
      <c r="T109" s="12">
        <f>'orig. data'!N101</f>
        <v>0.1327737113</v>
      </c>
    </row>
    <row r="110" spans="2:20" ht="12.75">
      <c r="B110"/>
      <c r="C110"/>
      <c r="D110"/>
      <c r="E110"/>
      <c r="F110"/>
      <c r="G110"/>
      <c r="H110" s="32"/>
      <c r="I110" s="3"/>
      <c r="J110" s="3"/>
      <c r="K110" s="32"/>
      <c r="L110" s="6"/>
      <c r="M110" s="6"/>
      <c r="N110" s="12"/>
      <c r="P110" s="6"/>
      <c r="Q110" s="6"/>
      <c r="R110" s="12"/>
      <c r="T110" s="12"/>
    </row>
    <row r="111" spans="1:20" ht="12.75">
      <c r="A111" s="2">
        <v>91</v>
      </c>
      <c r="B111" t="s">
        <v>267</v>
      </c>
      <c r="C111" t="str">
        <f t="shared" si="17"/>
        <v>1</v>
      </c>
      <c r="D111" t="str">
        <f t="shared" si="18"/>
        <v>2</v>
      </c>
      <c r="E111">
        <f t="shared" si="19"/>
      </c>
      <c r="F111" t="str">
        <f>IF(AND(L111&gt;0,L111&lt;=5),"T1c"," ")&amp;IF(AND(M111&gt;0,M111&lt;=5),"T1p"," ")</f>
        <v>  </v>
      </c>
      <c r="G111" t="str">
        <f>IF(AND(P111&gt;0,P111&lt;=5),"T2c"," ")&amp;IF(AND(Q111&gt;0,Q111&lt;=5),"T2p"," ")</f>
        <v>  </v>
      </c>
      <c r="H111" s="32">
        <f>I$20</f>
        <v>0.7385728918</v>
      </c>
      <c r="I111" s="3">
        <f>'orig. data'!D91</f>
        <v>0.8053062343</v>
      </c>
      <c r="J111" s="3">
        <f>'orig. data'!J91</f>
        <v>0.793250659</v>
      </c>
      <c r="K111" s="32">
        <f>J$20</f>
        <v>0.7146929752</v>
      </c>
      <c r="L111" s="6">
        <f>'orig. data'!B91</f>
        <v>1740</v>
      </c>
      <c r="M111" s="6">
        <f>'orig. data'!C91</f>
        <v>2166</v>
      </c>
      <c r="N111" s="12">
        <f>'orig. data'!E91</f>
        <v>8.720343E-12</v>
      </c>
      <c r="P111" s="6">
        <f>'orig. data'!H91</f>
        <v>1680</v>
      </c>
      <c r="Q111" s="6">
        <f>'orig. data'!I91</f>
        <v>2119</v>
      </c>
      <c r="R111" s="12">
        <f>'orig. data'!K91</f>
        <v>2.990818E-15</v>
      </c>
      <c r="T111" s="12">
        <f>'orig. data'!N91</f>
        <v>0.3974471044</v>
      </c>
    </row>
    <row r="112" spans="1:20" ht="12.75">
      <c r="A112" s="2">
        <v>92</v>
      </c>
      <c r="B112" t="s">
        <v>268</v>
      </c>
      <c r="C112">
        <f t="shared" si="17"/>
      </c>
      <c r="D112">
        <f t="shared" si="18"/>
      </c>
      <c r="E112">
        <f t="shared" si="19"/>
      </c>
      <c r="F112" t="str">
        <f>IF(AND(L112&gt;0,L112&lt;=5),"T1c"," ")&amp;IF(AND(M112&gt;0,M112&lt;=5),"T1p"," ")</f>
        <v>  </v>
      </c>
      <c r="G112" t="str">
        <f>IF(AND(P112&gt;0,P112&lt;=5),"T2c"," ")&amp;IF(AND(Q112&gt;0,Q112&lt;=5),"T2p"," ")</f>
        <v>  </v>
      </c>
      <c r="H112" s="32">
        <f>I$20</f>
        <v>0.7385728918</v>
      </c>
      <c r="I112" s="3">
        <f>'orig. data'!D92</f>
        <v>0.7344487058</v>
      </c>
      <c r="J112" s="3">
        <f>'orig. data'!J92</f>
        <v>0.7008336188</v>
      </c>
      <c r="K112" s="32">
        <f>J$20</f>
        <v>0.7146929752</v>
      </c>
      <c r="L112" s="6">
        <f>'orig. data'!B92</f>
        <v>841</v>
      </c>
      <c r="M112" s="6">
        <f>'orig. data'!C92</f>
        <v>1148</v>
      </c>
      <c r="N112" s="12">
        <f>'orig. data'!E92</f>
        <v>0.7569428548</v>
      </c>
      <c r="P112" s="6">
        <f>'orig. data'!H92</f>
        <v>850</v>
      </c>
      <c r="Q112" s="6">
        <f>'orig. data'!I92</f>
        <v>1214</v>
      </c>
      <c r="R112" s="12">
        <f>'orig. data'!K92</f>
        <v>0.3155660017</v>
      </c>
      <c r="T112" s="12">
        <f>'orig. data'!N92</f>
        <v>0.0797770988</v>
      </c>
    </row>
    <row r="113" spans="2:20" ht="12.75">
      <c r="B113"/>
      <c r="C113"/>
      <c r="D113"/>
      <c r="E113"/>
      <c r="F113"/>
      <c r="G113"/>
      <c r="H113" s="32"/>
      <c r="I113" s="3"/>
      <c r="J113" s="3"/>
      <c r="K113" s="32"/>
      <c r="L113" s="6"/>
      <c r="M113" s="6"/>
      <c r="N113" s="12"/>
      <c r="P113" s="6"/>
      <c r="Q113" s="6"/>
      <c r="R113" s="12"/>
      <c r="T113" s="12"/>
    </row>
    <row r="114" spans="1:20" ht="12.75">
      <c r="A114" s="2">
        <v>93</v>
      </c>
      <c r="B114" t="s">
        <v>210</v>
      </c>
      <c r="C114" t="str">
        <f t="shared" si="17"/>
        <v>1</v>
      </c>
      <c r="D114" t="str">
        <f t="shared" si="18"/>
        <v>2</v>
      </c>
      <c r="E114" t="str">
        <f t="shared" si="19"/>
        <v>t</v>
      </c>
      <c r="F114" t="str">
        <f>IF(AND(L114&gt;0,L114&lt;=5),"T1c"," ")&amp;IF(AND(M114&gt;0,M114&lt;=5),"T1p"," ")</f>
        <v>  </v>
      </c>
      <c r="G114" t="str">
        <f>IF(AND(P114&gt;0,P114&lt;=5),"T2c"," ")&amp;IF(AND(Q114&gt;0,Q114&lt;=5),"T2p"," ")</f>
        <v>  </v>
      </c>
      <c r="H114" s="32">
        <f>I$20</f>
        <v>0.7385728918</v>
      </c>
      <c r="I114" s="3">
        <f>'orig. data'!D99</f>
        <v>0.8485725784</v>
      </c>
      <c r="J114" s="3">
        <f>'orig. data'!J99</f>
        <v>0.8088823264</v>
      </c>
      <c r="K114" s="32">
        <f>J$20</f>
        <v>0.7146929752</v>
      </c>
      <c r="L114" s="6">
        <f>'orig. data'!B99</f>
        <v>1989</v>
      </c>
      <c r="M114" s="6">
        <f>'orig. data'!C99</f>
        <v>2351</v>
      </c>
      <c r="N114" s="12">
        <f>'orig. data'!E99</f>
        <v>2.618308E-31</v>
      </c>
      <c r="P114" s="6">
        <f>'orig. data'!H99</f>
        <v>1653</v>
      </c>
      <c r="Q114" s="6">
        <f>'orig. data'!I99</f>
        <v>2044</v>
      </c>
      <c r="R114" s="12">
        <f>'orig. data'!K99</f>
        <v>2.687941E-20</v>
      </c>
      <c r="T114" s="12">
        <f>'orig. data'!N99</f>
        <v>0.000735247</v>
      </c>
    </row>
    <row r="115" spans="1:20" ht="12.75">
      <c r="A115" s="2">
        <v>94</v>
      </c>
      <c r="B115" t="s">
        <v>271</v>
      </c>
      <c r="C115">
        <f t="shared" si="17"/>
      </c>
      <c r="D115">
        <f t="shared" si="18"/>
      </c>
      <c r="E115">
        <f t="shared" si="19"/>
      </c>
      <c r="F115" t="str">
        <f>IF(AND(L115&gt;0,L115&lt;=5),"T1c"," ")&amp;IF(AND(M115&gt;0,M115&lt;=5),"T1p"," ")</f>
        <v>  </v>
      </c>
      <c r="G115" t="str">
        <f>IF(AND(P115&gt;0,P115&lt;=5),"T2c"," ")&amp;IF(AND(Q115&gt;0,Q115&lt;=5),"T2p"," ")</f>
        <v>  </v>
      </c>
      <c r="H115" s="32">
        <f>I$20</f>
        <v>0.7385728918</v>
      </c>
      <c r="I115" s="3">
        <f>'orig. data'!D100</f>
        <v>0.7678321163</v>
      </c>
      <c r="J115" s="3">
        <f>'orig. data'!J100</f>
        <v>0.73493156</v>
      </c>
      <c r="K115" s="32">
        <f>J$20</f>
        <v>0.7146929752</v>
      </c>
      <c r="L115" s="6">
        <f>'orig. data'!B100</f>
        <v>804</v>
      </c>
      <c r="M115" s="6">
        <f>'orig. data'!C100</f>
        <v>1054</v>
      </c>
      <c r="N115" s="12">
        <f>'orig. data'!E100</f>
        <v>0.027313044</v>
      </c>
      <c r="P115" s="6">
        <f>'orig. data'!H100</f>
        <v>712</v>
      </c>
      <c r="Q115" s="6">
        <f>'orig. data'!I100</f>
        <v>969</v>
      </c>
      <c r="R115" s="12">
        <f>'orig. data'!K100</f>
        <v>0.1608153201</v>
      </c>
      <c r="T115" s="12">
        <f>'orig. data'!N100</f>
        <v>0.0818715259</v>
      </c>
    </row>
    <row r="116" spans="2:20" ht="12.75">
      <c r="B116"/>
      <c r="C116"/>
      <c r="D116"/>
      <c r="E116"/>
      <c r="F116"/>
      <c r="G116"/>
      <c r="H116" s="32"/>
      <c r="I116" s="3"/>
      <c r="J116" s="3"/>
      <c r="K116" s="32"/>
      <c r="L116" s="6"/>
      <c r="M116" s="6"/>
      <c r="N116" s="12"/>
      <c r="P116" s="6"/>
      <c r="Q116" s="6"/>
      <c r="R116" s="12"/>
      <c r="T116" s="12"/>
    </row>
    <row r="117" spans="1:20" ht="12.75">
      <c r="A117" s="2">
        <v>95</v>
      </c>
      <c r="B117" t="s">
        <v>285</v>
      </c>
      <c r="C117" t="str">
        <f t="shared" si="17"/>
        <v>1</v>
      </c>
      <c r="D117" t="str">
        <f t="shared" si="18"/>
        <v>2</v>
      </c>
      <c r="E117">
        <f t="shared" si="19"/>
      </c>
      <c r="F117" t="str">
        <f>IF(AND(L117&gt;0,L117&lt;=5),"T1c"," ")&amp;IF(AND(M117&gt;0,M117&lt;=5),"T1p"," ")</f>
        <v>  </v>
      </c>
      <c r="G117" t="str">
        <f>IF(AND(P117&gt;0,P117&lt;=5),"T2c"," ")&amp;IF(AND(Q117&gt;0,Q117&lt;=5),"T2p"," ")</f>
        <v>  </v>
      </c>
      <c r="H117" s="32">
        <f>I$20</f>
        <v>0.7385728918</v>
      </c>
      <c r="I117" s="3">
        <f>'orig. data'!D93</f>
        <v>0.8578871885</v>
      </c>
      <c r="J117" s="3">
        <f>'orig. data'!J93</f>
        <v>0.82807313</v>
      </c>
      <c r="K117" s="32">
        <f>J$20</f>
        <v>0.7146929752</v>
      </c>
      <c r="L117" s="6">
        <f>'orig. data'!B93</f>
        <v>2547</v>
      </c>
      <c r="M117" s="6">
        <f>'orig. data'!C93</f>
        <v>2981</v>
      </c>
      <c r="N117" s="12">
        <f>'orig. data'!E93</f>
        <v>2.992061E-44</v>
      </c>
      <c r="P117" s="6">
        <f>'orig. data'!H93</f>
        <v>1805</v>
      </c>
      <c r="Q117" s="6">
        <f>'orig. data'!I93</f>
        <v>2180</v>
      </c>
      <c r="R117" s="12">
        <f>'orig. data'!K93</f>
        <v>4.146738E-30</v>
      </c>
      <c r="T117" s="12">
        <f>'orig. data'!N93</f>
        <v>0.0089732825</v>
      </c>
    </row>
    <row r="118" spans="1:20" ht="12.75">
      <c r="A118" s="2">
        <v>96</v>
      </c>
      <c r="B118" t="s">
        <v>208</v>
      </c>
      <c r="C118" t="str">
        <f t="shared" si="17"/>
        <v>1</v>
      </c>
      <c r="D118" t="str">
        <f t="shared" si="18"/>
        <v>2</v>
      </c>
      <c r="E118" t="str">
        <f t="shared" si="19"/>
        <v>t</v>
      </c>
      <c r="F118" t="str">
        <f>IF(AND(L118&gt;0,L118&lt;=5),"T1c"," ")&amp;IF(AND(M118&gt;0,M118&lt;=5),"T1p"," ")</f>
        <v>  </v>
      </c>
      <c r="G118" t="str">
        <f>IF(AND(P118&gt;0,P118&lt;=5),"T2c"," ")&amp;IF(AND(Q118&gt;0,Q118&lt;=5),"T2p"," ")</f>
        <v>  </v>
      </c>
      <c r="H118" s="32">
        <f>I$20</f>
        <v>0.7385728918</v>
      </c>
      <c r="I118" s="3">
        <f>'orig. data'!D94</f>
        <v>0.819527006</v>
      </c>
      <c r="J118" s="3">
        <f>'orig. data'!J94</f>
        <v>0.7687119861</v>
      </c>
      <c r="K118" s="32">
        <f>J$20</f>
        <v>0.7146929752</v>
      </c>
      <c r="L118" s="6">
        <f>'orig. data'!B94</f>
        <v>1619</v>
      </c>
      <c r="M118" s="6">
        <f>'orig. data'!C94</f>
        <v>1984</v>
      </c>
      <c r="N118" s="12">
        <f>'orig. data'!E94</f>
        <v>7.733422E-16</v>
      </c>
      <c r="P118" s="6">
        <f>'orig. data'!H94</f>
        <v>1365</v>
      </c>
      <c r="Q118" s="6">
        <f>'orig. data'!I94</f>
        <v>1777</v>
      </c>
      <c r="R118" s="12">
        <f>'orig. data'!K94</f>
        <v>5.0450801E-07</v>
      </c>
      <c r="T118" s="12">
        <f>'orig. data'!N94</f>
        <v>0.0001207596</v>
      </c>
    </row>
    <row r="119" spans="2:20" ht="12.75">
      <c r="B119"/>
      <c r="C119"/>
      <c r="D119"/>
      <c r="E119"/>
      <c r="F119"/>
      <c r="G119"/>
      <c r="H119" s="32"/>
      <c r="I119" s="3"/>
      <c r="J119" s="3"/>
      <c r="K119" s="32"/>
      <c r="L119" s="6"/>
      <c r="M119" s="6"/>
      <c r="N119" s="12"/>
      <c r="P119" s="6"/>
      <c r="Q119" s="6"/>
      <c r="R119" s="12"/>
      <c r="T119" s="12"/>
    </row>
    <row r="120" spans="1:20" ht="12.75">
      <c r="A120" s="2">
        <v>97</v>
      </c>
      <c r="B120" t="s">
        <v>287</v>
      </c>
      <c r="C120">
        <f t="shared" si="17"/>
      </c>
      <c r="D120" t="str">
        <f t="shared" si="18"/>
        <v>2</v>
      </c>
      <c r="E120">
        <f t="shared" si="19"/>
      </c>
      <c r="F120" t="str">
        <f>IF(AND(L120&gt;0,L120&lt;=5),"T1c"," ")&amp;IF(AND(M120&gt;0,M120&lt;=5),"T1p"," ")</f>
        <v>  </v>
      </c>
      <c r="G120" t="str">
        <f>IF(AND(P120&gt;0,P120&lt;=5),"T2c"," ")&amp;IF(AND(Q120&gt;0,Q120&lt;=5),"T2p"," ")</f>
        <v>  </v>
      </c>
      <c r="H120" s="32">
        <f>I$20</f>
        <v>0.7385728918</v>
      </c>
      <c r="I120" s="3">
        <f>'orig. data'!D102</f>
        <v>0.7682524739</v>
      </c>
      <c r="J120" s="3">
        <f>'orig. data'!J102</f>
        <v>0.7552355174</v>
      </c>
      <c r="K120" s="32">
        <f>J$20</f>
        <v>0.7146929752</v>
      </c>
      <c r="L120" s="6">
        <f>'orig. data'!B102</f>
        <v>1272</v>
      </c>
      <c r="M120" s="6">
        <f>'orig. data'!C102</f>
        <v>1658</v>
      </c>
      <c r="N120" s="12">
        <f>'orig. data'!E102</f>
        <v>0.0075470038</v>
      </c>
      <c r="P120" s="6">
        <f>'orig. data'!H102</f>
        <v>1072</v>
      </c>
      <c r="Q120" s="6">
        <f>'orig. data'!I102</f>
        <v>1421</v>
      </c>
      <c r="R120" s="12">
        <f>'orig. data'!K102</f>
        <v>0.0010408888</v>
      </c>
      <c r="T120" s="12">
        <f>'orig. data'!N102</f>
        <v>0.3994234405</v>
      </c>
    </row>
    <row r="121" spans="1:20" ht="12.75">
      <c r="A121" s="2">
        <v>98</v>
      </c>
      <c r="B121" t="s">
        <v>272</v>
      </c>
      <c r="C121" t="str">
        <f aca="true" t="shared" si="36" ref="C121:C189">IF(AND(N121&lt;=0.005,N121&gt;0),"1","")</f>
        <v>1</v>
      </c>
      <c r="D121" t="str">
        <f aca="true" t="shared" si="37" ref="D121:D145">IF(AND(R121&lt;=0.005,R121&gt;0),"2","")</f>
        <v>2</v>
      </c>
      <c r="E121" t="str">
        <f aca="true" t="shared" si="38" ref="E121:E189">IF(AND(T121&lt;=0.005,T121&gt;0),"t","")</f>
        <v>t</v>
      </c>
      <c r="F121" t="str">
        <f>IF(AND(L121&gt;0,L121&lt;=5),"T1c"," ")&amp;IF(AND(M121&gt;0,M121&lt;=5),"T1p"," ")</f>
        <v>  </v>
      </c>
      <c r="G121" t="str">
        <f>IF(AND(P121&gt;0,P121&lt;=5),"T2c"," ")&amp;IF(AND(Q121&gt;0,Q121&lt;=5),"T2p"," ")</f>
        <v>  </v>
      </c>
      <c r="H121" s="32">
        <f>I$20</f>
        <v>0.7385728918</v>
      </c>
      <c r="I121" s="3">
        <f>'orig. data'!D103</f>
        <v>0.8293265078</v>
      </c>
      <c r="J121" s="3">
        <f>'orig. data'!J103</f>
        <v>0.7802618617</v>
      </c>
      <c r="K121" s="32">
        <f>J$20</f>
        <v>0.7146929752</v>
      </c>
      <c r="L121" s="6">
        <f>'orig. data'!B103</f>
        <v>1916</v>
      </c>
      <c r="M121" s="6">
        <f>'orig. data'!C103</f>
        <v>2316</v>
      </c>
      <c r="N121" s="12">
        <f>'orig. data'!E103</f>
        <v>1.711444E-22</v>
      </c>
      <c r="P121" s="6">
        <f>'orig. data'!H103</f>
        <v>1447</v>
      </c>
      <c r="Q121" s="6">
        <f>'orig. data'!I103</f>
        <v>1855</v>
      </c>
      <c r="R121" s="12">
        <f>'orig. data'!K103</f>
        <v>8.428455E-10</v>
      </c>
      <c r="T121" s="12">
        <f>'orig. data'!N103</f>
        <v>5.02154E-05</v>
      </c>
    </row>
    <row r="122" spans="1:20" ht="12.75">
      <c r="A122" s="2">
        <v>99</v>
      </c>
      <c r="B122" t="s">
        <v>273</v>
      </c>
      <c r="C122" t="str">
        <f t="shared" si="36"/>
        <v>1</v>
      </c>
      <c r="D122" t="str">
        <f t="shared" si="37"/>
        <v>2</v>
      </c>
      <c r="E122">
        <f t="shared" si="38"/>
      </c>
      <c r="F122" t="str">
        <f>IF(AND(L122&gt;0,L122&lt;=5),"T1c"," ")&amp;IF(AND(M122&gt;0,M122&lt;=5),"T1p"," ")</f>
        <v>  </v>
      </c>
      <c r="G122" t="str">
        <f>IF(AND(P122&gt;0,P122&lt;=5),"T2c"," ")&amp;IF(AND(Q122&gt;0,Q122&lt;=5),"T2p"," ")</f>
        <v>  </v>
      </c>
      <c r="H122" s="32">
        <f>I$20</f>
        <v>0.7385728918</v>
      </c>
      <c r="I122" s="3">
        <f>'orig. data'!D104</f>
        <v>0.844512308</v>
      </c>
      <c r="J122" s="3">
        <f>'orig. data'!J104</f>
        <v>0.8167433891</v>
      </c>
      <c r="K122" s="32">
        <f>J$20</f>
        <v>0.7146929752</v>
      </c>
      <c r="L122" s="6">
        <f>'orig. data'!B104</f>
        <v>209</v>
      </c>
      <c r="M122" s="6">
        <f>'orig. data'!C104</f>
        <v>250</v>
      </c>
      <c r="N122" s="12">
        <f>'orig. data'!E104</f>
        <v>0.0004692422</v>
      </c>
      <c r="P122" s="6">
        <f>'orig. data'!H104</f>
        <v>175</v>
      </c>
      <c r="Q122" s="6">
        <f>'orig. data'!I104</f>
        <v>216</v>
      </c>
      <c r="R122" s="12">
        <f>'orig. data'!K104</f>
        <v>0.0016507568</v>
      </c>
      <c r="T122" s="12">
        <f>'orig. data'!N104</f>
        <v>0.4868146529</v>
      </c>
    </row>
    <row r="123" spans="2:20" ht="12.75">
      <c r="B123"/>
      <c r="C123"/>
      <c r="D123"/>
      <c r="E123"/>
      <c r="F123"/>
      <c r="G123"/>
      <c r="H123" s="32"/>
      <c r="I123" s="3"/>
      <c r="J123" s="3"/>
      <c r="K123" s="32"/>
      <c r="L123" s="6"/>
      <c r="M123" s="6"/>
      <c r="N123" s="12"/>
      <c r="P123" s="6"/>
      <c r="Q123" s="6"/>
      <c r="R123" s="12"/>
      <c r="T123" s="12"/>
    </row>
    <row r="124" spans="1:20" ht="12.75">
      <c r="A124" s="2">
        <v>100</v>
      </c>
      <c r="B124" t="s">
        <v>269</v>
      </c>
      <c r="C124" t="str">
        <f t="shared" si="36"/>
        <v>1</v>
      </c>
      <c r="D124" t="str">
        <f t="shared" si="37"/>
        <v>2</v>
      </c>
      <c r="E124" t="str">
        <f t="shared" si="38"/>
        <v>t</v>
      </c>
      <c r="F124" t="str">
        <f>IF(AND(L124&gt;0,L124&lt;=5),"T1c"," ")&amp;IF(AND(M124&gt;0,M124&lt;=5),"T1p"," ")</f>
        <v>  </v>
      </c>
      <c r="G124" t="str">
        <f>IF(AND(P124&gt;0,P124&lt;=5),"T2c"," ")&amp;IF(AND(Q124&gt;0,Q124&lt;=5),"T2p"," ")</f>
        <v>  </v>
      </c>
      <c r="H124" s="32">
        <f>I$20</f>
        <v>0.7385728918</v>
      </c>
      <c r="I124" s="3">
        <f>'orig. data'!D95</f>
        <v>0.8890290547</v>
      </c>
      <c r="J124" s="3">
        <f>'orig. data'!J95</f>
        <v>0.8163886162</v>
      </c>
      <c r="K124" s="32">
        <f>J$20</f>
        <v>0.7146929752</v>
      </c>
      <c r="L124" s="6">
        <f>'orig. data'!B95</f>
        <v>589</v>
      </c>
      <c r="M124" s="6">
        <f>'orig. data'!C95</f>
        <v>667</v>
      </c>
      <c r="N124" s="12">
        <f>'orig. data'!E95</f>
        <v>6.877177E-16</v>
      </c>
      <c r="P124" s="6">
        <f>'orig. data'!H95</f>
        <v>346</v>
      </c>
      <c r="Q124" s="6">
        <f>'orig. data'!I95</f>
        <v>426</v>
      </c>
      <c r="R124" s="12">
        <f>'orig. data'!K95</f>
        <v>2.27541E-05</v>
      </c>
      <c r="T124" s="12">
        <f>'orig. data'!N95</f>
        <v>0.0008301734</v>
      </c>
    </row>
    <row r="125" spans="1:20" ht="12.75">
      <c r="A125" s="2">
        <v>101</v>
      </c>
      <c r="B125" t="s">
        <v>286</v>
      </c>
      <c r="C125" t="str">
        <f t="shared" si="36"/>
        <v>1</v>
      </c>
      <c r="D125" t="str">
        <f t="shared" si="37"/>
        <v>2</v>
      </c>
      <c r="E125">
        <f t="shared" si="38"/>
      </c>
      <c r="F125" t="str">
        <f>IF(AND(L125&gt;0,L125&lt;=5),"T1c"," ")&amp;IF(AND(M125&gt;0,M125&lt;=5),"T1p"," ")</f>
        <v>  </v>
      </c>
      <c r="G125" t="str">
        <f>IF(AND(P125&gt;0,P125&lt;=5),"T2c"," ")&amp;IF(AND(Q125&gt;0,Q125&lt;=5),"T2p"," ")</f>
        <v>  </v>
      </c>
      <c r="H125" s="32">
        <f>I$20</f>
        <v>0.7385728918</v>
      </c>
      <c r="I125" s="3">
        <f>'orig. data'!D96</f>
        <v>0.8096332804</v>
      </c>
      <c r="J125" s="3">
        <f>'orig. data'!J96</f>
        <v>0.7773942091</v>
      </c>
      <c r="K125" s="32">
        <f>J$20</f>
        <v>0.7146929752</v>
      </c>
      <c r="L125" s="6">
        <f>'orig. data'!B96</f>
        <v>1902</v>
      </c>
      <c r="M125" s="6">
        <f>'orig. data'!C96</f>
        <v>2353</v>
      </c>
      <c r="N125" s="12">
        <f>'orig. data'!E96</f>
        <v>1.963931E-14</v>
      </c>
      <c r="P125" s="6">
        <f>'orig. data'!H96</f>
        <v>1551</v>
      </c>
      <c r="Q125" s="6">
        <f>'orig. data'!I96</f>
        <v>1996</v>
      </c>
      <c r="R125" s="12">
        <f>'orig. data'!K96</f>
        <v>9.616465E-10</v>
      </c>
      <c r="T125" s="12">
        <f>'orig. data'!N96</f>
        <v>0.0104272684</v>
      </c>
    </row>
    <row r="126" spans="1:20" ht="12.75">
      <c r="A126" s="2">
        <v>102</v>
      </c>
      <c r="B126" t="s">
        <v>209</v>
      </c>
      <c r="C126" t="str">
        <f t="shared" si="36"/>
        <v>1</v>
      </c>
      <c r="D126" t="str">
        <f t="shared" si="37"/>
        <v>2</v>
      </c>
      <c r="E126" t="str">
        <f t="shared" si="38"/>
        <v>t</v>
      </c>
      <c r="F126" t="str">
        <f>IF(AND(L126&gt;0,L126&lt;=5),"T1c"," ")&amp;IF(AND(M126&gt;0,M126&lt;=5),"T1p"," ")</f>
        <v>  </v>
      </c>
      <c r="G126" t="str">
        <f>IF(AND(P126&gt;0,P126&lt;=5),"T2c"," ")&amp;IF(AND(Q126&gt;0,Q126&lt;=5),"T2p"," ")</f>
        <v>  </v>
      </c>
      <c r="H126" s="32">
        <f>I$20</f>
        <v>0.7385728918</v>
      </c>
      <c r="I126" s="3">
        <f>'orig. data'!D97</f>
        <v>0.8282787225</v>
      </c>
      <c r="J126" s="3">
        <f>'orig. data'!J97</f>
        <v>0.7940683682</v>
      </c>
      <c r="K126" s="32">
        <f>J$20</f>
        <v>0.7146929752</v>
      </c>
      <c r="L126" s="6">
        <f>'orig. data'!B97</f>
        <v>2036</v>
      </c>
      <c r="M126" s="6">
        <f>'orig. data'!C97</f>
        <v>2460</v>
      </c>
      <c r="N126" s="12">
        <f>'orig. data'!E97</f>
        <v>5.744325E-23</v>
      </c>
      <c r="P126" s="6">
        <f>'orig. data'!H97</f>
        <v>1646</v>
      </c>
      <c r="Q126" s="6">
        <f>'orig. data'!I97</f>
        <v>2073</v>
      </c>
      <c r="R126" s="12">
        <f>'orig. data'!K97</f>
        <v>3.45181E-15</v>
      </c>
      <c r="T126" s="12">
        <f>'orig. data'!N97</f>
        <v>0.0040031229</v>
      </c>
    </row>
    <row r="127" spans="1:20" ht="12.75">
      <c r="A127" s="2">
        <v>103</v>
      </c>
      <c r="B127" t="s">
        <v>270</v>
      </c>
      <c r="C127">
        <f t="shared" si="36"/>
      </c>
      <c r="D127">
        <f t="shared" si="37"/>
      </c>
      <c r="E127">
        <f t="shared" si="38"/>
      </c>
      <c r="F127" t="str">
        <f>IF(AND(L127&gt;0,L127&lt;=5),"T1c"," ")&amp;IF(AND(M127&gt;0,M127&lt;=5),"T1p"," ")</f>
        <v>  </v>
      </c>
      <c r="G127" t="str">
        <f>IF(AND(P127&gt;0,P127&lt;=5),"T2c"," ")&amp;IF(AND(Q127&gt;0,Q127&lt;=5),"T2p"," ")</f>
        <v>  </v>
      </c>
      <c r="H127" s="32">
        <f>I$20</f>
        <v>0.7385728918</v>
      </c>
      <c r="I127" s="3">
        <f>'orig. data'!D98</f>
        <v>0.7164327997</v>
      </c>
      <c r="J127" s="3">
        <f>'orig. data'!J98</f>
        <v>0.707307019</v>
      </c>
      <c r="K127" s="32">
        <f>J$20</f>
        <v>0.7146929752</v>
      </c>
      <c r="L127" s="6">
        <f>'orig. data'!B98</f>
        <v>1206</v>
      </c>
      <c r="M127" s="6">
        <f>'orig. data'!C98</f>
        <v>1687</v>
      </c>
      <c r="N127" s="12">
        <f>'orig. data'!E98</f>
        <v>0.052736713</v>
      </c>
      <c r="P127" s="6">
        <f>'orig. data'!H98</f>
        <v>1075</v>
      </c>
      <c r="Q127" s="6">
        <f>'orig. data'!I98</f>
        <v>1520</v>
      </c>
      <c r="R127" s="12">
        <f>'orig. data'!K98</f>
        <v>0.5532361534</v>
      </c>
      <c r="T127" s="12">
        <f>'orig. data'!N98</f>
        <v>0.5564760355</v>
      </c>
    </row>
    <row r="128" spans="2:20" ht="12.75">
      <c r="B128"/>
      <c r="C128"/>
      <c r="D128"/>
      <c r="E128"/>
      <c r="F128"/>
      <c r="G128"/>
      <c r="H128" s="32"/>
      <c r="I128" s="3"/>
      <c r="J128" s="3"/>
      <c r="K128" s="32"/>
      <c r="L128" s="6"/>
      <c r="M128" s="6"/>
      <c r="N128" s="12"/>
      <c r="P128" s="6"/>
      <c r="Q128" s="6"/>
      <c r="R128" s="12"/>
      <c r="T128" s="12"/>
    </row>
    <row r="129" spans="1:20" ht="12.75">
      <c r="A129" s="2">
        <v>104</v>
      </c>
      <c r="B129" t="s">
        <v>153</v>
      </c>
      <c r="C129" t="str">
        <f t="shared" si="36"/>
        <v>1</v>
      </c>
      <c r="D129" t="str">
        <f t="shared" si="37"/>
        <v>2</v>
      </c>
      <c r="E129" t="str">
        <f t="shared" si="38"/>
        <v>t</v>
      </c>
      <c r="F129" t="str">
        <f>IF(AND(L129&gt;0,L129&lt;=5),"T1c"," ")&amp;IF(AND(M129&gt;0,M129&lt;=5),"T1p"," ")</f>
        <v>  </v>
      </c>
      <c r="G129" t="str">
        <f>IF(AND(P129&gt;0,P129&lt;=5),"T2c"," ")&amp;IF(AND(Q129&gt;0,Q129&lt;=5),"T2p"," ")</f>
        <v>  </v>
      </c>
      <c r="H129" s="32">
        <f>I$20</f>
        <v>0.7385728918</v>
      </c>
      <c r="I129" s="3">
        <f>'orig. data'!D105</f>
        <v>0.8260747971</v>
      </c>
      <c r="J129" s="3">
        <f>'orig. data'!J105</f>
        <v>0.7853728035</v>
      </c>
      <c r="K129" s="32">
        <f>J$20</f>
        <v>0.7146929752</v>
      </c>
      <c r="L129" s="6">
        <f>'orig. data'!B105</f>
        <v>1806</v>
      </c>
      <c r="M129" s="6">
        <f>'orig. data'!C105</f>
        <v>2190</v>
      </c>
      <c r="N129" s="12">
        <f>'orig. data'!E105</f>
        <v>9.698297E-20</v>
      </c>
      <c r="P129" s="6">
        <f>'orig. data'!H105</f>
        <v>1358</v>
      </c>
      <c r="Q129" s="6">
        <f>'orig. data'!I105</f>
        <v>1731</v>
      </c>
      <c r="R129" s="12">
        <f>'orig. data'!K105</f>
        <v>1.735093E-10</v>
      </c>
      <c r="T129" s="12">
        <f>'orig. data'!N105</f>
        <v>0.0014675855</v>
      </c>
    </row>
    <row r="130" spans="1:20" ht="12.75">
      <c r="A130" s="2">
        <v>105</v>
      </c>
      <c r="B130" t="s">
        <v>211</v>
      </c>
      <c r="C130" t="str">
        <f t="shared" si="36"/>
        <v>1</v>
      </c>
      <c r="D130" t="str">
        <f t="shared" si="37"/>
        <v>2</v>
      </c>
      <c r="E130" t="str">
        <f t="shared" si="38"/>
        <v>t</v>
      </c>
      <c r="F130" t="str">
        <f>IF(AND(L130&gt;0,L130&lt;=5),"T1c"," ")&amp;IF(AND(M130&gt;0,M130&lt;=5),"T1p"," ")</f>
        <v>  </v>
      </c>
      <c r="G130" t="str">
        <f>IF(AND(P130&gt;0,P130&lt;=5),"T2c"," ")&amp;IF(AND(Q130&gt;0,Q130&lt;=5),"T2p"," ")</f>
        <v>  </v>
      </c>
      <c r="H130" s="32">
        <f>I$20</f>
        <v>0.7385728918</v>
      </c>
      <c r="I130" s="3">
        <f>'orig. data'!D106</f>
        <v>0.8098011518</v>
      </c>
      <c r="J130" s="3">
        <f>'orig. data'!J106</f>
        <v>0.7620707855</v>
      </c>
      <c r="K130" s="32">
        <f>J$20</f>
        <v>0.7146929752</v>
      </c>
      <c r="L130" s="6">
        <f>'orig. data'!B106</f>
        <v>1473</v>
      </c>
      <c r="M130" s="6">
        <f>'orig. data'!C106</f>
        <v>1819</v>
      </c>
      <c r="N130" s="12">
        <f>'orig. data'!E106</f>
        <v>7.450532E-12</v>
      </c>
      <c r="P130" s="6">
        <f>'orig. data'!H106</f>
        <v>1285</v>
      </c>
      <c r="Q130" s="6">
        <f>'orig. data'!I106</f>
        <v>1688</v>
      </c>
      <c r="R130" s="12">
        <f>'orig. data'!K106</f>
        <v>1.99832E-05</v>
      </c>
      <c r="T130" s="12">
        <f>'orig. data'!N106</f>
        <v>0.0005871652</v>
      </c>
    </row>
    <row r="131" spans="2:20" ht="12.75">
      <c r="B131"/>
      <c r="C131"/>
      <c r="D131"/>
      <c r="E131"/>
      <c r="F131"/>
      <c r="G131"/>
      <c r="H131" s="32"/>
      <c r="I131" s="3"/>
      <c r="J131" s="3"/>
      <c r="K131" s="32"/>
      <c r="L131" s="6"/>
      <c r="M131" s="6"/>
      <c r="N131" s="12"/>
      <c r="P131" s="6"/>
      <c r="Q131" s="6"/>
      <c r="R131" s="12"/>
      <c r="T131" s="12"/>
    </row>
    <row r="132" spans="1:20" ht="12.75">
      <c r="A132" s="2">
        <v>106</v>
      </c>
      <c r="B132" t="s">
        <v>274</v>
      </c>
      <c r="C132" t="str">
        <f t="shared" si="36"/>
        <v>1</v>
      </c>
      <c r="D132" t="str">
        <f t="shared" si="37"/>
        <v>2</v>
      </c>
      <c r="E132">
        <f t="shared" si="38"/>
      </c>
      <c r="F132" t="str">
        <f>IF(AND(L132&gt;0,L132&lt;=5),"T1c"," ")&amp;IF(AND(M132&gt;0,M132&lt;=5),"T1p"," ")</f>
        <v>  </v>
      </c>
      <c r="G132" t="str">
        <f>IF(AND(P132&gt;0,P132&lt;=5),"T2c"," ")&amp;IF(AND(Q132&gt;0,Q132&lt;=5),"T2p"," ")</f>
        <v>  </v>
      </c>
      <c r="H132" s="32">
        <f>I$20</f>
        <v>0.7385728918</v>
      </c>
      <c r="I132" s="3">
        <f>'orig. data'!D107</f>
        <v>0.7872793061</v>
      </c>
      <c r="J132" s="3">
        <f>'orig. data'!J107</f>
        <v>0.7967686313</v>
      </c>
      <c r="K132" s="32">
        <f>J$20</f>
        <v>0.7146929752</v>
      </c>
      <c r="L132" s="6">
        <f>'orig. data'!B107</f>
        <v>1326</v>
      </c>
      <c r="M132" s="6">
        <f>'orig. data'!C107</f>
        <v>1692</v>
      </c>
      <c r="N132" s="12">
        <f>'orig. data'!E107</f>
        <v>4.5228336E-06</v>
      </c>
      <c r="P132" s="6">
        <f>'orig. data'!H107</f>
        <v>1055</v>
      </c>
      <c r="Q132" s="6">
        <f>'orig. data'!I107</f>
        <v>1325</v>
      </c>
      <c r="R132" s="12">
        <f>'orig. data'!K107</f>
        <v>1.783656E-10</v>
      </c>
      <c r="T132" s="12">
        <f>'orig. data'!N107</f>
        <v>0.651828836</v>
      </c>
    </row>
    <row r="133" spans="1:20" ht="12.75">
      <c r="A133" s="2">
        <v>107</v>
      </c>
      <c r="B133" t="s">
        <v>275</v>
      </c>
      <c r="C133" t="str">
        <f t="shared" si="36"/>
        <v>1</v>
      </c>
      <c r="D133" t="str">
        <f t="shared" si="37"/>
        <v>2</v>
      </c>
      <c r="E133">
        <f t="shared" si="38"/>
      </c>
      <c r="F133" t="str">
        <f>IF(AND(L133&gt;0,L133&lt;=5),"T1c"," ")&amp;IF(AND(M133&gt;0,M133&lt;=5),"T1p"," ")</f>
        <v>  </v>
      </c>
      <c r="G133" t="str">
        <f>IF(AND(P133&gt;0,P133&lt;=5),"T2c"," ")&amp;IF(AND(Q133&gt;0,Q133&lt;=5),"T2p"," ")</f>
        <v>  </v>
      </c>
      <c r="H133" s="32">
        <f>I$20</f>
        <v>0.7385728918</v>
      </c>
      <c r="I133" s="3">
        <f>'orig. data'!D108</f>
        <v>0.6658690591</v>
      </c>
      <c r="J133" s="3">
        <f>'orig. data'!J108</f>
        <v>0.6492565084</v>
      </c>
      <c r="K133" s="32">
        <f>J$20</f>
        <v>0.7146929752</v>
      </c>
      <c r="L133" s="6">
        <f>'orig. data'!B108</f>
        <v>892</v>
      </c>
      <c r="M133" s="6">
        <f>'orig. data'!C108</f>
        <v>1341</v>
      </c>
      <c r="N133" s="12">
        <f>'orig. data'!E108</f>
        <v>3.7627876E-09</v>
      </c>
      <c r="P133" s="6">
        <f>'orig. data'!H108</f>
        <v>818</v>
      </c>
      <c r="Q133" s="6">
        <f>'orig. data'!I108</f>
        <v>1260</v>
      </c>
      <c r="R133" s="12">
        <f>'orig. data'!K108</f>
        <v>4.0358897E-07</v>
      </c>
      <c r="T133" s="12">
        <f>'orig. data'!N108</f>
        <v>0.3646056088</v>
      </c>
    </row>
    <row r="134" spans="2:20" ht="12.75">
      <c r="B134"/>
      <c r="C134"/>
      <c r="D134"/>
      <c r="E134"/>
      <c r="F134"/>
      <c r="G134"/>
      <c r="H134" s="32"/>
      <c r="I134" s="3"/>
      <c r="J134" s="3"/>
      <c r="K134" s="32"/>
      <c r="L134" s="6"/>
      <c r="M134" s="6"/>
      <c r="N134" s="12"/>
      <c r="P134" s="6"/>
      <c r="Q134" s="6"/>
      <c r="R134" s="12"/>
      <c r="T134" s="12"/>
    </row>
    <row r="135" spans="1:20" ht="12.75">
      <c r="A135" s="2">
        <v>108</v>
      </c>
      <c r="B135" t="s">
        <v>278</v>
      </c>
      <c r="C135" t="str">
        <f t="shared" si="36"/>
        <v>1</v>
      </c>
      <c r="D135" t="str">
        <f t="shared" si="37"/>
        <v>2</v>
      </c>
      <c r="E135">
        <f t="shared" si="38"/>
      </c>
      <c r="F135" t="str">
        <f>IF(AND(L135&gt;0,L135&lt;=5),"T1c"," ")&amp;IF(AND(M135&gt;0,M135&lt;=5),"T1p"," ")</f>
        <v>  </v>
      </c>
      <c r="G135" t="str">
        <f>IF(AND(P135&gt;0,P135&lt;=5),"T2c"," ")&amp;IF(AND(Q135&gt;0,Q135&lt;=5),"T2p"," ")</f>
        <v>  </v>
      </c>
      <c r="H135" s="32">
        <f>I$20</f>
        <v>0.7385728918</v>
      </c>
      <c r="I135" s="3">
        <f>'orig. data'!D111</f>
        <v>0.6645395695</v>
      </c>
      <c r="J135" s="3">
        <f>'orig. data'!J111</f>
        <v>0.6660679432</v>
      </c>
      <c r="K135" s="32">
        <f>J$20</f>
        <v>0.7146929752</v>
      </c>
      <c r="L135" s="6">
        <f>'orig. data'!B111</f>
        <v>1599</v>
      </c>
      <c r="M135" s="6">
        <f>'orig. data'!C111</f>
        <v>2410</v>
      </c>
      <c r="N135" s="12">
        <f>'orig. data'!E111</f>
        <v>1.202805E-15</v>
      </c>
      <c r="P135" s="6">
        <f>'orig. data'!H111</f>
        <v>1486</v>
      </c>
      <c r="Q135" s="6">
        <f>'orig. data'!I111</f>
        <v>2231</v>
      </c>
      <c r="R135" s="12">
        <f>'orig. data'!K111</f>
        <v>7.731605E-07</v>
      </c>
      <c r="T135" s="12">
        <f>'orig. data'!N111</f>
        <v>0.9026669414</v>
      </c>
    </row>
    <row r="136" spans="1:20" ht="12.75">
      <c r="A136" s="2">
        <v>109</v>
      </c>
      <c r="B136" t="s">
        <v>279</v>
      </c>
      <c r="C136" t="str">
        <f t="shared" si="36"/>
        <v>1</v>
      </c>
      <c r="D136" t="str">
        <f t="shared" si="37"/>
        <v>2</v>
      </c>
      <c r="E136">
        <f t="shared" si="38"/>
      </c>
      <c r="F136" t="str">
        <f>IF(AND(L136&gt;0,L136&lt;=5),"T1c"," ")&amp;IF(AND(M136&gt;0,M136&lt;=5),"T1p"," ")</f>
        <v>  </v>
      </c>
      <c r="G136" t="str">
        <f>IF(AND(P136&gt;0,P136&lt;=5),"T2c"," ")&amp;IF(AND(Q136&gt;0,Q136&lt;=5),"T2p"," ")</f>
        <v>  </v>
      </c>
      <c r="H136" s="32">
        <f>I$20</f>
        <v>0.7385728918</v>
      </c>
      <c r="I136" s="3">
        <f>'orig. data'!D112</f>
        <v>0.5487220839</v>
      </c>
      <c r="J136" s="3">
        <f>'orig. data'!J112</f>
        <v>0.5450178679</v>
      </c>
      <c r="K136" s="32">
        <f>J$20</f>
        <v>0.7146929752</v>
      </c>
      <c r="L136" s="6">
        <f>'orig. data'!B112</f>
        <v>918</v>
      </c>
      <c r="M136" s="6">
        <f>'orig. data'!C112</f>
        <v>1673</v>
      </c>
      <c r="N136" s="12">
        <f>'orig. data'!E112</f>
        <v>4.095774E-64</v>
      </c>
      <c r="P136" s="6">
        <f>'orig. data'!H112</f>
        <v>760</v>
      </c>
      <c r="Q136" s="6">
        <f>'orig. data'!I112</f>
        <v>1395</v>
      </c>
      <c r="R136" s="12">
        <f>'orig. data'!K112</f>
        <v>3.437122E-41</v>
      </c>
      <c r="T136" s="12">
        <f>'orig. data'!N112</f>
        <v>0.8868793879</v>
      </c>
    </row>
    <row r="137" spans="2:20" ht="12.75">
      <c r="B137"/>
      <c r="C137"/>
      <c r="D137"/>
      <c r="E137"/>
      <c r="F137"/>
      <c r="G137"/>
      <c r="H137" s="32"/>
      <c r="I137" s="3"/>
      <c r="J137" s="3"/>
      <c r="K137" s="32"/>
      <c r="L137" s="6"/>
      <c r="M137" s="6"/>
      <c r="N137" s="12"/>
      <c r="P137" s="6"/>
      <c r="Q137" s="6"/>
      <c r="R137" s="12"/>
      <c r="T137" s="12"/>
    </row>
    <row r="138" spans="1:20" ht="12.75">
      <c r="A138" s="2">
        <v>110</v>
      </c>
      <c r="B138" t="s">
        <v>276</v>
      </c>
      <c r="C138" t="str">
        <f t="shared" si="36"/>
        <v>1</v>
      </c>
      <c r="D138">
        <f t="shared" si="37"/>
      </c>
      <c r="E138">
        <f t="shared" si="38"/>
      </c>
      <c r="F138" t="str">
        <f>IF(AND(L138&gt;0,L138&lt;=5),"T1c"," ")&amp;IF(AND(M138&gt;0,M138&lt;=5),"T1p"," ")</f>
        <v>  </v>
      </c>
      <c r="G138" t="str">
        <f>IF(AND(P138&gt;0,P138&lt;=5),"T2c"," ")&amp;IF(AND(Q138&gt;0,Q138&lt;=5),"T2p"," ")</f>
        <v>  </v>
      </c>
      <c r="H138" s="32">
        <f>I$20</f>
        <v>0.7385728918</v>
      </c>
      <c r="I138" s="3">
        <f>'orig. data'!D109</f>
        <v>0.679510299</v>
      </c>
      <c r="J138" s="3">
        <f>'orig. data'!J109</f>
        <v>0.6989513633</v>
      </c>
      <c r="K138" s="32">
        <f>J$20</f>
        <v>0.7146929752</v>
      </c>
      <c r="L138" s="6">
        <f>'orig. data'!B109</f>
        <v>2243</v>
      </c>
      <c r="M138" s="6">
        <f>'orig. data'!C109</f>
        <v>3305</v>
      </c>
      <c r="N138" s="12">
        <f>'orig. data'!E109</f>
        <v>5.927192E-14</v>
      </c>
      <c r="P138" s="6">
        <f>'orig. data'!H109</f>
        <v>2113</v>
      </c>
      <c r="Q138" s="6">
        <f>'orig. data'!I109</f>
        <v>3024</v>
      </c>
      <c r="R138" s="12">
        <f>'orig. data'!K109</f>
        <v>0.0724861781</v>
      </c>
      <c r="T138" s="12">
        <f>'orig. data'!N109</f>
        <v>0.0823807382</v>
      </c>
    </row>
    <row r="139" spans="1:20" ht="12.75">
      <c r="A139" s="2">
        <v>111</v>
      </c>
      <c r="B139" t="s">
        <v>277</v>
      </c>
      <c r="C139" t="str">
        <f t="shared" si="36"/>
        <v>1</v>
      </c>
      <c r="D139" t="str">
        <f t="shared" si="37"/>
        <v>2</v>
      </c>
      <c r="E139">
        <f t="shared" si="38"/>
      </c>
      <c r="F139" t="str">
        <f>IF(AND(L139&gt;0,L139&lt;=5),"T1c"," ")&amp;IF(AND(M139&gt;0,M139&lt;=5),"T1p"," ")</f>
        <v>  </v>
      </c>
      <c r="G139" t="str">
        <f>IF(AND(P139&gt;0,P139&lt;=5),"T2c"," ")&amp;IF(AND(Q139&gt;0,Q139&lt;=5),"T2p"," ")</f>
        <v>  </v>
      </c>
      <c r="H139" s="32">
        <f>I$20</f>
        <v>0.7385728918</v>
      </c>
      <c r="I139" s="3">
        <f>'orig. data'!D110</f>
        <v>0.6154687263</v>
      </c>
      <c r="J139" s="3">
        <f>'orig. data'!J110</f>
        <v>0.6105193879</v>
      </c>
      <c r="K139" s="32">
        <f>J$20</f>
        <v>0.7146929752</v>
      </c>
      <c r="L139" s="6">
        <f>'orig. data'!B110</f>
        <v>1608</v>
      </c>
      <c r="M139" s="6">
        <f>'orig. data'!C110</f>
        <v>2614</v>
      </c>
      <c r="N139" s="12">
        <f>'orig. data'!E110</f>
        <v>6.056184E-44</v>
      </c>
      <c r="P139" s="6">
        <f>'orig. data'!H110</f>
        <v>1585</v>
      </c>
      <c r="Q139" s="6">
        <f>'orig. data'!I110</f>
        <v>2597</v>
      </c>
      <c r="R139" s="12">
        <f>'orig. data'!K110</f>
        <v>5.417813E-30</v>
      </c>
      <c r="T139" s="12">
        <f>'orig. data'!N110</f>
        <v>0.774689126</v>
      </c>
    </row>
    <row r="140" spans="2:8" ht="12.75">
      <c r="B140"/>
      <c r="C140">
        <f t="shared" si="36"/>
      </c>
      <c r="D140">
        <f t="shared" si="37"/>
      </c>
      <c r="E140">
        <f t="shared" si="38"/>
      </c>
      <c r="F140" t="str">
        <f>IF(AND(L140&gt;0,L140&lt;=5),"T1c"," ")&amp;IF(AND(M140&gt;0,M140&lt;=5),"T1p"," ")</f>
        <v>  </v>
      </c>
      <c r="G140"/>
      <c r="H140" s="33"/>
    </row>
    <row r="141" spans="2:8" ht="12.75">
      <c r="B141"/>
      <c r="C141">
        <f t="shared" si="36"/>
      </c>
      <c r="D141">
        <f t="shared" si="37"/>
      </c>
      <c r="E141">
        <f t="shared" si="38"/>
      </c>
      <c r="F141"/>
      <c r="G141"/>
      <c r="H141" s="33"/>
    </row>
    <row r="142" spans="2:8" ht="12.75">
      <c r="B142"/>
      <c r="C142">
        <f t="shared" si="36"/>
      </c>
      <c r="D142">
        <f t="shared" si="37"/>
      </c>
      <c r="E142">
        <f t="shared" si="38"/>
      </c>
      <c r="F142"/>
      <c r="G142"/>
      <c r="H142" s="33"/>
    </row>
    <row r="143" spans="2:8" ht="12.75">
      <c r="B143"/>
      <c r="C143">
        <f t="shared" si="36"/>
      </c>
      <c r="D143">
        <f t="shared" si="37"/>
      </c>
      <c r="E143">
        <f t="shared" si="38"/>
      </c>
      <c r="F143"/>
      <c r="G143"/>
      <c r="H143" s="33"/>
    </row>
    <row r="144" spans="2:8" ht="12.75">
      <c r="B144"/>
      <c r="C144">
        <f t="shared" si="36"/>
      </c>
      <c r="D144">
        <f t="shared" si="37"/>
      </c>
      <c r="E144">
        <f t="shared" si="38"/>
      </c>
      <c r="F144"/>
      <c r="G144"/>
      <c r="H144" s="33"/>
    </row>
    <row r="145" spans="2:8" ht="12.75">
      <c r="B145"/>
      <c r="C145">
        <f t="shared" si="36"/>
      </c>
      <c r="D145">
        <f t="shared" si="37"/>
      </c>
      <c r="E145">
        <f t="shared" si="38"/>
      </c>
      <c r="F145"/>
      <c r="G145"/>
      <c r="H145" s="33"/>
    </row>
    <row r="146" spans="2:8" ht="12.75">
      <c r="B146"/>
      <c r="C146">
        <f t="shared" si="36"/>
      </c>
      <c r="D146"/>
      <c r="E146">
        <f t="shared" si="38"/>
      </c>
      <c r="F146"/>
      <c r="G146"/>
      <c r="H146" s="33"/>
    </row>
    <row r="147" spans="3:8" ht="12.75">
      <c r="C147">
        <f t="shared" si="36"/>
      </c>
      <c r="E147">
        <f t="shared" si="38"/>
      </c>
      <c r="H147" s="33"/>
    </row>
    <row r="148" spans="3:8" ht="12.75">
      <c r="C148">
        <f t="shared" si="36"/>
      </c>
      <c r="E148">
        <f t="shared" si="38"/>
      </c>
      <c r="H148" s="33"/>
    </row>
    <row r="149" spans="3:8" ht="12.75">
      <c r="C149">
        <f t="shared" si="36"/>
      </c>
      <c r="E149">
        <f t="shared" si="38"/>
      </c>
      <c r="H149" s="33"/>
    </row>
    <row r="150" spans="3:8" ht="12.75">
      <c r="C150">
        <f t="shared" si="36"/>
      </c>
      <c r="E150">
        <f t="shared" si="38"/>
      </c>
      <c r="H150" s="33"/>
    </row>
    <row r="151" spans="3:8" ht="12.75">
      <c r="C151">
        <f t="shared" si="36"/>
      </c>
      <c r="E151">
        <f t="shared" si="38"/>
      </c>
      <c r="H151" s="33"/>
    </row>
    <row r="152" spans="3:8" ht="12.75">
      <c r="C152">
        <f t="shared" si="36"/>
      </c>
      <c r="E152">
        <f t="shared" si="38"/>
      </c>
      <c r="H152" s="33"/>
    </row>
    <row r="153" spans="3:5" ht="12.75">
      <c r="C153">
        <f t="shared" si="36"/>
      </c>
      <c r="E153">
        <f t="shared" si="38"/>
      </c>
    </row>
    <row r="154" spans="3:5" ht="12.75">
      <c r="C154">
        <f t="shared" si="36"/>
      </c>
      <c r="E154">
        <f t="shared" si="38"/>
      </c>
    </row>
    <row r="155" spans="3:5" ht="12.75">
      <c r="C155">
        <f t="shared" si="36"/>
      </c>
      <c r="E155">
        <f t="shared" si="38"/>
      </c>
    </row>
    <row r="156" spans="3:5" ht="12.75">
      <c r="C156">
        <f t="shared" si="36"/>
      </c>
      <c r="E156">
        <f t="shared" si="38"/>
      </c>
    </row>
    <row r="157" spans="3:5" ht="12.75">
      <c r="C157">
        <f t="shared" si="36"/>
      </c>
      <c r="E157">
        <f t="shared" si="38"/>
      </c>
    </row>
    <row r="158" spans="3:5" ht="12.75">
      <c r="C158">
        <f t="shared" si="36"/>
      </c>
      <c r="E158">
        <f t="shared" si="38"/>
      </c>
    </row>
    <row r="159" spans="3:5" ht="12.75">
      <c r="C159">
        <f t="shared" si="36"/>
      </c>
      <c r="E159">
        <f t="shared" si="38"/>
      </c>
    </row>
    <row r="160" spans="3:5" ht="12.75">
      <c r="C160">
        <f t="shared" si="36"/>
      </c>
      <c r="E160">
        <f t="shared" si="38"/>
      </c>
    </row>
    <row r="161" spans="3:5" ht="12.75">
      <c r="C161">
        <f t="shared" si="36"/>
      </c>
      <c r="E161">
        <f t="shared" si="38"/>
      </c>
    </row>
    <row r="162" spans="3:5" ht="12.75">
      <c r="C162">
        <f t="shared" si="36"/>
      </c>
      <c r="E162">
        <f t="shared" si="38"/>
      </c>
    </row>
    <row r="163" spans="3:5" ht="12.75">
      <c r="C163">
        <f t="shared" si="36"/>
      </c>
      <c r="E163">
        <f t="shared" si="38"/>
      </c>
    </row>
    <row r="164" spans="3:5" ht="12.75">
      <c r="C164">
        <f t="shared" si="36"/>
      </c>
      <c r="E164">
        <f t="shared" si="38"/>
      </c>
    </row>
    <row r="165" spans="3:5" ht="12.75">
      <c r="C165">
        <f t="shared" si="36"/>
      </c>
      <c r="E165">
        <f t="shared" si="38"/>
      </c>
    </row>
    <row r="166" spans="3:5" ht="12.75">
      <c r="C166">
        <f t="shared" si="36"/>
      </c>
      <c r="E166">
        <f t="shared" si="38"/>
      </c>
    </row>
    <row r="167" spans="3:5" ht="12.75">
      <c r="C167">
        <f t="shared" si="36"/>
      </c>
      <c r="E167">
        <f t="shared" si="38"/>
      </c>
    </row>
    <row r="168" spans="3:5" ht="12.75">
      <c r="C168">
        <f t="shared" si="36"/>
      </c>
      <c r="E168">
        <f t="shared" si="38"/>
      </c>
    </row>
    <row r="169" spans="3:5" ht="12.75">
      <c r="C169">
        <f t="shared" si="36"/>
      </c>
      <c r="E169">
        <f t="shared" si="38"/>
      </c>
    </row>
    <row r="170" spans="3:5" ht="12.75">
      <c r="C170">
        <f t="shared" si="36"/>
      </c>
      <c r="E170">
        <f t="shared" si="38"/>
      </c>
    </row>
    <row r="171" spans="3:5" ht="12.75">
      <c r="C171">
        <f t="shared" si="36"/>
      </c>
      <c r="E171">
        <f t="shared" si="38"/>
      </c>
    </row>
    <row r="172" spans="3:5" ht="12.75">
      <c r="C172">
        <f t="shared" si="36"/>
      </c>
      <c r="E172">
        <f t="shared" si="38"/>
      </c>
    </row>
    <row r="173" spans="3:5" ht="12.75">
      <c r="C173">
        <f t="shared" si="36"/>
      </c>
      <c r="E173">
        <f t="shared" si="38"/>
      </c>
    </row>
    <row r="174" spans="3:5" ht="12.75">
      <c r="C174">
        <f t="shared" si="36"/>
      </c>
      <c r="E174">
        <f t="shared" si="38"/>
      </c>
    </row>
    <row r="175" spans="3:5" ht="12.75">
      <c r="C175">
        <f t="shared" si="36"/>
      </c>
      <c r="E175">
        <f t="shared" si="38"/>
      </c>
    </row>
    <row r="176" spans="3:5" ht="12.75">
      <c r="C176">
        <f t="shared" si="36"/>
      </c>
      <c r="E176">
        <f t="shared" si="38"/>
      </c>
    </row>
    <row r="177" spans="3:5" ht="12.75">
      <c r="C177">
        <f t="shared" si="36"/>
      </c>
      <c r="E177">
        <f t="shared" si="38"/>
      </c>
    </row>
    <row r="178" spans="3:5" ht="12.75">
      <c r="C178">
        <f t="shared" si="36"/>
      </c>
      <c r="E178">
        <f t="shared" si="38"/>
      </c>
    </row>
    <row r="179" spans="3:5" ht="12.75">
      <c r="C179">
        <f t="shared" si="36"/>
      </c>
      <c r="E179">
        <f t="shared" si="38"/>
      </c>
    </row>
    <row r="180" spans="3:5" ht="12.75">
      <c r="C180">
        <f t="shared" si="36"/>
      </c>
      <c r="E180">
        <f t="shared" si="38"/>
      </c>
    </row>
    <row r="181" spans="3:5" ht="12.75">
      <c r="C181">
        <f t="shared" si="36"/>
      </c>
      <c r="E181">
        <f t="shared" si="38"/>
      </c>
    </row>
    <row r="182" spans="3:5" ht="12.75">
      <c r="C182">
        <f t="shared" si="36"/>
      </c>
      <c r="E182">
        <f t="shared" si="38"/>
      </c>
    </row>
    <row r="183" spans="3:5" ht="12.75">
      <c r="C183">
        <f t="shared" si="36"/>
      </c>
      <c r="E183">
        <f t="shared" si="38"/>
      </c>
    </row>
    <row r="184" spans="3:5" ht="12.75">
      <c r="C184">
        <f t="shared" si="36"/>
      </c>
      <c r="E184">
        <f t="shared" si="38"/>
      </c>
    </row>
    <row r="185" spans="3:5" ht="12.75">
      <c r="C185">
        <f t="shared" si="36"/>
      </c>
      <c r="E185">
        <f t="shared" si="38"/>
      </c>
    </row>
    <row r="186" spans="3:5" ht="12.75">
      <c r="C186">
        <f t="shared" si="36"/>
      </c>
      <c r="E186">
        <f t="shared" si="38"/>
      </c>
    </row>
    <row r="187" spans="3:5" ht="12.75">
      <c r="C187">
        <f t="shared" si="36"/>
      </c>
      <c r="E187">
        <f t="shared" si="38"/>
      </c>
    </row>
    <row r="188" spans="3:5" ht="12.75">
      <c r="C188">
        <f t="shared" si="36"/>
      </c>
      <c r="E188">
        <f t="shared" si="38"/>
      </c>
    </row>
    <row r="189" spans="3:5" ht="12.75">
      <c r="C189">
        <f t="shared" si="36"/>
      </c>
      <c r="E189">
        <f t="shared" si="38"/>
      </c>
    </row>
    <row r="190" spans="3:5" ht="12.75">
      <c r="C190">
        <f aca="true" t="shared" si="39" ref="C190:C253">IF(AND(N190&lt;=0.005,N190&gt;0),"1","")</f>
      </c>
      <c r="E190">
        <f aca="true" t="shared" si="40" ref="E190:E253">IF(AND(T190&lt;=0.005,T190&gt;0),"t","")</f>
      </c>
    </row>
    <row r="191" spans="3:5" ht="12.75">
      <c r="C191">
        <f t="shared" si="39"/>
      </c>
      <c r="E191">
        <f t="shared" si="40"/>
      </c>
    </row>
    <row r="192" spans="3:5" ht="12.75">
      <c r="C192">
        <f t="shared" si="39"/>
      </c>
      <c r="E192">
        <f t="shared" si="40"/>
      </c>
    </row>
    <row r="193" spans="3:5" ht="12.75">
      <c r="C193">
        <f t="shared" si="39"/>
      </c>
      <c r="E193">
        <f t="shared" si="40"/>
      </c>
    </row>
    <row r="194" spans="3:5" ht="12.75">
      <c r="C194">
        <f t="shared" si="39"/>
      </c>
      <c r="E194">
        <f t="shared" si="40"/>
      </c>
    </row>
    <row r="195" spans="3:5" ht="12.75">
      <c r="C195">
        <f t="shared" si="39"/>
      </c>
      <c r="E195">
        <f t="shared" si="40"/>
      </c>
    </row>
    <row r="196" spans="3:5" ht="12.75">
      <c r="C196">
        <f t="shared" si="39"/>
      </c>
      <c r="E196">
        <f t="shared" si="40"/>
      </c>
    </row>
    <row r="197" spans="3:5" ht="12.75">
      <c r="C197">
        <f t="shared" si="39"/>
      </c>
      <c r="E197">
        <f t="shared" si="40"/>
      </c>
    </row>
    <row r="198" spans="3:5" ht="12.75">
      <c r="C198">
        <f t="shared" si="39"/>
      </c>
      <c r="E198">
        <f t="shared" si="40"/>
      </c>
    </row>
    <row r="199" spans="3:5" ht="12.75">
      <c r="C199">
        <f t="shared" si="39"/>
      </c>
      <c r="E199">
        <f t="shared" si="40"/>
      </c>
    </row>
    <row r="200" spans="3:5" ht="12.75">
      <c r="C200">
        <f t="shared" si="39"/>
      </c>
      <c r="E200">
        <f t="shared" si="40"/>
      </c>
    </row>
    <row r="201" spans="3:5" ht="12.75">
      <c r="C201">
        <f t="shared" si="39"/>
      </c>
      <c r="E201">
        <f t="shared" si="40"/>
      </c>
    </row>
    <row r="202" spans="3:5" ht="12.75">
      <c r="C202">
        <f t="shared" si="39"/>
      </c>
      <c r="E202">
        <f t="shared" si="40"/>
      </c>
    </row>
    <row r="203" spans="3:5" ht="12.75">
      <c r="C203">
        <f t="shared" si="39"/>
      </c>
      <c r="E203">
        <f t="shared" si="40"/>
      </c>
    </row>
    <row r="204" spans="3:5" ht="12.75">
      <c r="C204">
        <f t="shared" si="39"/>
      </c>
      <c r="E204">
        <f t="shared" si="40"/>
      </c>
    </row>
    <row r="205" spans="3:5" ht="12.75">
      <c r="C205">
        <f t="shared" si="39"/>
      </c>
      <c r="E205">
        <f t="shared" si="40"/>
      </c>
    </row>
    <row r="206" spans="3:5" ht="12.75">
      <c r="C206">
        <f t="shared" si="39"/>
      </c>
      <c r="E206">
        <f t="shared" si="40"/>
      </c>
    </row>
    <row r="207" spans="3:5" ht="12.75">
      <c r="C207">
        <f t="shared" si="39"/>
      </c>
      <c r="E207">
        <f t="shared" si="40"/>
      </c>
    </row>
    <row r="208" spans="3:5" ht="12.75">
      <c r="C208">
        <f t="shared" si="39"/>
      </c>
      <c r="E208">
        <f t="shared" si="40"/>
      </c>
    </row>
    <row r="209" spans="3:5" ht="12.75">
      <c r="C209">
        <f t="shared" si="39"/>
      </c>
      <c r="E209">
        <f t="shared" si="40"/>
      </c>
    </row>
    <row r="210" spans="3:5" ht="12.75">
      <c r="C210">
        <f t="shared" si="39"/>
      </c>
      <c r="E210">
        <f t="shared" si="40"/>
      </c>
    </row>
    <row r="211" spans="3:5" ht="12.75">
      <c r="C211">
        <f t="shared" si="39"/>
      </c>
      <c r="E211">
        <f t="shared" si="40"/>
      </c>
    </row>
    <row r="212" spans="3:5" ht="12.75">
      <c r="C212">
        <f t="shared" si="39"/>
      </c>
      <c r="E212">
        <f t="shared" si="40"/>
      </c>
    </row>
    <row r="213" spans="3:5" ht="12.75">
      <c r="C213">
        <f t="shared" si="39"/>
      </c>
      <c r="E213">
        <f t="shared" si="40"/>
      </c>
    </row>
    <row r="214" spans="3:5" ht="12.75">
      <c r="C214">
        <f t="shared" si="39"/>
      </c>
      <c r="E214">
        <f t="shared" si="40"/>
      </c>
    </row>
    <row r="215" spans="3:5" ht="12.75">
      <c r="C215">
        <f t="shared" si="39"/>
      </c>
      <c r="E215">
        <f t="shared" si="40"/>
      </c>
    </row>
    <row r="216" spans="3:5" ht="12.75">
      <c r="C216">
        <f t="shared" si="39"/>
      </c>
      <c r="E216">
        <f t="shared" si="40"/>
      </c>
    </row>
    <row r="217" spans="3:5" ht="12.75">
      <c r="C217">
        <f t="shared" si="39"/>
      </c>
      <c r="E217">
        <f t="shared" si="40"/>
      </c>
    </row>
    <row r="218" spans="3:5" ht="12.75">
      <c r="C218">
        <f t="shared" si="39"/>
      </c>
      <c r="E218">
        <f t="shared" si="40"/>
      </c>
    </row>
    <row r="219" spans="3:5" ht="12.75">
      <c r="C219">
        <f t="shared" si="39"/>
      </c>
      <c r="E219">
        <f t="shared" si="40"/>
      </c>
    </row>
    <row r="220" spans="3:5" ht="12.75">
      <c r="C220">
        <f t="shared" si="39"/>
      </c>
      <c r="E220">
        <f t="shared" si="40"/>
      </c>
    </row>
    <row r="221" spans="3:5" ht="12.75">
      <c r="C221">
        <f t="shared" si="39"/>
      </c>
      <c r="E221">
        <f t="shared" si="40"/>
      </c>
    </row>
    <row r="222" spans="3:5" ht="12.75">
      <c r="C222">
        <f t="shared" si="39"/>
      </c>
      <c r="E222">
        <f t="shared" si="40"/>
      </c>
    </row>
    <row r="223" spans="3:5" ht="12.75">
      <c r="C223">
        <f t="shared" si="39"/>
      </c>
      <c r="E223">
        <f t="shared" si="40"/>
      </c>
    </row>
    <row r="224" spans="3:5" ht="12.75">
      <c r="C224">
        <f t="shared" si="39"/>
      </c>
      <c r="E224">
        <f t="shared" si="40"/>
      </c>
    </row>
    <row r="225" spans="3:5" ht="12.75">
      <c r="C225">
        <f t="shared" si="39"/>
      </c>
      <c r="E225">
        <f t="shared" si="40"/>
      </c>
    </row>
    <row r="226" spans="3:5" ht="12.75">
      <c r="C226">
        <f t="shared" si="39"/>
      </c>
      <c r="E226">
        <f t="shared" si="40"/>
      </c>
    </row>
    <row r="227" spans="3:5" ht="12.75">
      <c r="C227">
        <f t="shared" si="39"/>
      </c>
      <c r="E227">
        <f t="shared" si="40"/>
      </c>
    </row>
    <row r="228" spans="3:5" ht="12.75">
      <c r="C228">
        <f t="shared" si="39"/>
      </c>
      <c r="E228">
        <f t="shared" si="40"/>
      </c>
    </row>
    <row r="229" spans="3:5" ht="12.75">
      <c r="C229">
        <f t="shared" si="39"/>
      </c>
      <c r="E229">
        <f t="shared" si="40"/>
      </c>
    </row>
    <row r="230" spans="3:5" ht="12.75">
      <c r="C230">
        <f t="shared" si="39"/>
      </c>
      <c r="E230">
        <f t="shared" si="40"/>
      </c>
    </row>
    <row r="231" spans="3:5" ht="12.75">
      <c r="C231">
        <f t="shared" si="39"/>
      </c>
      <c r="E231">
        <f t="shared" si="40"/>
      </c>
    </row>
    <row r="232" spans="3:5" ht="12.75">
      <c r="C232">
        <f t="shared" si="39"/>
      </c>
      <c r="E232">
        <f t="shared" si="40"/>
      </c>
    </row>
    <row r="233" spans="3:5" ht="12.75">
      <c r="C233">
        <f t="shared" si="39"/>
      </c>
      <c r="E233">
        <f t="shared" si="40"/>
      </c>
    </row>
    <row r="234" spans="3:5" ht="12.75">
      <c r="C234">
        <f t="shared" si="39"/>
      </c>
      <c r="E234">
        <f t="shared" si="40"/>
      </c>
    </row>
    <row r="235" spans="3:5" ht="12.75">
      <c r="C235">
        <f t="shared" si="39"/>
      </c>
      <c r="E235">
        <f t="shared" si="40"/>
      </c>
    </row>
    <row r="236" spans="3:5" ht="12.75">
      <c r="C236">
        <f t="shared" si="39"/>
      </c>
      <c r="E236">
        <f t="shared" si="40"/>
      </c>
    </row>
    <row r="237" spans="3:5" ht="12.75">
      <c r="C237">
        <f t="shared" si="39"/>
      </c>
      <c r="E237">
        <f t="shared" si="40"/>
      </c>
    </row>
    <row r="238" spans="3:5" ht="12.75">
      <c r="C238">
        <f t="shared" si="39"/>
      </c>
      <c r="E238">
        <f t="shared" si="40"/>
      </c>
    </row>
    <row r="239" spans="3:5" ht="12.75">
      <c r="C239">
        <f t="shared" si="39"/>
      </c>
      <c r="E239">
        <f t="shared" si="40"/>
      </c>
    </row>
    <row r="240" spans="3:5" ht="12.75">
      <c r="C240">
        <f t="shared" si="39"/>
      </c>
      <c r="E240">
        <f t="shared" si="40"/>
      </c>
    </row>
    <row r="241" spans="3:5" ht="12.75">
      <c r="C241">
        <f t="shared" si="39"/>
      </c>
      <c r="E241">
        <f t="shared" si="40"/>
      </c>
    </row>
    <row r="242" spans="3:5" ht="12.75">
      <c r="C242">
        <f t="shared" si="39"/>
      </c>
      <c r="E242">
        <f t="shared" si="40"/>
      </c>
    </row>
    <row r="243" spans="3:5" ht="12.75">
      <c r="C243">
        <f t="shared" si="39"/>
      </c>
      <c r="E243">
        <f t="shared" si="40"/>
      </c>
    </row>
    <row r="244" spans="3:5" ht="12.75">
      <c r="C244">
        <f t="shared" si="39"/>
      </c>
      <c r="E244">
        <f t="shared" si="40"/>
      </c>
    </row>
    <row r="245" spans="3:5" ht="12.75">
      <c r="C245">
        <f t="shared" si="39"/>
      </c>
      <c r="E245">
        <f t="shared" si="40"/>
      </c>
    </row>
    <row r="246" spans="3:5" ht="12.75">
      <c r="C246">
        <f t="shared" si="39"/>
      </c>
      <c r="E246">
        <f t="shared" si="40"/>
      </c>
    </row>
    <row r="247" spans="3:5" ht="12.75">
      <c r="C247">
        <f t="shared" si="39"/>
      </c>
      <c r="E247">
        <f t="shared" si="40"/>
      </c>
    </row>
    <row r="248" spans="3:5" ht="12.75">
      <c r="C248">
        <f t="shared" si="39"/>
      </c>
      <c r="E248">
        <f t="shared" si="40"/>
      </c>
    </row>
    <row r="249" spans="3:5" ht="12.75">
      <c r="C249">
        <f t="shared" si="39"/>
      </c>
      <c r="E249">
        <f t="shared" si="40"/>
      </c>
    </row>
    <row r="250" spans="3:5" ht="12.75">
      <c r="C250">
        <f t="shared" si="39"/>
      </c>
      <c r="E250">
        <f t="shared" si="40"/>
      </c>
    </row>
    <row r="251" spans="3:5" ht="12.75">
      <c r="C251">
        <f t="shared" si="39"/>
      </c>
      <c r="E251">
        <f t="shared" si="40"/>
      </c>
    </row>
    <row r="252" spans="3:5" ht="12.75">
      <c r="C252">
        <f t="shared" si="39"/>
      </c>
      <c r="E252">
        <f t="shared" si="40"/>
      </c>
    </row>
    <row r="253" spans="3:5" ht="12.75">
      <c r="C253">
        <f t="shared" si="39"/>
      </c>
      <c r="E253">
        <f t="shared" si="40"/>
      </c>
    </row>
    <row r="254" spans="3:5" ht="12.75">
      <c r="C254">
        <f aca="true" t="shared" si="41" ref="C254:C317">IF(AND(N254&lt;=0.005,N254&gt;0),"1","")</f>
      </c>
      <c r="E254">
        <f aca="true" t="shared" si="42" ref="E254:E317">IF(AND(T254&lt;=0.005,T254&gt;0),"t","")</f>
      </c>
    </row>
    <row r="255" spans="3:5" ht="12.75">
      <c r="C255">
        <f t="shared" si="41"/>
      </c>
      <c r="E255">
        <f t="shared" si="42"/>
      </c>
    </row>
    <row r="256" spans="3:5" ht="12.75">
      <c r="C256">
        <f t="shared" si="41"/>
      </c>
      <c r="E256">
        <f t="shared" si="42"/>
      </c>
    </row>
    <row r="257" spans="3:5" ht="12.75">
      <c r="C257">
        <f t="shared" si="41"/>
      </c>
      <c r="E257">
        <f t="shared" si="42"/>
      </c>
    </row>
    <row r="258" spans="3:5" ht="12.75">
      <c r="C258">
        <f t="shared" si="41"/>
      </c>
      <c r="E258">
        <f t="shared" si="42"/>
      </c>
    </row>
    <row r="259" spans="3:5" ht="12.75">
      <c r="C259">
        <f t="shared" si="41"/>
      </c>
      <c r="E259">
        <f t="shared" si="42"/>
      </c>
    </row>
    <row r="260" spans="3:5" ht="12.75">
      <c r="C260">
        <f t="shared" si="41"/>
      </c>
      <c r="E260">
        <f t="shared" si="42"/>
      </c>
    </row>
    <row r="261" spans="3:5" ht="12.75">
      <c r="C261">
        <f t="shared" si="41"/>
      </c>
      <c r="E261">
        <f t="shared" si="42"/>
      </c>
    </row>
    <row r="262" spans="3:5" ht="12.75">
      <c r="C262">
        <f t="shared" si="41"/>
      </c>
      <c r="E262">
        <f t="shared" si="42"/>
      </c>
    </row>
    <row r="263" spans="3:5" ht="12.75">
      <c r="C263">
        <f t="shared" si="41"/>
      </c>
      <c r="E263">
        <f t="shared" si="42"/>
      </c>
    </row>
    <row r="264" spans="3:5" ht="12.75">
      <c r="C264">
        <f t="shared" si="41"/>
      </c>
      <c r="E264">
        <f t="shared" si="42"/>
      </c>
    </row>
    <row r="265" spans="3:5" ht="12.75">
      <c r="C265">
        <f t="shared" si="41"/>
      </c>
      <c r="E265">
        <f t="shared" si="42"/>
      </c>
    </row>
    <row r="266" spans="3:5" ht="12.75">
      <c r="C266">
        <f t="shared" si="41"/>
      </c>
      <c r="E266">
        <f t="shared" si="42"/>
      </c>
    </row>
    <row r="267" spans="3:5" ht="12.75">
      <c r="C267">
        <f t="shared" si="41"/>
      </c>
      <c r="E267">
        <f t="shared" si="42"/>
      </c>
    </row>
    <row r="268" spans="3:5" ht="12.75">
      <c r="C268">
        <f t="shared" si="41"/>
      </c>
      <c r="E268">
        <f t="shared" si="42"/>
      </c>
    </row>
    <row r="269" spans="3:5" ht="12.75">
      <c r="C269">
        <f t="shared" si="41"/>
      </c>
      <c r="E269">
        <f t="shared" si="42"/>
      </c>
    </row>
    <row r="270" spans="3:5" ht="12.75">
      <c r="C270">
        <f t="shared" si="41"/>
      </c>
      <c r="E270">
        <f t="shared" si="42"/>
      </c>
    </row>
    <row r="271" spans="3:5" ht="12.75">
      <c r="C271">
        <f t="shared" si="41"/>
      </c>
      <c r="E271">
        <f t="shared" si="42"/>
      </c>
    </row>
    <row r="272" spans="3:5" ht="12.75">
      <c r="C272">
        <f t="shared" si="41"/>
      </c>
      <c r="E272">
        <f t="shared" si="42"/>
      </c>
    </row>
    <row r="273" spans="3:5" ht="12.75">
      <c r="C273">
        <f t="shared" si="41"/>
      </c>
      <c r="E273">
        <f t="shared" si="42"/>
      </c>
    </row>
    <row r="274" spans="3:5" ht="12.75">
      <c r="C274">
        <f t="shared" si="41"/>
      </c>
      <c r="E274">
        <f t="shared" si="42"/>
      </c>
    </row>
    <row r="275" spans="3:5" ht="12.75">
      <c r="C275">
        <f t="shared" si="41"/>
      </c>
      <c r="E275">
        <f t="shared" si="42"/>
      </c>
    </row>
    <row r="276" spans="3:5" ht="12.75">
      <c r="C276">
        <f t="shared" si="41"/>
      </c>
      <c r="E276">
        <f t="shared" si="42"/>
      </c>
    </row>
    <row r="277" spans="3:5" ht="12.75">
      <c r="C277">
        <f t="shared" si="41"/>
      </c>
      <c r="E277">
        <f t="shared" si="42"/>
      </c>
    </row>
    <row r="278" spans="3:5" ht="12.75">
      <c r="C278">
        <f t="shared" si="41"/>
      </c>
      <c r="E278">
        <f t="shared" si="42"/>
      </c>
    </row>
    <row r="279" spans="3:5" ht="12.75">
      <c r="C279">
        <f t="shared" si="41"/>
      </c>
      <c r="E279">
        <f t="shared" si="42"/>
      </c>
    </row>
    <row r="280" spans="3:5" ht="12.75">
      <c r="C280">
        <f t="shared" si="41"/>
      </c>
      <c r="E280">
        <f t="shared" si="42"/>
      </c>
    </row>
    <row r="281" spans="3:5" ht="12.75">
      <c r="C281">
        <f t="shared" si="41"/>
      </c>
      <c r="E281">
        <f t="shared" si="42"/>
      </c>
    </row>
    <row r="282" spans="3:5" ht="12.75">
      <c r="C282">
        <f t="shared" si="41"/>
      </c>
      <c r="E282">
        <f t="shared" si="42"/>
      </c>
    </row>
    <row r="283" spans="3:5" ht="12.75">
      <c r="C283">
        <f t="shared" si="41"/>
      </c>
      <c r="E283">
        <f t="shared" si="42"/>
      </c>
    </row>
    <row r="284" spans="3:5" ht="12.75">
      <c r="C284">
        <f t="shared" si="41"/>
      </c>
      <c r="E284">
        <f t="shared" si="42"/>
      </c>
    </row>
    <row r="285" spans="3:5" ht="12.75">
      <c r="C285">
        <f t="shared" si="41"/>
      </c>
      <c r="E285">
        <f t="shared" si="42"/>
      </c>
    </row>
    <row r="286" spans="3:5" ht="12.75">
      <c r="C286">
        <f t="shared" si="41"/>
      </c>
      <c r="E286">
        <f t="shared" si="42"/>
      </c>
    </row>
    <row r="287" spans="3:5" ht="12.75">
      <c r="C287">
        <f t="shared" si="41"/>
      </c>
      <c r="E287">
        <f t="shared" si="42"/>
      </c>
    </row>
    <row r="288" spans="3:5" ht="12.75">
      <c r="C288">
        <f t="shared" si="41"/>
      </c>
      <c r="E288">
        <f t="shared" si="42"/>
      </c>
    </row>
    <row r="289" spans="3:5" ht="12.75">
      <c r="C289">
        <f t="shared" si="41"/>
      </c>
      <c r="E289">
        <f t="shared" si="42"/>
      </c>
    </row>
    <row r="290" spans="3:5" ht="12.75">
      <c r="C290">
        <f t="shared" si="41"/>
      </c>
      <c r="E290">
        <f t="shared" si="42"/>
      </c>
    </row>
    <row r="291" spans="3:5" ht="12.75">
      <c r="C291">
        <f t="shared" si="41"/>
      </c>
      <c r="E291">
        <f t="shared" si="42"/>
      </c>
    </row>
    <row r="292" spans="3:5" ht="12.75">
      <c r="C292">
        <f t="shared" si="41"/>
      </c>
      <c r="E292">
        <f t="shared" si="42"/>
      </c>
    </row>
    <row r="293" spans="3:5" ht="12.75">
      <c r="C293">
        <f t="shared" si="41"/>
      </c>
      <c r="E293">
        <f t="shared" si="42"/>
      </c>
    </row>
    <row r="294" spans="3:5" ht="12.75">
      <c r="C294">
        <f t="shared" si="41"/>
      </c>
      <c r="E294">
        <f t="shared" si="42"/>
      </c>
    </row>
    <row r="295" spans="3:5" ht="12.75">
      <c r="C295">
        <f t="shared" si="41"/>
      </c>
      <c r="E295">
        <f t="shared" si="42"/>
      </c>
    </row>
    <row r="296" spans="3:5" ht="12.75">
      <c r="C296">
        <f t="shared" si="41"/>
      </c>
      <c r="E296">
        <f t="shared" si="42"/>
      </c>
    </row>
    <row r="297" spans="3:5" ht="12.75">
      <c r="C297">
        <f t="shared" si="41"/>
      </c>
      <c r="E297">
        <f t="shared" si="42"/>
      </c>
    </row>
    <row r="298" spans="3:5" ht="12.75">
      <c r="C298">
        <f t="shared" si="41"/>
      </c>
      <c r="E298">
        <f t="shared" si="42"/>
      </c>
    </row>
    <row r="299" spans="3:5" ht="12.75">
      <c r="C299">
        <f t="shared" si="41"/>
      </c>
      <c r="E299">
        <f t="shared" si="42"/>
      </c>
    </row>
    <row r="300" spans="3:5" ht="12.75">
      <c r="C300">
        <f t="shared" si="41"/>
      </c>
      <c r="E300">
        <f t="shared" si="42"/>
      </c>
    </row>
    <row r="301" spans="3:5" ht="12.75">
      <c r="C301">
        <f t="shared" si="41"/>
      </c>
      <c r="E301">
        <f t="shared" si="42"/>
      </c>
    </row>
    <row r="302" spans="3:5" ht="12.75">
      <c r="C302">
        <f t="shared" si="41"/>
      </c>
      <c r="E302">
        <f t="shared" si="42"/>
      </c>
    </row>
    <row r="303" spans="3:5" ht="12.75">
      <c r="C303">
        <f t="shared" si="41"/>
      </c>
      <c r="E303">
        <f t="shared" si="42"/>
      </c>
    </row>
    <row r="304" spans="3:5" ht="12.75">
      <c r="C304">
        <f t="shared" si="41"/>
      </c>
      <c r="E304">
        <f t="shared" si="42"/>
      </c>
    </row>
    <row r="305" spans="3:5" ht="12.75">
      <c r="C305">
        <f t="shared" si="41"/>
      </c>
      <c r="E305">
        <f t="shared" si="42"/>
      </c>
    </row>
    <row r="306" spans="3:5" ht="12.75">
      <c r="C306">
        <f t="shared" si="41"/>
      </c>
      <c r="E306">
        <f t="shared" si="42"/>
      </c>
    </row>
    <row r="307" spans="3:5" ht="12.75">
      <c r="C307">
        <f t="shared" si="41"/>
      </c>
      <c r="E307">
        <f t="shared" si="42"/>
      </c>
    </row>
    <row r="308" spans="3:5" ht="12.75">
      <c r="C308">
        <f t="shared" si="41"/>
      </c>
      <c r="E308">
        <f t="shared" si="42"/>
      </c>
    </row>
    <row r="309" spans="3:5" ht="12.75">
      <c r="C309">
        <f t="shared" si="41"/>
      </c>
      <c r="E309">
        <f t="shared" si="42"/>
      </c>
    </row>
    <row r="310" spans="3:5" ht="12.75">
      <c r="C310">
        <f t="shared" si="41"/>
      </c>
      <c r="E310">
        <f t="shared" si="42"/>
      </c>
    </row>
    <row r="311" spans="3:5" ht="12.75">
      <c r="C311">
        <f t="shared" si="41"/>
      </c>
      <c r="E311">
        <f t="shared" si="42"/>
      </c>
    </row>
    <row r="312" spans="3:5" ht="12.75">
      <c r="C312">
        <f t="shared" si="41"/>
      </c>
      <c r="E312">
        <f t="shared" si="42"/>
      </c>
    </row>
    <row r="313" spans="3:5" ht="12.75">
      <c r="C313">
        <f t="shared" si="41"/>
      </c>
      <c r="E313">
        <f t="shared" si="42"/>
      </c>
    </row>
    <row r="314" spans="3:5" ht="12.75">
      <c r="C314">
        <f t="shared" si="41"/>
      </c>
      <c r="E314">
        <f t="shared" si="42"/>
      </c>
    </row>
    <row r="315" spans="3:5" ht="12.75">
      <c r="C315">
        <f t="shared" si="41"/>
      </c>
      <c r="E315">
        <f t="shared" si="42"/>
      </c>
    </row>
    <row r="316" spans="3:5" ht="12.75">
      <c r="C316">
        <f t="shared" si="41"/>
      </c>
      <c r="E316">
        <f t="shared" si="42"/>
      </c>
    </row>
    <row r="317" spans="3:5" ht="12.75">
      <c r="C317">
        <f t="shared" si="41"/>
      </c>
      <c r="E317">
        <f t="shared" si="42"/>
      </c>
    </row>
    <row r="318" spans="3:5" ht="12.75">
      <c r="C318">
        <f aca="true" t="shared" si="43" ref="C318:C381">IF(AND(N318&lt;=0.005,N318&gt;0),"1","")</f>
      </c>
      <c r="E318">
        <f aca="true" t="shared" si="44" ref="E318:E381">IF(AND(T318&lt;=0.005,T318&gt;0),"t","")</f>
      </c>
    </row>
    <row r="319" spans="3:5" ht="12.75">
      <c r="C319">
        <f t="shared" si="43"/>
      </c>
      <c r="E319">
        <f t="shared" si="44"/>
      </c>
    </row>
    <row r="320" spans="3:5" ht="12.75">
      <c r="C320">
        <f t="shared" si="43"/>
      </c>
      <c r="E320">
        <f t="shared" si="44"/>
      </c>
    </row>
    <row r="321" spans="3:5" ht="12.75">
      <c r="C321">
        <f t="shared" si="43"/>
      </c>
      <c r="E321">
        <f t="shared" si="44"/>
      </c>
    </row>
    <row r="322" spans="3:5" ht="12.75">
      <c r="C322">
        <f t="shared" si="43"/>
      </c>
      <c r="E322">
        <f t="shared" si="44"/>
      </c>
    </row>
    <row r="323" spans="3:5" ht="12.75">
      <c r="C323">
        <f t="shared" si="43"/>
      </c>
      <c r="E323">
        <f t="shared" si="44"/>
      </c>
    </row>
    <row r="324" spans="3:5" ht="12.75">
      <c r="C324">
        <f t="shared" si="43"/>
      </c>
      <c r="E324">
        <f t="shared" si="44"/>
      </c>
    </row>
    <row r="325" spans="3:5" ht="12.75">
      <c r="C325">
        <f t="shared" si="43"/>
      </c>
      <c r="E325">
        <f t="shared" si="44"/>
      </c>
    </row>
    <row r="326" spans="3:5" ht="12.75">
      <c r="C326">
        <f t="shared" si="43"/>
      </c>
      <c r="E326">
        <f t="shared" si="44"/>
      </c>
    </row>
    <row r="327" spans="3:5" ht="12.75">
      <c r="C327">
        <f t="shared" si="43"/>
      </c>
      <c r="E327">
        <f t="shared" si="44"/>
      </c>
    </row>
    <row r="328" spans="3:5" ht="12.75">
      <c r="C328">
        <f t="shared" si="43"/>
      </c>
      <c r="E328">
        <f t="shared" si="44"/>
      </c>
    </row>
    <row r="329" spans="3:5" ht="12.75">
      <c r="C329">
        <f t="shared" si="43"/>
      </c>
      <c r="E329">
        <f t="shared" si="44"/>
      </c>
    </row>
    <row r="330" spans="3:5" ht="12.75">
      <c r="C330">
        <f t="shared" si="43"/>
      </c>
      <c r="E330">
        <f t="shared" si="44"/>
      </c>
    </row>
    <row r="331" spans="3:5" ht="12.75">
      <c r="C331">
        <f t="shared" si="43"/>
      </c>
      <c r="E331">
        <f t="shared" si="44"/>
      </c>
    </row>
    <row r="332" spans="3:5" ht="12.75">
      <c r="C332">
        <f t="shared" si="43"/>
      </c>
      <c r="E332">
        <f t="shared" si="44"/>
      </c>
    </row>
    <row r="333" spans="3:5" ht="12.75">
      <c r="C333">
        <f t="shared" si="43"/>
      </c>
      <c r="E333">
        <f t="shared" si="44"/>
      </c>
    </row>
    <row r="334" spans="3:5" ht="12.75">
      <c r="C334">
        <f t="shared" si="43"/>
      </c>
      <c r="E334">
        <f t="shared" si="44"/>
      </c>
    </row>
    <row r="335" spans="3:5" ht="12.75">
      <c r="C335">
        <f t="shared" si="43"/>
      </c>
      <c r="E335">
        <f t="shared" si="44"/>
      </c>
    </row>
    <row r="336" spans="3:5" ht="12.75">
      <c r="C336">
        <f t="shared" si="43"/>
      </c>
      <c r="E336">
        <f t="shared" si="44"/>
      </c>
    </row>
    <row r="337" spans="3:5" ht="12.75">
      <c r="C337">
        <f t="shared" si="43"/>
      </c>
      <c r="E337">
        <f t="shared" si="44"/>
      </c>
    </row>
    <row r="338" spans="3:5" ht="12.75">
      <c r="C338">
        <f t="shared" si="43"/>
      </c>
      <c r="E338">
        <f t="shared" si="44"/>
      </c>
    </row>
    <row r="339" spans="3:5" ht="12.75">
      <c r="C339">
        <f t="shared" si="43"/>
      </c>
      <c r="E339">
        <f t="shared" si="44"/>
      </c>
    </row>
    <row r="340" spans="3:5" ht="12.75">
      <c r="C340">
        <f t="shared" si="43"/>
      </c>
      <c r="E340">
        <f t="shared" si="44"/>
      </c>
    </row>
    <row r="341" spans="3:5" ht="12.75">
      <c r="C341">
        <f t="shared" si="43"/>
      </c>
      <c r="E341">
        <f t="shared" si="44"/>
      </c>
    </row>
    <row r="342" spans="3:5" ht="12.75">
      <c r="C342">
        <f t="shared" si="43"/>
      </c>
      <c r="E342">
        <f t="shared" si="44"/>
      </c>
    </row>
    <row r="343" spans="3:5" ht="12.75">
      <c r="C343">
        <f t="shared" si="43"/>
      </c>
      <c r="E343">
        <f t="shared" si="44"/>
      </c>
    </row>
    <row r="344" spans="3:5" ht="12.75">
      <c r="C344">
        <f t="shared" si="43"/>
      </c>
      <c r="E344">
        <f t="shared" si="44"/>
      </c>
    </row>
    <row r="345" spans="3:5" ht="12.75">
      <c r="C345">
        <f t="shared" si="43"/>
      </c>
      <c r="E345">
        <f t="shared" si="44"/>
      </c>
    </row>
    <row r="346" spans="3:5" ht="12.75">
      <c r="C346">
        <f t="shared" si="43"/>
      </c>
      <c r="E346">
        <f t="shared" si="44"/>
      </c>
    </row>
    <row r="347" spans="3:5" ht="12.75">
      <c r="C347">
        <f t="shared" si="43"/>
      </c>
      <c r="E347">
        <f t="shared" si="44"/>
      </c>
    </row>
    <row r="348" spans="3:5" ht="12.75">
      <c r="C348">
        <f t="shared" si="43"/>
      </c>
      <c r="E348">
        <f t="shared" si="44"/>
      </c>
    </row>
    <row r="349" spans="3:5" ht="12.75">
      <c r="C349">
        <f t="shared" si="43"/>
      </c>
      <c r="E349">
        <f t="shared" si="44"/>
      </c>
    </row>
    <row r="350" spans="3:5" ht="12.75">
      <c r="C350">
        <f t="shared" si="43"/>
      </c>
      <c r="E350">
        <f t="shared" si="44"/>
      </c>
    </row>
    <row r="351" spans="3:5" ht="12.75">
      <c r="C351">
        <f t="shared" si="43"/>
      </c>
      <c r="E351">
        <f t="shared" si="44"/>
      </c>
    </row>
    <row r="352" spans="3:5" ht="12.75">
      <c r="C352">
        <f t="shared" si="43"/>
      </c>
      <c r="E352">
        <f t="shared" si="44"/>
      </c>
    </row>
    <row r="353" spans="3:5" ht="12.75">
      <c r="C353">
        <f t="shared" si="43"/>
      </c>
      <c r="E353">
        <f t="shared" si="44"/>
      </c>
    </row>
    <row r="354" spans="3:5" ht="12.75">
      <c r="C354">
        <f t="shared" si="43"/>
      </c>
      <c r="E354">
        <f t="shared" si="44"/>
      </c>
    </row>
    <row r="355" spans="3:5" ht="12.75">
      <c r="C355">
        <f t="shared" si="43"/>
      </c>
      <c r="E355">
        <f t="shared" si="44"/>
      </c>
    </row>
    <row r="356" spans="3:5" ht="12.75">
      <c r="C356">
        <f t="shared" si="43"/>
      </c>
      <c r="E356">
        <f t="shared" si="44"/>
      </c>
    </row>
    <row r="357" spans="3:5" ht="12.75">
      <c r="C357">
        <f t="shared" si="43"/>
      </c>
      <c r="E357">
        <f t="shared" si="44"/>
      </c>
    </row>
    <row r="358" spans="3:5" ht="12.75">
      <c r="C358">
        <f t="shared" si="43"/>
      </c>
      <c r="E358">
        <f t="shared" si="44"/>
      </c>
    </row>
    <row r="359" spans="3:5" ht="12.75">
      <c r="C359">
        <f t="shared" si="43"/>
      </c>
      <c r="E359">
        <f t="shared" si="44"/>
      </c>
    </row>
    <row r="360" spans="3:5" ht="12.75">
      <c r="C360">
        <f t="shared" si="43"/>
      </c>
      <c r="E360">
        <f t="shared" si="44"/>
      </c>
    </row>
    <row r="361" spans="3:5" ht="12.75">
      <c r="C361">
        <f t="shared" si="43"/>
      </c>
      <c r="E361">
        <f t="shared" si="44"/>
      </c>
    </row>
    <row r="362" spans="3:5" ht="12.75">
      <c r="C362">
        <f t="shared" si="43"/>
      </c>
      <c r="E362">
        <f t="shared" si="44"/>
      </c>
    </row>
    <row r="363" spans="3:5" ht="12.75">
      <c r="C363">
        <f t="shared" si="43"/>
      </c>
      <c r="E363">
        <f t="shared" si="44"/>
      </c>
    </row>
    <row r="364" spans="3:5" ht="12.75">
      <c r="C364">
        <f t="shared" si="43"/>
      </c>
      <c r="E364">
        <f t="shared" si="44"/>
      </c>
    </row>
    <row r="365" spans="3:5" ht="12.75">
      <c r="C365">
        <f t="shared" si="43"/>
      </c>
      <c r="E365">
        <f t="shared" si="44"/>
      </c>
    </row>
    <row r="366" spans="3:5" ht="12.75">
      <c r="C366">
        <f t="shared" si="43"/>
      </c>
      <c r="E366">
        <f t="shared" si="44"/>
      </c>
    </row>
    <row r="367" spans="3:5" ht="12.75">
      <c r="C367">
        <f t="shared" si="43"/>
      </c>
      <c r="E367">
        <f t="shared" si="44"/>
      </c>
    </row>
    <row r="368" spans="3:5" ht="12.75">
      <c r="C368">
        <f t="shared" si="43"/>
      </c>
      <c r="E368">
        <f t="shared" si="44"/>
      </c>
    </row>
    <row r="369" spans="3:5" ht="12.75">
      <c r="C369">
        <f t="shared" si="43"/>
      </c>
      <c r="E369">
        <f t="shared" si="44"/>
      </c>
    </row>
    <row r="370" spans="3:5" ht="12.75">
      <c r="C370">
        <f t="shared" si="43"/>
      </c>
      <c r="E370">
        <f t="shared" si="44"/>
      </c>
    </row>
    <row r="371" spans="3:5" ht="12.75">
      <c r="C371">
        <f t="shared" si="43"/>
      </c>
      <c r="E371">
        <f t="shared" si="44"/>
      </c>
    </row>
    <row r="372" spans="3:5" ht="12.75">
      <c r="C372">
        <f t="shared" si="43"/>
      </c>
      <c r="E372">
        <f t="shared" si="44"/>
      </c>
    </row>
    <row r="373" spans="3:5" ht="12.75">
      <c r="C373">
        <f t="shared" si="43"/>
      </c>
      <c r="E373">
        <f t="shared" si="44"/>
      </c>
    </row>
    <row r="374" spans="3:5" ht="12.75">
      <c r="C374">
        <f t="shared" si="43"/>
      </c>
      <c r="E374">
        <f t="shared" si="44"/>
      </c>
    </row>
    <row r="375" spans="3:5" ht="12.75">
      <c r="C375">
        <f t="shared" si="43"/>
      </c>
      <c r="E375">
        <f t="shared" si="44"/>
      </c>
    </row>
    <row r="376" spans="3:5" ht="12.75">
      <c r="C376">
        <f t="shared" si="43"/>
      </c>
      <c r="E376">
        <f t="shared" si="44"/>
      </c>
    </row>
    <row r="377" spans="3:5" ht="12.75">
      <c r="C377">
        <f t="shared" si="43"/>
      </c>
      <c r="E377">
        <f t="shared" si="44"/>
      </c>
    </row>
    <row r="378" spans="3:5" ht="12.75">
      <c r="C378">
        <f t="shared" si="43"/>
      </c>
      <c r="E378">
        <f t="shared" si="44"/>
      </c>
    </row>
    <row r="379" spans="3:5" ht="12.75">
      <c r="C379">
        <f t="shared" si="43"/>
      </c>
      <c r="E379">
        <f t="shared" si="44"/>
      </c>
    </row>
    <row r="380" spans="3:5" ht="12.75">
      <c r="C380">
        <f t="shared" si="43"/>
      </c>
      <c r="E380">
        <f t="shared" si="44"/>
      </c>
    </row>
    <row r="381" spans="3:5" ht="12.75">
      <c r="C381">
        <f t="shared" si="43"/>
      </c>
      <c r="E381">
        <f t="shared" si="44"/>
      </c>
    </row>
    <row r="382" spans="3:5" ht="12.75">
      <c r="C382">
        <f aca="true" t="shared" si="45" ref="C382:C445">IF(AND(N382&lt;=0.005,N382&gt;0),"1","")</f>
      </c>
      <c r="E382">
        <f aca="true" t="shared" si="46" ref="E382:E445">IF(AND(T382&lt;=0.005,T382&gt;0),"t","")</f>
      </c>
    </row>
    <row r="383" spans="3:5" ht="12.75">
      <c r="C383">
        <f t="shared" si="45"/>
      </c>
      <c r="E383">
        <f t="shared" si="46"/>
      </c>
    </row>
    <row r="384" spans="3:5" ht="12.75">
      <c r="C384">
        <f t="shared" si="45"/>
      </c>
      <c r="E384">
        <f t="shared" si="46"/>
      </c>
    </row>
    <row r="385" spans="3:5" ht="12.75">
      <c r="C385">
        <f t="shared" si="45"/>
      </c>
      <c r="E385">
        <f t="shared" si="46"/>
      </c>
    </row>
    <row r="386" spans="3:5" ht="12.75">
      <c r="C386">
        <f t="shared" si="45"/>
      </c>
      <c r="E386">
        <f t="shared" si="46"/>
      </c>
    </row>
    <row r="387" spans="3:5" ht="12.75">
      <c r="C387">
        <f t="shared" si="45"/>
      </c>
      <c r="E387">
        <f t="shared" si="46"/>
      </c>
    </row>
    <row r="388" spans="3:5" ht="12.75">
      <c r="C388">
        <f t="shared" si="45"/>
      </c>
      <c r="E388">
        <f t="shared" si="46"/>
      </c>
    </row>
    <row r="389" spans="3:5" ht="12.75">
      <c r="C389">
        <f t="shared" si="45"/>
      </c>
      <c r="E389">
        <f t="shared" si="46"/>
      </c>
    </row>
    <row r="390" spans="3:5" ht="12.75">
      <c r="C390">
        <f t="shared" si="45"/>
      </c>
      <c r="E390">
        <f t="shared" si="46"/>
      </c>
    </row>
    <row r="391" spans="3:5" ht="12.75">
      <c r="C391">
        <f t="shared" si="45"/>
      </c>
      <c r="E391">
        <f t="shared" si="46"/>
      </c>
    </row>
    <row r="392" spans="3:5" ht="12.75">
      <c r="C392">
        <f t="shared" si="45"/>
      </c>
      <c r="E392">
        <f t="shared" si="46"/>
      </c>
    </row>
    <row r="393" spans="3:5" ht="12.75">
      <c r="C393">
        <f t="shared" si="45"/>
      </c>
      <c r="E393">
        <f t="shared" si="46"/>
      </c>
    </row>
    <row r="394" spans="3:5" ht="12.75">
      <c r="C394">
        <f t="shared" si="45"/>
      </c>
      <c r="E394">
        <f t="shared" si="46"/>
      </c>
    </row>
    <row r="395" spans="3:5" ht="12.75">
      <c r="C395">
        <f t="shared" si="45"/>
      </c>
      <c r="E395">
        <f t="shared" si="46"/>
      </c>
    </row>
    <row r="396" spans="3:5" ht="12.75">
      <c r="C396">
        <f t="shared" si="45"/>
      </c>
      <c r="E396">
        <f t="shared" si="46"/>
      </c>
    </row>
    <row r="397" spans="3:5" ht="12.75">
      <c r="C397">
        <f t="shared" si="45"/>
      </c>
      <c r="E397">
        <f t="shared" si="46"/>
      </c>
    </row>
    <row r="398" spans="3:5" ht="12.75">
      <c r="C398">
        <f t="shared" si="45"/>
      </c>
      <c r="E398">
        <f t="shared" si="46"/>
      </c>
    </row>
    <row r="399" spans="3:5" ht="12.75">
      <c r="C399">
        <f t="shared" si="45"/>
      </c>
      <c r="E399">
        <f t="shared" si="46"/>
      </c>
    </row>
    <row r="400" spans="3:5" ht="12.75">
      <c r="C400">
        <f t="shared" si="45"/>
      </c>
      <c r="E400">
        <f t="shared" si="46"/>
      </c>
    </row>
    <row r="401" spans="3:5" ht="12.75">
      <c r="C401">
        <f t="shared" si="45"/>
      </c>
      <c r="E401">
        <f t="shared" si="46"/>
      </c>
    </row>
    <row r="402" spans="3:5" ht="12.75">
      <c r="C402">
        <f t="shared" si="45"/>
      </c>
      <c r="E402">
        <f t="shared" si="46"/>
      </c>
    </row>
    <row r="403" spans="3:5" ht="12.75">
      <c r="C403">
        <f t="shared" si="45"/>
      </c>
      <c r="E403">
        <f t="shared" si="46"/>
      </c>
    </row>
    <row r="404" spans="3:5" ht="12.75">
      <c r="C404">
        <f t="shared" si="45"/>
      </c>
      <c r="E404">
        <f t="shared" si="46"/>
      </c>
    </row>
    <row r="405" spans="3:5" ht="12.75">
      <c r="C405">
        <f t="shared" si="45"/>
      </c>
      <c r="E405">
        <f t="shared" si="46"/>
      </c>
    </row>
    <row r="406" spans="3:5" ht="12.75">
      <c r="C406">
        <f t="shared" si="45"/>
      </c>
      <c r="E406">
        <f t="shared" si="46"/>
      </c>
    </row>
    <row r="407" spans="3:5" ht="12.75">
      <c r="C407">
        <f t="shared" si="45"/>
      </c>
      <c r="E407">
        <f t="shared" si="46"/>
      </c>
    </row>
    <row r="408" spans="3:5" ht="12.75">
      <c r="C408">
        <f t="shared" si="45"/>
      </c>
      <c r="E408">
        <f t="shared" si="46"/>
      </c>
    </row>
    <row r="409" spans="3:5" ht="12.75">
      <c r="C409">
        <f t="shared" si="45"/>
      </c>
      <c r="E409">
        <f t="shared" si="46"/>
      </c>
    </row>
    <row r="410" spans="3:5" ht="12.75">
      <c r="C410">
        <f t="shared" si="45"/>
      </c>
      <c r="E410">
        <f t="shared" si="46"/>
      </c>
    </row>
    <row r="411" spans="3:5" ht="12.75">
      <c r="C411">
        <f t="shared" si="45"/>
      </c>
      <c r="E411">
        <f t="shared" si="46"/>
      </c>
    </row>
    <row r="412" spans="3:5" ht="12.75">
      <c r="C412">
        <f t="shared" si="45"/>
      </c>
      <c r="E412">
        <f t="shared" si="46"/>
      </c>
    </row>
    <row r="413" spans="3:5" ht="12.75">
      <c r="C413">
        <f t="shared" si="45"/>
      </c>
      <c r="E413">
        <f t="shared" si="46"/>
      </c>
    </row>
    <row r="414" spans="3:5" ht="12.75">
      <c r="C414">
        <f t="shared" si="45"/>
      </c>
      <c r="E414">
        <f t="shared" si="46"/>
      </c>
    </row>
    <row r="415" spans="3:5" ht="12.75">
      <c r="C415">
        <f t="shared" si="45"/>
      </c>
      <c r="E415">
        <f t="shared" si="46"/>
      </c>
    </row>
    <row r="416" spans="3:5" ht="12.75">
      <c r="C416">
        <f t="shared" si="45"/>
      </c>
      <c r="E416">
        <f t="shared" si="46"/>
      </c>
    </row>
    <row r="417" spans="3:5" ht="12.75">
      <c r="C417">
        <f t="shared" si="45"/>
      </c>
      <c r="E417">
        <f t="shared" si="46"/>
      </c>
    </row>
    <row r="418" spans="3:5" ht="12.75">
      <c r="C418">
        <f t="shared" si="45"/>
      </c>
      <c r="E418">
        <f t="shared" si="46"/>
      </c>
    </row>
    <row r="419" spans="3:5" ht="12.75">
      <c r="C419">
        <f t="shared" si="45"/>
      </c>
      <c r="E419">
        <f t="shared" si="46"/>
      </c>
    </row>
    <row r="420" spans="3:5" ht="12.75">
      <c r="C420">
        <f t="shared" si="45"/>
      </c>
      <c r="E420">
        <f t="shared" si="46"/>
      </c>
    </row>
    <row r="421" spans="3:5" ht="12.75">
      <c r="C421">
        <f t="shared" si="45"/>
      </c>
      <c r="E421">
        <f t="shared" si="46"/>
      </c>
    </row>
    <row r="422" spans="3:5" ht="12.75">
      <c r="C422">
        <f t="shared" si="45"/>
      </c>
      <c r="E422">
        <f t="shared" si="46"/>
      </c>
    </row>
    <row r="423" spans="3:5" ht="12.75">
      <c r="C423">
        <f t="shared" si="45"/>
      </c>
      <c r="E423">
        <f t="shared" si="46"/>
      </c>
    </row>
    <row r="424" spans="3:5" ht="12.75">
      <c r="C424">
        <f t="shared" si="45"/>
      </c>
      <c r="E424">
        <f t="shared" si="46"/>
      </c>
    </row>
    <row r="425" spans="3:5" ht="12.75">
      <c r="C425">
        <f t="shared" si="45"/>
      </c>
      <c r="E425">
        <f t="shared" si="46"/>
      </c>
    </row>
    <row r="426" spans="3:5" ht="12.75">
      <c r="C426">
        <f t="shared" si="45"/>
      </c>
      <c r="E426">
        <f t="shared" si="46"/>
      </c>
    </row>
    <row r="427" spans="3:5" ht="12.75">
      <c r="C427">
        <f t="shared" si="45"/>
      </c>
      <c r="E427">
        <f t="shared" si="46"/>
      </c>
    </row>
    <row r="428" spans="3:5" ht="12.75">
      <c r="C428">
        <f t="shared" si="45"/>
      </c>
      <c r="E428">
        <f t="shared" si="46"/>
      </c>
    </row>
    <row r="429" spans="3:5" ht="12.75">
      <c r="C429">
        <f t="shared" si="45"/>
      </c>
      <c r="E429">
        <f t="shared" si="46"/>
      </c>
    </row>
    <row r="430" spans="3:5" ht="12.75">
      <c r="C430">
        <f t="shared" si="45"/>
      </c>
      <c r="E430">
        <f t="shared" si="46"/>
      </c>
    </row>
    <row r="431" spans="3:5" ht="12.75">
      <c r="C431">
        <f t="shared" si="45"/>
      </c>
      <c r="E431">
        <f t="shared" si="46"/>
      </c>
    </row>
    <row r="432" spans="3:5" ht="12.75">
      <c r="C432">
        <f t="shared" si="45"/>
      </c>
      <c r="E432">
        <f t="shared" si="46"/>
      </c>
    </row>
    <row r="433" spans="3:5" ht="12.75">
      <c r="C433">
        <f t="shared" si="45"/>
      </c>
      <c r="E433">
        <f t="shared" si="46"/>
      </c>
    </row>
    <row r="434" spans="3:5" ht="12.75">
      <c r="C434">
        <f t="shared" si="45"/>
      </c>
      <c r="E434">
        <f t="shared" si="46"/>
      </c>
    </row>
    <row r="435" spans="3:5" ht="12.75">
      <c r="C435">
        <f t="shared" si="45"/>
      </c>
      <c r="E435">
        <f t="shared" si="46"/>
      </c>
    </row>
    <row r="436" spans="3:5" ht="12.75">
      <c r="C436">
        <f t="shared" si="45"/>
      </c>
      <c r="E436">
        <f t="shared" si="46"/>
      </c>
    </row>
    <row r="437" spans="3:5" ht="12.75">
      <c r="C437">
        <f t="shared" si="45"/>
      </c>
      <c r="E437">
        <f t="shared" si="46"/>
      </c>
    </row>
    <row r="438" spans="3:5" ht="12.75">
      <c r="C438">
        <f t="shared" si="45"/>
      </c>
      <c r="E438">
        <f t="shared" si="46"/>
      </c>
    </row>
    <row r="439" spans="3:5" ht="12.75">
      <c r="C439">
        <f t="shared" si="45"/>
      </c>
      <c r="E439">
        <f t="shared" si="46"/>
      </c>
    </row>
    <row r="440" spans="3:5" ht="12.75">
      <c r="C440">
        <f t="shared" si="45"/>
      </c>
      <c r="E440">
        <f t="shared" si="46"/>
      </c>
    </row>
    <row r="441" spans="3:5" ht="12.75">
      <c r="C441">
        <f t="shared" si="45"/>
      </c>
      <c r="E441">
        <f t="shared" si="46"/>
      </c>
    </row>
    <row r="442" spans="3:5" ht="12.75">
      <c r="C442">
        <f t="shared" si="45"/>
      </c>
      <c r="E442">
        <f t="shared" si="46"/>
      </c>
    </row>
    <row r="443" spans="3:5" ht="12.75">
      <c r="C443">
        <f t="shared" si="45"/>
      </c>
      <c r="E443">
        <f t="shared" si="46"/>
      </c>
    </row>
    <row r="444" spans="3:5" ht="12.75">
      <c r="C444">
        <f t="shared" si="45"/>
      </c>
      <c r="E444">
        <f t="shared" si="46"/>
      </c>
    </row>
    <row r="445" spans="3:5" ht="12.75">
      <c r="C445">
        <f t="shared" si="45"/>
      </c>
      <c r="E445">
        <f t="shared" si="46"/>
      </c>
    </row>
    <row r="446" spans="3:5" ht="12.75">
      <c r="C446">
        <f aca="true" t="shared" si="47" ref="C446:C509">IF(AND(N446&lt;=0.005,N446&gt;0),"1","")</f>
      </c>
      <c r="E446">
        <f aca="true" t="shared" si="48" ref="E446:E509">IF(AND(T446&lt;=0.005,T446&gt;0),"t","")</f>
      </c>
    </row>
    <row r="447" spans="3:5" ht="12.75">
      <c r="C447">
        <f t="shared" si="47"/>
      </c>
      <c r="E447">
        <f t="shared" si="48"/>
      </c>
    </row>
    <row r="448" spans="3:5" ht="12.75">
      <c r="C448">
        <f t="shared" si="47"/>
      </c>
      <c r="E448">
        <f t="shared" si="48"/>
      </c>
    </row>
    <row r="449" spans="3:5" ht="12.75">
      <c r="C449">
        <f t="shared" si="47"/>
      </c>
      <c r="E449">
        <f t="shared" si="48"/>
      </c>
    </row>
    <row r="450" spans="3:5" ht="12.75">
      <c r="C450">
        <f t="shared" si="47"/>
      </c>
      <c r="E450">
        <f t="shared" si="48"/>
      </c>
    </row>
    <row r="451" spans="3:5" ht="12.75">
      <c r="C451">
        <f t="shared" si="47"/>
      </c>
      <c r="E451">
        <f t="shared" si="48"/>
      </c>
    </row>
    <row r="452" spans="3:5" ht="12.75">
      <c r="C452">
        <f t="shared" si="47"/>
      </c>
      <c r="E452">
        <f t="shared" si="48"/>
      </c>
    </row>
    <row r="453" spans="3:5" ht="12.75">
      <c r="C453">
        <f t="shared" si="47"/>
      </c>
      <c r="E453">
        <f t="shared" si="48"/>
      </c>
    </row>
    <row r="454" spans="3:5" ht="12.75">
      <c r="C454">
        <f t="shared" si="47"/>
      </c>
      <c r="E454">
        <f t="shared" si="48"/>
      </c>
    </row>
    <row r="455" spans="3:5" ht="12.75">
      <c r="C455">
        <f t="shared" si="47"/>
      </c>
      <c r="E455">
        <f t="shared" si="48"/>
      </c>
    </row>
    <row r="456" spans="3:5" ht="12.75">
      <c r="C456">
        <f t="shared" si="47"/>
      </c>
      <c r="E456">
        <f t="shared" si="48"/>
      </c>
    </row>
    <row r="457" spans="3:5" ht="12.75">
      <c r="C457">
        <f t="shared" si="47"/>
      </c>
      <c r="E457">
        <f t="shared" si="48"/>
      </c>
    </row>
    <row r="458" spans="3:5" ht="12.75">
      <c r="C458">
        <f t="shared" si="47"/>
      </c>
      <c r="E458">
        <f t="shared" si="48"/>
      </c>
    </row>
    <row r="459" spans="3:5" ht="12.75">
      <c r="C459">
        <f t="shared" si="47"/>
      </c>
      <c r="E459">
        <f t="shared" si="48"/>
      </c>
    </row>
    <row r="460" spans="3:5" ht="12.75">
      <c r="C460">
        <f t="shared" si="47"/>
      </c>
      <c r="E460">
        <f t="shared" si="48"/>
      </c>
    </row>
    <row r="461" spans="3:5" ht="12.75">
      <c r="C461">
        <f t="shared" si="47"/>
      </c>
      <c r="E461">
        <f t="shared" si="48"/>
      </c>
    </row>
    <row r="462" spans="3:5" ht="12.75">
      <c r="C462">
        <f t="shared" si="47"/>
      </c>
      <c r="E462">
        <f t="shared" si="48"/>
      </c>
    </row>
    <row r="463" spans="3:5" ht="12.75">
      <c r="C463">
        <f t="shared" si="47"/>
      </c>
      <c r="E463">
        <f t="shared" si="48"/>
      </c>
    </row>
    <row r="464" spans="3:5" ht="12.75">
      <c r="C464">
        <f t="shared" si="47"/>
      </c>
      <c r="E464">
        <f t="shared" si="48"/>
      </c>
    </row>
    <row r="465" spans="3:5" ht="12.75">
      <c r="C465">
        <f t="shared" si="47"/>
      </c>
      <c r="E465">
        <f t="shared" si="48"/>
      </c>
    </row>
    <row r="466" spans="3:5" ht="12.75">
      <c r="C466">
        <f t="shared" si="47"/>
      </c>
      <c r="E466">
        <f t="shared" si="48"/>
      </c>
    </row>
    <row r="467" spans="3:5" ht="12.75">
      <c r="C467">
        <f t="shared" si="47"/>
      </c>
      <c r="E467">
        <f t="shared" si="48"/>
      </c>
    </row>
    <row r="468" spans="3:5" ht="12.75">
      <c r="C468">
        <f t="shared" si="47"/>
      </c>
      <c r="E468">
        <f t="shared" si="48"/>
      </c>
    </row>
    <row r="469" spans="3:5" ht="12.75">
      <c r="C469">
        <f t="shared" si="47"/>
      </c>
      <c r="E469">
        <f t="shared" si="48"/>
      </c>
    </row>
    <row r="470" spans="3:5" ht="12.75">
      <c r="C470">
        <f t="shared" si="47"/>
      </c>
      <c r="E470">
        <f t="shared" si="48"/>
      </c>
    </row>
    <row r="471" spans="3:5" ht="12.75">
      <c r="C471">
        <f t="shared" si="47"/>
      </c>
      <c r="E471">
        <f t="shared" si="48"/>
      </c>
    </row>
    <row r="472" spans="3:5" ht="12.75">
      <c r="C472">
        <f t="shared" si="47"/>
      </c>
      <c r="E472">
        <f t="shared" si="48"/>
      </c>
    </row>
    <row r="473" spans="3:5" ht="12.75">
      <c r="C473">
        <f t="shared" si="47"/>
      </c>
      <c r="E473">
        <f t="shared" si="48"/>
      </c>
    </row>
    <row r="474" spans="3:5" ht="12.75">
      <c r="C474">
        <f t="shared" si="47"/>
      </c>
      <c r="E474">
        <f t="shared" si="48"/>
      </c>
    </row>
    <row r="475" spans="3:5" ht="12.75">
      <c r="C475">
        <f t="shared" si="47"/>
      </c>
      <c r="E475">
        <f t="shared" si="48"/>
      </c>
    </row>
    <row r="476" spans="3:5" ht="12.75">
      <c r="C476">
        <f t="shared" si="47"/>
      </c>
      <c r="E476">
        <f t="shared" si="48"/>
      </c>
    </row>
    <row r="477" spans="3:5" ht="12.75">
      <c r="C477">
        <f t="shared" si="47"/>
      </c>
      <c r="E477">
        <f t="shared" si="48"/>
      </c>
    </row>
    <row r="478" spans="3:5" ht="12.75">
      <c r="C478">
        <f t="shared" si="47"/>
      </c>
      <c r="E478">
        <f t="shared" si="48"/>
      </c>
    </row>
    <row r="479" spans="3:5" ht="12.75">
      <c r="C479">
        <f t="shared" si="47"/>
      </c>
      <c r="E479">
        <f t="shared" si="48"/>
      </c>
    </row>
    <row r="480" spans="3:5" ht="12.75">
      <c r="C480">
        <f t="shared" si="47"/>
      </c>
      <c r="E480">
        <f t="shared" si="48"/>
      </c>
    </row>
    <row r="481" spans="3:5" ht="12.75">
      <c r="C481">
        <f t="shared" si="47"/>
      </c>
      <c r="E481">
        <f t="shared" si="48"/>
      </c>
    </row>
    <row r="482" spans="3:5" ht="12.75">
      <c r="C482">
        <f t="shared" si="47"/>
      </c>
      <c r="E482">
        <f t="shared" si="48"/>
      </c>
    </row>
    <row r="483" spans="3:5" ht="12.75">
      <c r="C483">
        <f t="shared" si="47"/>
      </c>
      <c r="E483">
        <f t="shared" si="48"/>
      </c>
    </row>
    <row r="484" spans="3:5" ht="12.75">
      <c r="C484">
        <f t="shared" si="47"/>
      </c>
      <c r="E484">
        <f t="shared" si="48"/>
      </c>
    </row>
    <row r="485" spans="3:5" ht="12.75">
      <c r="C485">
        <f t="shared" si="47"/>
      </c>
      <c r="E485">
        <f t="shared" si="48"/>
      </c>
    </row>
    <row r="486" spans="3:5" ht="12.75">
      <c r="C486">
        <f t="shared" si="47"/>
      </c>
      <c r="E486">
        <f t="shared" si="48"/>
      </c>
    </row>
    <row r="487" spans="3:5" ht="12.75">
      <c r="C487">
        <f t="shared" si="47"/>
      </c>
      <c r="E487">
        <f t="shared" si="48"/>
      </c>
    </row>
    <row r="488" spans="3:5" ht="12.75">
      <c r="C488">
        <f t="shared" si="47"/>
      </c>
      <c r="E488">
        <f t="shared" si="48"/>
      </c>
    </row>
    <row r="489" spans="3:5" ht="12.75">
      <c r="C489">
        <f t="shared" si="47"/>
      </c>
      <c r="E489">
        <f t="shared" si="48"/>
      </c>
    </row>
    <row r="490" spans="3:5" ht="12.75">
      <c r="C490">
        <f t="shared" si="47"/>
      </c>
      <c r="E490">
        <f t="shared" si="48"/>
      </c>
    </row>
    <row r="491" spans="3:5" ht="12.75">
      <c r="C491">
        <f t="shared" si="47"/>
      </c>
      <c r="E491">
        <f t="shared" si="48"/>
      </c>
    </row>
    <row r="492" spans="3:5" ht="12.75">
      <c r="C492">
        <f t="shared" si="47"/>
      </c>
      <c r="E492">
        <f t="shared" si="48"/>
      </c>
    </row>
    <row r="493" spans="3:5" ht="12.75">
      <c r="C493">
        <f t="shared" si="47"/>
      </c>
      <c r="E493">
        <f t="shared" si="48"/>
      </c>
    </row>
    <row r="494" spans="3:5" ht="12.75">
      <c r="C494">
        <f t="shared" si="47"/>
      </c>
      <c r="E494">
        <f t="shared" si="48"/>
      </c>
    </row>
    <row r="495" spans="3:5" ht="12.75">
      <c r="C495">
        <f t="shared" si="47"/>
      </c>
      <c r="E495">
        <f t="shared" si="48"/>
      </c>
    </row>
    <row r="496" spans="3:5" ht="12.75">
      <c r="C496">
        <f t="shared" si="47"/>
      </c>
      <c r="E496">
        <f t="shared" si="48"/>
      </c>
    </row>
    <row r="497" spans="3:5" ht="12.75">
      <c r="C497">
        <f t="shared" si="47"/>
      </c>
      <c r="E497">
        <f t="shared" si="48"/>
      </c>
    </row>
    <row r="498" spans="3:5" ht="12.75">
      <c r="C498">
        <f t="shared" si="47"/>
      </c>
      <c r="E498">
        <f t="shared" si="48"/>
      </c>
    </row>
    <row r="499" spans="3:5" ht="12.75">
      <c r="C499">
        <f t="shared" si="47"/>
      </c>
      <c r="E499">
        <f t="shared" si="48"/>
      </c>
    </row>
    <row r="500" spans="3:5" ht="12.75">
      <c r="C500">
        <f t="shared" si="47"/>
      </c>
      <c r="E500">
        <f t="shared" si="48"/>
      </c>
    </row>
    <row r="501" spans="3:5" ht="12.75">
      <c r="C501">
        <f t="shared" si="47"/>
      </c>
      <c r="E501">
        <f t="shared" si="48"/>
      </c>
    </row>
    <row r="502" spans="3:5" ht="12.75">
      <c r="C502">
        <f t="shared" si="47"/>
      </c>
      <c r="E502">
        <f t="shared" si="48"/>
      </c>
    </row>
    <row r="503" spans="3:5" ht="12.75">
      <c r="C503">
        <f t="shared" si="47"/>
      </c>
      <c r="E503">
        <f t="shared" si="48"/>
      </c>
    </row>
    <row r="504" spans="3:5" ht="12.75">
      <c r="C504">
        <f t="shared" si="47"/>
      </c>
      <c r="E504">
        <f t="shared" si="48"/>
      </c>
    </row>
    <row r="505" spans="3:5" ht="12.75">
      <c r="C505">
        <f t="shared" si="47"/>
      </c>
      <c r="E505">
        <f t="shared" si="48"/>
      </c>
    </row>
    <row r="506" spans="3:5" ht="12.75">
      <c r="C506">
        <f t="shared" si="47"/>
      </c>
      <c r="E506">
        <f t="shared" si="48"/>
      </c>
    </row>
    <row r="507" spans="3:5" ht="12.75">
      <c r="C507">
        <f t="shared" si="47"/>
      </c>
      <c r="E507">
        <f t="shared" si="48"/>
      </c>
    </row>
    <row r="508" spans="3:5" ht="12.75">
      <c r="C508">
        <f t="shared" si="47"/>
      </c>
      <c r="E508">
        <f t="shared" si="48"/>
      </c>
    </row>
    <row r="509" spans="3:5" ht="12.75">
      <c r="C509">
        <f t="shared" si="47"/>
      </c>
      <c r="E509">
        <f t="shared" si="48"/>
      </c>
    </row>
    <row r="510" spans="3:5" ht="12.75">
      <c r="C510">
        <f aca="true" t="shared" si="49" ref="C510:C573">IF(AND(N510&lt;=0.005,N510&gt;0),"1","")</f>
      </c>
      <c r="E510">
        <f aca="true" t="shared" si="50" ref="E510:E573">IF(AND(T510&lt;=0.005,T510&gt;0),"t","")</f>
      </c>
    </row>
    <row r="511" spans="3:5" ht="12.75">
      <c r="C511">
        <f t="shared" si="49"/>
      </c>
      <c r="E511">
        <f t="shared" si="50"/>
      </c>
    </row>
    <row r="512" spans="3:5" ht="12.75">
      <c r="C512">
        <f t="shared" si="49"/>
      </c>
      <c r="E512">
        <f t="shared" si="50"/>
      </c>
    </row>
    <row r="513" spans="3:5" ht="12.75">
      <c r="C513">
        <f t="shared" si="49"/>
      </c>
      <c r="E513">
        <f t="shared" si="50"/>
      </c>
    </row>
    <row r="514" spans="3:5" ht="12.75">
      <c r="C514">
        <f t="shared" si="49"/>
      </c>
      <c r="E514">
        <f t="shared" si="50"/>
      </c>
    </row>
    <row r="515" spans="3:5" ht="12.75">
      <c r="C515">
        <f t="shared" si="49"/>
      </c>
      <c r="E515">
        <f t="shared" si="50"/>
      </c>
    </row>
    <row r="516" spans="3:5" ht="12.75">
      <c r="C516">
        <f t="shared" si="49"/>
      </c>
      <c r="E516">
        <f t="shared" si="50"/>
      </c>
    </row>
    <row r="517" spans="3:5" ht="12.75">
      <c r="C517">
        <f t="shared" si="49"/>
      </c>
      <c r="E517">
        <f t="shared" si="50"/>
      </c>
    </row>
    <row r="518" spans="3:5" ht="12.75">
      <c r="C518">
        <f t="shared" si="49"/>
      </c>
      <c r="E518">
        <f t="shared" si="50"/>
      </c>
    </row>
    <row r="519" spans="3:5" ht="12.75">
      <c r="C519">
        <f t="shared" si="49"/>
      </c>
      <c r="E519">
        <f t="shared" si="50"/>
      </c>
    </row>
    <row r="520" spans="3:5" ht="12.75">
      <c r="C520">
        <f t="shared" si="49"/>
      </c>
      <c r="E520">
        <f t="shared" si="50"/>
      </c>
    </row>
    <row r="521" spans="3:5" ht="12.75">
      <c r="C521">
        <f t="shared" si="49"/>
      </c>
      <c r="E521">
        <f t="shared" si="50"/>
      </c>
    </row>
    <row r="522" spans="3:5" ht="12.75">
      <c r="C522">
        <f t="shared" si="49"/>
      </c>
      <c r="E522">
        <f t="shared" si="50"/>
      </c>
    </row>
    <row r="523" spans="3:5" ht="12.75">
      <c r="C523">
        <f t="shared" si="49"/>
      </c>
      <c r="E523">
        <f t="shared" si="50"/>
      </c>
    </row>
    <row r="524" spans="3:5" ht="12.75">
      <c r="C524">
        <f t="shared" si="49"/>
      </c>
      <c r="E524">
        <f t="shared" si="50"/>
      </c>
    </row>
    <row r="525" spans="3:5" ht="12.75">
      <c r="C525">
        <f t="shared" si="49"/>
      </c>
      <c r="E525">
        <f t="shared" si="50"/>
      </c>
    </row>
    <row r="526" spans="3:5" ht="12.75">
      <c r="C526">
        <f t="shared" si="49"/>
      </c>
      <c r="E526">
        <f t="shared" si="50"/>
      </c>
    </row>
    <row r="527" spans="3:5" ht="12.75">
      <c r="C527">
        <f t="shared" si="49"/>
      </c>
      <c r="E527">
        <f t="shared" si="50"/>
      </c>
    </row>
    <row r="528" spans="3:5" ht="12.75">
      <c r="C528">
        <f t="shared" si="49"/>
      </c>
      <c r="E528">
        <f t="shared" si="50"/>
      </c>
    </row>
    <row r="529" spans="3:5" ht="12.75">
      <c r="C529">
        <f t="shared" si="49"/>
      </c>
      <c r="E529">
        <f t="shared" si="50"/>
      </c>
    </row>
    <row r="530" spans="3:5" ht="12.75">
      <c r="C530">
        <f t="shared" si="49"/>
      </c>
      <c r="E530">
        <f t="shared" si="50"/>
      </c>
    </row>
    <row r="531" spans="3:5" ht="12.75">
      <c r="C531">
        <f t="shared" si="49"/>
      </c>
      <c r="E531">
        <f t="shared" si="50"/>
      </c>
    </row>
    <row r="532" spans="3:5" ht="12.75">
      <c r="C532">
        <f t="shared" si="49"/>
      </c>
      <c r="E532">
        <f t="shared" si="50"/>
      </c>
    </row>
    <row r="533" spans="3:5" ht="12.75">
      <c r="C533">
        <f t="shared" si="49"/>
      </c>
      <c r="E533">
        <f t="shared" si="50"/>
      </c>
    </row>
    <row r="534" spans="3:5" ht="12.75">
      <c r="C534">
        <f t="shared" si="49"/>
      </c>
      <c r="E534">
        <f t="shared" si="50"/>
      </c>
    </row>
    <row r="535" spans="3:5" ht="12.75">
      <c r="C535">
        <f t="shared" si="49"/>
      </c>
      <c r="E535">
        <f t="shared" si="50"/>
      </c>
    </row>
    <row r="536" spans="3:5" ht="12.75">
      <c r="C536">
        <f t="shared" si="49"/>
      </c>
      <c r="E536">
        <f t="shared" si="50"/>
      </c>
    </row>
    <row r="537" spans="3:5" ht="12.75">
      <c r="C537">
        <f t="shared" si="49"/>
      </c>
      <c r="E537">
        <f t="shared" si="50"/>
      </c>
    </row>
    <row r="538" spans="3:5" ht="12.75">
      <c r="C538">
        <f t="shared" si="49"/>
      </c>
      <c r="E538">
        <f t="shared" si="50"/>
      </c>
    </row>
    <row r="539" spans="3:5" ht="12.75">
      <c r="C539">
        <f t="shared" si="49"/>
      </c>
      <c r="E539">
        <f t="shared" si="50"/>
      </c>
    </row>
    <row r="540" spans="3:5" ht="12.75">
      <c r="C540">
        <f t="shared" si="49"/>
      </c>
      <c r="E540">
        <f t="shared" si="50"/>
      </c>
    </row>
    <row r="541" spans="3:5" ht="12.75">
      <c r="C541">
        <f t="shared" si="49"/>
      </c>
      <c r="E541">
        <f t="shared" si="50"/>
      </c>
    </row>
    <row r="542" spans="3:5" ht="12.75">
      <c r="C542">
        <f t="shared" si="49"/>
      </c>
      <c r="E542">
        <f t="shared" si="50"/>
      </c>
    </row>
    <row r="543" spans="3:5" ht="12.75">
      <c r="C543">
        <f t="shared" si="49"/>
      </c>
      <c r="E543">
        <f t="shared" si="50"/>
      </c>
    </row>
    <row r="544" spans="3:5" ht="12.75">
      <c r="C544">
        <f t="shared" si="49"/>
      </c>
      <c r="E544">
        <f t="shared" si="50"/>
      </c>
    </row>
    <row r="545" spans="3:5" ht="12.75">
      <c r="C545">
        <f t="shared" si="49"/>
      </c>
      <c r="E545">
        <f t="shared" si="50"/>
      </c>
    </row>
    <row r="546" spans="3:5" ht="12.75">
      <c r="C546">
        <f t="shared" si="49"/>
      </c>
      <c r="E546">
        <f t="shared" si="50"/>
      </c>
    </row>
    <row r="547" spans="3:5" ht="12.75">
      <c r="C547">
        <f t="shared" si="49"/>
      </c>
      <c r="E547">
        <f t="shared" si="50"/>
      </c>
    </row>
    <row r="548" spans="3:5" ht="12.75">
      <c r="C548">
        <f t="shared" si="49"/>
      </c>
      <c r="E548">
        <f t="shared" si="50"/>
      </c>
    </row>
    <row r="549" spans="3:5" ht="12.75">
      <c r="C549">
        <f t="shared" si="49"/>
      </c>
      <c r="E549">
        <f t="shared" si="50"/>
      </c>
    </row>
    <row r="550" spans="3:5" ht="12.75">
      <c r="C550">
        <f t="shared" si="49"/>
      </c>
      <c r="E550">
        <f t="shared" si="50"/>
      </c>
    </row>
    <row r="551" spans="3:5" ht="12.75">
      <c r="C551">
        <f t="shared" si="49"/>
      </c>
      <c r="E551">
        <f t="shared" si="50"/>
      </c>
    </row>
    <row r="552" spans="3:5" ht="12.75">
      <c r="C552">
        <f t="shared" si="49"/>
      </c>
      <c r="E552">
        <f t="shared" si="50"/>
      </c>
    </row>
    <row r="553" spans="3:5" ht="12.75">
      <c r="C553">
        <f t="shared" si="49"/>
      </c>
      <c r="E553">
        <f t="shared" si="50"/>
      </c>
    </row>
    <row r="554" spans="3:5" ht="12.75">
      <c r="C554">
        <f t="shared" si="49"/>
      </c>
      <c r="E554">
        <f t="shared" si="50"/>
      </c>
    </row>
    <row r="555" spans="3:5" ht="12.75">
      <c r="C555">
        <f t="shared" si="49"/>
      </c>
      <c r="E555">
        <f t="shared" si="50"/>
      </c>
    </row>
    <row r="556" spans="3:5" ht="12.75">
      <c r="C556">
        <f t="shared" si="49"/>
      </c>
      <c r="E556">
        <f t="shared" si="50"/>
      </c>
    </row>
    <row r="557" spans="3:5" ht="12.75">
      <c r="C557">
        <f t="shared" si="49"/>
      </c>
      <c r="E557">
        <f t="shared" si="50"/>
      </c>
    </row>
    <row r="558" spans="3:5" ht="12.75">
      <c r="C558">
        <f t="shared" si="49"/>
      </c>
      <c r="E558">
        <f t="shared" si="50"/>
      </c>
    </row>
    <row r="559" spans="3:5" ht="12.75">
      <c r="C559">
        <f t="shared" si="49"/>
      </c>
      <c r="E559">
        <f t="shared" si="50"/>
      </c>
    </row>
    <row r="560" spans="3:5" ht="12.75">
      <c r="C560">
        <f t="shared" si="49"/>
      </c>
      <c r="E560">
        <f t="shared" si="50"/>
      </c>
    </row>
    <row r="561" spans="3:5" ht="12.75">
      <c r="C561">
        <f t="shared" si="49"/>
      </c>
      <c r="E561">
        <f t="shared" si="50"/>
      </c>
    </row>
    <row r="562" spans="3:5" ht="12.75">
      <c r="C562">
        <f t="shared" si="49"/>
      </c>
      <c r="E562">
        <f t="shared" si="50"/>
      </c>
    </row>
    <row r="563" spans="3:5" ht="12.75">
      <c r="C563">
        <f t="shared" si="49"/>
      </c>
      <c r="E563">
        <f t="shared" si="50"/>
      </c>
    </row>
    <row r="564" spans="3:5" ht="12.75">
      <c r="C564">
        <f t="shared" si="49"/>
      </c>
      <c r="E564">
        <f t="shared" si="50"/>
      </c>
    </row>
    <row r="565" spans="3:5" ht="12.75">
      <c r="C565">
        <f t="shared" si="49"/>
      </c>
      <c r="E565">
        <f t="shared" si="50"/>
      </c>
    </row>
    <row r="566" spans="3:5" ht="12.75">
      <c r="C566">
        <f t="shared" si="49"/>
      </c>
      <c r="E566">
        <f t="shared" si="50"/>
      </c>
    </row>
    <row r="567" spans="3:5" ht="12.75">
      <c r="C567">
        <f t="shared" si="49"/>
      </c>
      <c r="E567">
        <f t="shared" si="50"/>
      </c>
    </row>
    <row r="568" spans="3:5" ht="12.75">
      <c r="C568">
        <f t="shared" si="49"/>
      </c>
      <c r="E568">
        <f t="shared" si="50"/>
      </c>
    </row>
    <row r="569" spans="3:5" ht="12.75">
      <c r="C569">
        <f t="shared" si="49"/>
      </c>
      <c r="E569">
        <f t="shared" si="50"/>
      </c>
    </row>
    <row r="570" spans="3:5" ht="12.75">
      <c r="C570">
        <f t="shared" si="49"/>
      </c>
      <c r="E570">
        <f t="shared" si="50"/>
      </c>
    </row>
    <row r="571" spans="3:5" ht="12.75">
      <c r="C571">
        <f t="shared" si="49"/>
      </c>
      <c r="E571">
        <f t="shared" si="50"/>
      </c>
    </row>
    <row r="572" spans="3:5" ht="12.75">
      <c r="C572">
        <f t="shared" si="49"/>
      </c>
      <c r="E572">
        <f t="shared" si="50"/>
      </c>
    </row>
    <row r="573" spans="3:5" ht="12.75">
      <c r="C573">
        <f t="shared" si="49"/>
      </c>
      <c r="E573">
        <f t="shared" si="50"/>
      </c>
    </row>
    <row r="574" spans="3:5" ht="12.75">
      <c r="C574">
        <f aca="true" t="shared" si="51" ref="C574:C610">IF(AND(N574&lt;=0.005,N574&gt;0),"1","")</f>
      </c>
      <c r="E574">
        <f aca="true" t="shared" si="52" ref="E574:E637">IF(AND(T574&lt;=0.005,T574&gt;0),"t","")</f>
      </c>
    </row>
    <row r="575" spans="3:5" ht="12.75">
      <c r="C575">
        <f t="shared" si="51"/>
      </c>
      <c r="E575">
        <f t="shared" si="52"/>
      </c>
    </row>
    <row r="576" spans="3:5" ht="12.75">
      <c r="C576">
        <f t="shared" si="51"/>
      </c>
      <c r="E576">
        <f t="shared" si="52"/>
      </c>
    </row>
    <row r="577" spans="3:5" ht="12.75">
      <c r="C577">
        <f t="shared" si="51"/>
      </c>
      <c r="E577">
        <f t="shared" si="52"/>
      </c>
    </row>
    <row r="578" spans="3:5" ht="12.75">
      <c r="C578">
        <f t="shared" si="51"/>
      </c>
      <c r="E578">
        <f t="shared" si="52"/>
      </c>
    </row>
    <row r="579" spans="3:5" ht="12.75">
      <c r="C579">
        <f t="shared" si="51"/>
      </c>
      <c r="E579">
        <f t="shared" si="52"/>
      </c>
    </row>
    <row r="580" spans="3:5" ht="12.75">
      <c r="C580">
        <f t="shared" si="51"/>
      </c>
      <c r="E580">
        <f t="shared" si="52"/>
      </c>
    </row>
    <row r="581" spans="3:5" ht="12.75">
      <c r="C581">
        <f t="shared" si="51"/>
      </c>
      <c r="E581">
        <f t="shared" si="52"/>
      </c>
    </row>
    <row r="582" spans="3:5" ht="12.75">
      <c r="C582">
        <f t="shared" si="51"/>
      </c>
      <c r="E582">
        <f t="shared" si="52"/>
      </c>
    </row>
    <row r="583" spans="3:5" ht="12.75">
      <c r="C583">
        <f t="shared" si="51"/>
      </c>
      <c r="E583">
        <f t="shared" si="52"/>
      </c>
    </row>
    <row r="584" spans="3:5" ht="12.75">
      <c r="C584">
        <f t="shared" si="51"/>
      </c>
      <c r="E584">
        <f t="shared" si="52"/>
      </c>
    </row>
    <row r="585" spans="3:5" ht="12.75">
      <c r="C585">
        <f t="shared" si="51"/>
      </c>
      <c r="E585">
        <f t="shared" si="52"/>
      </c>
    </row>
    <row r="586" spans="3:5" ht="12.75">
      <c r="C586">
        <f t="shared" si="51"/>
      </c>
      <c r="E586">
        <f t="shared" si="52"/>
      </c>
    </row>
    <row r="587" spans="3:5" ht="12.75">
      <c r="C587">
        <f t="shared" si="51"/>
      </c>
      <c r="E587">
        <f t="shared" si="52"/>
      </c>
    </row>
    <row r="588" spans="3:5" ht="12.75">
      <c r="C588">
        <f t="shared" si="51"/>
      </c>
      <c r="E588">
        <f t="shared" si="52"/>
      </c>
    </row>
    <row r="589" spans="3:5" ht="12.75">
      <c r="C589">
        <f t="shared" si="51"/>
      </c>
      <c r="E589">
        <f t="shared" si="52"/>
      </c>
    </row>
    <row r="590" spans="3:5" ht="12.75">
      <c r="C590">
        <f t="shared" si="51"/>
      </c>
      <c r="E590">
        <f t="shared" si="52"/>
      </c>
    </row>
    <row r="591" spans="3:5" ht="12.75">
      <c r="C591">
        <f t="shared" si="51"/>
      </c>
      <c r="E591">
        <f t="shared" si="52"/>
      </c>
    </row>
    <row r="592" spans="3:5" ht="12.75">
      <c r="C592">
        <f t="shared" si="51"/>
      </c>
      <c r="E592">
        <f t="shared" si="52"/>
      </c>
    </row>
    <row r="593" spans="3:5" ht="12.75">
      <c r="C593">
        <f t="shared" si="51"/>
      </c>
      <c r="E593">
        <f t="shared" si="52"/>
      </c>
    </row>
    <row r="594" spans="3:5" ht="12.75">
      <c r="C594">
        <f t="shared" si="51"/>
      </c>
      <c r="E594">
        <f t="shared" si="52"/>
      </c>
    </row>
    <row r="595" spans="3:5" ht="12.75">
      <c r="C595">
        <f t="shared" si="51"/>
      </c>
      <c r="E595">
        <f t="shared" si="52"/>
      </c>
    </row>
    <row r="596" spans="3:5" ht="12.75">
      <c r="C596">
        <f t="shared" si="51"/>
      </c>
      <c r="E596">
        <f t="shared" si="52"/>
      </c>
    </row>
    <row r="597" spans="3:5" ht="12.75">
      <c r="C597">
        <f t="shared" si="51"/>
      </c>
      <c r="E597">
        <f t="shared" si="52"/>
      </c>
    </row>
    <row r="598" spans="3:5" ht="12.75">
      <c r="C598">
        <f t="shared" si="51"/>
      </c>
      <c r="E598">
        <f t="shared" si="52"/>
      </c>
    </row>
    <row r="599" spans="3:5" ht="12.75">
      <c r="C599">
        <f t="shared" si="51"/>
      </c>
      <c r="E599">
        <f t="shared" si="52"/>
      </c>
    </row>
    <row r="600" spans="3:5" ht="12.75">
      <c r="C600">
        <f t="shared" si="51"/>
      </c>
      <c r="E600">
        <f t="shared" si="52"/>
      </c>
    </row>
    <row r="601" spans="3:5" ht="12.75">
      <c r="C601">
        <f t="shared" si="51"/>
      </c>
      <c r="E601">
        <f t="shared" si="52"/>
      </c>
    </row>
    <row r="602" spans="3:5" ht="12.75">
      <c r="C602">
        <f t="shared" si="51"/>
      </c>
      <c r="E602">
        <f t="shared" si="52"/>
      </c>
    </row>
    <row r="603" spans="3:5" ht="12.75">
      <c r="C603">
        <f t="shared" si="51"/>
      </c>
      <c r="E603">
        <f t="shared" si="52"/>
      </c>
    </row>
    <row r="604" spans="3:5" ht="12.75">
      <c r="C604">
        <f t="shared" si="51"/>
      </c>
      <c r="E604">
        <f t="shared" si="52"/>
      </c>
    </row>
    <row r="605" spans="3:5" ht="12.75">
      <c r="C605">
        <f t="shared" si="51"/>
      </c>
      <c r="E605">
        <f t="shared" si="52"/>
      </c>
    </row>
    <row r="606" spans="3:5" ht="12.75">
      <c r="C606">
        <f t="shared" si="51"/>
      </c>
      <c r="E606">
        <f t="shared" si="52"/>
      </c>
    </row>
    <row r="607" spans="3:5" ht="12.75">
      <c r="C607">
        <f t="shared" si="51"/>
      </c>
      <c r="E607">
        <f t="shared" si="52"/>
      </c>
    </row>
    <row r="608" spans="3:5" ht="12.75">
      <c r="C608">
        <f t="shared" si="51"/>
      </c>
      <c r="E608">
        <f t="shared" si="52"/>
      </c>
    </row>
    <row r="609" spans="3:5" ht="12.75">
      <c r="C609">
        <f t="shared" si="51"/>
      </c>
      <c r="E609">
        <f t="shared" si="52"/>
      </c>
    </row>
    <row r="610" spans="3:5" ht="12.75">
      <c r="C610">
        <f t="shared" si="51"/>
      </c>
      <c r="E610">
        <f t="shared" si="52"/>
      </c>
    </row>
    <row r="611" ht="12.75">
      <c r="E611">
        <f t="shared" si="52"/>
      </c>
    </row>
    <row r="612" ht="12.75">
      <c r="E612">
        <f t="shared" si="52"/>
      </c>
    </row>
    <row r="613" ht="12.75">
      <c r="E613">
        <f t="shared" si="52"/>
      </c>
    </row>
    <row r="614" ht="12.75">
      <c r="E614">
        <f t="shared" si="52"/>
      </c>
    </row>
    <row r="615" ht="12.75">
      <c r="E615">
        <f t="shared" si="52"/>
      </c>
    </row>
    <row r="616" ht="12.75">
      <c r="E616">
        <f t="shared" si="52"/>
      </c>
    </row>
    <row r="617" ht="12.75">
      <c r="E617">
        <f t="shared" si="52"/>
      </c>
    </row>
    <row r="618" ht="12.75">
      <c r="E618">
        <f t="shared" si="52"/>
      </c>
    </row>
    <row r="619" ht="12.75">
      <c r="E619">
        <f t="shared" si="52"/>
      </c>
    </row>
    <row r="620" ht="12.75">
      <c r="E620">
        <f t="shared" si="52"/>
      </c>
    </row>
    <row r="621" ht="12.75">
      <c r="E621">
        <f t="shared" si="52"/>
      </c>
    </row>
    <row r="622" ht="12.75">
      <c r="E622">
        <f t="shared" si="52"/>
      </c>
    </row>
    <row r="623" ht="12.75">
      <c r="E623">
        <f t="shared" si="52"/>
      </c>
    </row>
    <row r="624" ht="12.75">
      <c r="E624">
        <f t="shared" si="52"/>
      </c>
    </row>
    <row r="625" ht="12.75">
      <c r="E625">
        <f t="shared" si="52"/>
      </c>
    </row>
    <row r="626" ht="12.75">
      <c r="E626">
        <f t="shared" si="52"/>
      </c>
    </row>
    <row r="627" ht="12.75">
      <c r="E627">
        <f t="shared" si="52"/>
      </c>
    </row>
    <row r="628" ht="12.75">
      <c r="E628">
        <f t="shared" si="52"/>
      </c>
    </row>
    <row r="629" ht="12.75">
      <c r="E629">
        <f t="shared" si="52"/>
      </c>
    </row>
    <row r="630" ht="12.75">
      <c r="E630">
        <f t="shared" si="52"/>
      </c>
    </row>
    <row r="631" ht="12.75">
      <c r="E631">
        <f t="shared" si="52"/>
      </c>
    </row>
    <row r="632" ht="12.75">
      <c r="E632">
        <f t="shared" si="52"/>
      </c>
    </row>
    <row r="633" ht="12.75">
      <c r="E633">
        <f t="shared" si="52"/>
      </c>
    </row>
    <row r="634" ht="12.75">
      <c r="E634">
        <f t="shared" si="52"/>
      </c>
    </row>
    <row r="635" ht="12.75">
      <c r="E635">
        <f t="shared" si="52"/>
      </c>
    </row>
    <row r="636" ht="12.75">
      <c r="E636">
        <f t="shared" si="52"/>
      </c>
    </row>
    <row r="637" ht="12.75">
      <c r="E637">
        <f t="shared" si="52"/>
      </c>
    </row>
    <row r="638" ht="12.75">
      <c r="E638">
        <f aca="true" t="shared" si="53" ref="E638:E701">IF(AND(T638&lt;=0.005,T638&gt;0),"t","")</f>
      </c>
    </row>
    <row r="639" ht="12.75">
      <c r="E639">
        <f t="shared" si="53"/>
      </c>
    </row>
    <row r="640" ht="12.75">
      <c r="E640">
        <f t="shared" si="53"/>
      </c>
    </row>
    <row r="641" ht="12.75">
      <c r="E641">
        <f t="shared" si="53"/>
      </c>
    </row>
    <row r="642" ht="12.75">
      <c r="E642">
        <f t="shared" si="53"/>
      </c>
    </row>
    <row r="643" ht="12.75">
      <c r="E643">
        <f t="shared" si="53"/>
      </c>
    </row>
    <row r="644" ht="12.75">
      <c r="E644">
        <f t="shared" si="53"/>
      </c>
    </row>
    <row r="645" ht="12.75">
      <c r="E645">
        <f t="shared" si="53"/>
      </c>
    </row>
    <row r="646" ht="12.75">
      <c r="E646">
        <f t="shared" si="53"/>
      </c>
    </row>
    <row r="647" ht="12.75">
      <c r="E647">
        <f t="shared" si="53"/>
      </c>
    </row>
    <row r="648" ht="12.75">
      <c r="E648">
        <f t="shared" si="53"/>
      </c>
    </row>
    <row r="649" ht="12.75">
      <c r="E649">
        <f t="shared" si="53"/>
      </c>
    </row>
    <row r="650" ht="12.75">
      <c r="E650">
        <f t="shared" si="53"/>
      </c>
    </row>
    <row r="651" ht="12.75">
      <c r="E651">
        <f t="shared" si="53"/>
      </c>
    </row>
    <row r="652" ht="12.75">
      <c r="E652">
        <f t="shared" si="53"/>
      </c>
    </row>
    <row r="653" ht="12.75">
      <c r="E653">
        <f t="shared" si="53"/>
      </c>
    </row>
    <row r="654" ht="12.75">
      <c r="E654">
        <f t="shared" si="53"/>
      </c>
    </row>
    <row r="655" ht="12.75">
      <c r="E655">
        <f t="shared" si="53"/>
      </c>
    </row>
    <row r="656" ht="12.75">
      <c r="E656">
        <f t="shared" si="53"/>
      </c>
    </row>
    <row r="657" ht="12.75">
      <c r="E657">
        <f t="shared" si="53"/>
      </c>
    </row>
    <row r="658" ht="12.75">
      <c r="E658">
        <f t="shared" si="53"/>
      </c>
    </row>
    <row r="659" ht="12.75">
      <c r="E659">
        <f t="shared" si="53"/>
      </c>
    </row>
    <row r="660" ht="12.75">
      <c r="E660">
        <f t="shared" si="53"/>
      </c>
    </row>
    <row r="661" ht="12.75">
      <c r="E661">
        <f t="shared" si="53"/>
      </c>
    </row>
    <row r="662" ht="12.75">
      <c r="E662">
        <f t="shared" si="53"/>
      </c>
    </row>
    <row r="663" ht="12.75">
      <c r="E663">
        <f t="shared" si="53"/>
      </c>
    </row>
    <row r="664" ht="12.75">
      <c r="E664">
        <f t="shared" si="53"/>
      </c>
    </row>
    <row r="665" ht="12.75">
      <c r="E665">
        <f t="shared" si="53"/>
      </c>
    </row>
    <row r="666" ht="12.75">
      <c r="E666">
        <f t="shared" si="53"/>
      </c>
    </row>
    <row r="667" ht="12.75">
      <c r="E667">
        <f t="shared" si="53"/>
      </c>
    </row>
    <row r="668" ht="12.75">
      <c r="E668">
        <f t="shared" si="53"/>
      </c>
    </row>
    <row r="669" ht="12.75">
      <c r="E669">
        <f t="shared" si="53"/>
      </c>
    </row>
    <row r="670" ht="12.75">
      <c r="E670">
        <f t="shared" si="53"/>
      </c>
    </row>
    <row r="671" ht="12.75">
      <c r="E671">
        <f t="shared" si="53"/>
      </c>
    </row>
    <row r="672" ht="12.75">
      <c r="E672">
        <f t="shared" si="53"/>
      </c>
    </row>
    <row r="673" ht="12.75">
      <c r="E673">
        <f t="shared" si="53"/>
      </c>
    </row>
    <row r="674" ht="12.75">
      <c r="E674">
        <f t="shared" si="53"/>
      </c>
    </row>
    <row r="675" ht="12.75">
      <c r="E675">
        <f t="shared" si="53"/>
      </c>
    </row>
    <row r="676" ht="12.75">
      <c r="E676">
        <f t="shared" si="53"/>
      </c>
    </row>
    <row r="677" ht="12.75">
      <c r="E677">
        <f t="shared" si="53"/>
      </c>
    </row>
    <row r="678" ht="12.75">
      <c r="E678">
        <f t="shared" si="53"/>
      </c>
    </row>
    <row r="679" ht="12.75">
      <c r="E679">
        <f t="shared" si="53"/>
      </c>
    </row>
    <row r="680" ht="12.75">
      <c r="E680">
        <f t="shared" si="53"/>
      </c>
    </row>
    <row r="681" ht="12.75">
      <c r="E681">
        <f t="shared" si="53"/>
      </c>
    </row>
    <row r="682" ht="12.75">
      <c r="E682">
        <f t="shared" si="53"/>
      </c>
    </row>
    <row r="683" ht="12.75">
      <c r="E683">
        <f t="shared" si="53"/>
      </c>
    </row>
    <row r="684" ht="12.75">
      <c r="E684">
        <f t="shared" si="53"/>
      </c>
    </row>
    <row r="685" ht="12.75">
      <c r="E685">
        <f t="shared" si="53"/>
      </c>
    </row>
    <row r="686" ht="12.75">
      <c r="E686">
        <f t="shared" si="53"/>
      </c>
    </row>
    <row r="687" ht="12.75">
      <c r="E687">
        <f t="shared" si="53"/>
      </c>
    </row>
    <row r="688" ht="12.75">
      <c r="E688">
        <f t="shared" si="53"/>
      </c>
    </row>
    <row r="689" ht="12.75">
      <c r="E689">
        <f t="shared" si="53"/>
      </c>
    </row>
    <row r="690" ht="12.75">
      <c r="E690">
        <f t="shared" si="53"/>
      </c>
    </row>
    <row r="691" ht="12.75">
      <c r="E691">
        <f t="shared" si="53"/>
      </c>
    </row>
    <row r="692" ht="12.75">
      <c r="E692">
        <f t="shared" si="53"/>
      </c>
    </row>
    <row r="693" ht="12.75">
      <c r="E693">
        <f t="shared" si="53"/>
      </c>
    </row>
    <row r="694" ht="12.75">
      <c r="E694">
        <f t="shared" si="53"/>
      </c>
    </row>
    <row r="695" ht="12.75">
      <c r="E695">
        <f t="shared" si="53"/>
      </c>
    </row>
    <row r="696" ht="12.75">
      <c r="E696">
        <f t="shared" si="53"/>
      </c>
    </row>
    <row r="697" ht="12.75">
      <c r="E697">
        <f t="shared" si="53"/>
      </c>
    </row>
    <row r="698" ht="12.75">
      <c r="E698">
        <f t="shared" si="53"/>
      </c>
    </row>
    <row r="699" ht="12.75">
      <c r="E699">
        <f t="shared" si="53"/>
      </c>
    </row>
    <row r="700" ht="12.75">
      <c r="E700">
        <f t="shared" si="53"/>
      </c>
    </row>
    <row r="701" ht="12.75">
      <c r="E701">
        <f t="shared" si="53"/>
      </c>
    </row>
    <row r="702" ht="12.75">
      <c r="E702">
        <f aca="true" t="shared" si="54" ref="E702:E765">IF(AND(T702&lt;=0.005,T702&gt;0),"t","")</f>
      </c>
    </row>
    <row r="703" ht="12.75">
      <c r="E703">
        <f t="shared" si="54"/>
      </c>
    </row>
    <row r="704" ht="12.75">
      <c r="E704">
        <f t="shared" si="54"/>
      </c>
    </row>
    <row r="705" ht="12.75">
      <c r="E705">
        <f t="shared" si="54"/>
      </c>
    </row>
    <row r="706" ht="12.75">
      <c r="E706">
        <f t="shared" si="54"/>
      </c>
    </row>
    <row r="707" ht="12.75">
      <c r="E707">
        <f t="shared" si="54"/>
      </c>
    </row>
    <row r="708" ht="12.75">
      <c r="E708">
        <f t="shared" si="54"/>
      </c>
    </row>
    <row r="709" ht="12.75">
      <c r="E709">
        <f t="shared" si="54"/>
      </c>
    </row>
    <row r="710" ht="12.75">
      <c r="E710">
        <f t="shared" si="54"/>
      </c>
    </row>
    <row r="711" ht="12.75">
      <c r="E711">
        <f t="shared" si="54"/>
      </c>
    </row>
    <row r="712" ht="12.75">
      <c r="E712">
        <f t="shared" si="54"/>
      </c>
    </row>
    <row r="713" ht="12.75">
      <c r="E713">
        <f t="shared" si="54"/>
      </c>
    </row>
    <row r="714" ht="12.75">
      <c r="E714">
        <f t="shared" si="54"/>
      </c>
    </row>
    <row r="715" ht="12.75">
      <c r="E715">
        <f t="shared" si="54"/>
      </c>
    </row>
    <row r="716" ht="12.75">
      <c r="E716">
        <f t="shared" si="54"/>
      </c>
    </row>
    <row r="717" ht="12.75">
      <c r="E717">
        <f t="shared" si="54"/>
      </c>
    </row>
    <row r="718" ht="12.75">
      <c r="E718">
        <f t="shared" si="54"/>
      </c>
    </row>
    <row r="719" ht="12.75">
      <c r="E719">
        <f t="shared" si="54"/>
      </c>
    </row>
    <row r="720" ht="12.75">
      <c r="E720">
        <f t="shared" si="54"/>
      </c>
    </row>
    <row r="721" ht="12.75">
      <c r="E721">
        <f t="shared" si="54"/>
      </c>
    </row>
    <row r="722" ht="12.75">
      <c r="E722">
        <f t="shared" si="54"/>
      </c>
    </row>
    <row r="723" ht="12.75">
      <c r="E723">
        <f t="shared" si="54"/>
      </c>
    </row>
    <row r="724" ht="12.75">
      <c r="E724">
        <f t="shared" si="54"/>
      </c>
    </row>
    <row r="725" ht="12.75">
      <c r="E725">
        <f t="shared" si="54"/>
      </c>
    </row>
    <row r="726" ht="12.75">
      <c r="E726">
        <f t="shared" si="54"/>
      </c>
    </row>
    <row r="727" ht="12.75">
      <c r="E727">
        <f t="shared" si="54"/>
      </c>
    </row>
    <row r="728" ht="12.75">
      <c r="E728">
        <f t="shared" si="54"/>
      </c>
    </row>
    <row r="729" ht="12.75">
      <c r="E729">
        <f t="shared" si="54"/>
      </c>
    </row>
    <row r="730" ht="12.75">
      <c r="E730">
        <f t="shared" si="54"/>
      </c>
    </row>
    <row r="731" ht="12.75">
      <c r="E731">
        <f t="shared" si="54"/>
      </c>
    </row>
    <row r="732" ht="12.75">
      <c r="E732">
        <f t="shared" si="54"/>
      </c>
    </row>
    <row r="733" ht="12.75">
      <c r="E733">
        <f t="shared" si="54"/>
      </c>
    </row>
    <row r="734" ht="12.75">
      <c r="E734">
        <f t="shared" si="54"/>
      </c>
    </row>
    <row r="735" ht="12.75">
      <c r="E735">
        <f t="shared" si="54"/>
      </c>
    </row>
    <row r="736" ht="12.75">
      <c r="E736">
        <f t="shared" si="54"/>
      </c>
    </row>
    <row r="737" ht="12.75">
      <c r="E737">
        <f t="shared" si="54"/>
      </c>
    </row>
    <row r="738" ht="12.75">
      <c r="E738">
        <f t="shared" si="54"/>
      </c>
    </row>
    <row r="739" ht="12.75">
      <c r="E739">
        <f t="shared" si="54"/>
      </c>
    </row>
    <row r="740" ht="12.75">
      <c r="E740">
        <f t="shared" si="54"/>
      </c>
    </row>
    <row r="741" ht="12.75">
      <c r="E741">
        <f t="shared" si="54"/>
      </c>
    </row>
    <row r="742" ht="12.75">
      <c r="E742">
        <f t="shared" si="54"/>
      </c>
    </row>
    <row r="743" ht="12.75">
      <c r="E743">
        <f t="shared" si="54"/>
      </c>
    </row>
    <row r="744" ht="12.75">
      <c r="E744">
        <f t="shared" si="54"/>
      </c>
    </row>
    <row r="745" ht="12.75">
      <c r="E745">
        <f t="shared" si="54"/>
      </c>
    </row>
    <row r="746" ht="12.75">
      <c r="E746">
        <f t="shared" si="54"/>
      </c>
    </row>
    <row r="747" ht="12.75">
      <c r="E747">
        <f t="shared" si="54"/>
      </c>
    </row>
    <row r="748" ht="12.75">
      <c r="E748">
        <f t="shared" si="54"/>
      </c>
    </row>
    <row r="749" ht="12.75">
      <c r="E749">
        <f t="shared" si="54"/>
      </c>
    </row>
    <row r="750" ht="12.75">
      <c r="E750">
        <f t="shared" si="54"/>
      </c>
    </row>
    <row r="751" ht="12.75">
      <c r="E751">
        <f t="shared" si="54"/>
      </c>
    </row>
    <row r="752" ht="12.75">
      <c r="E752">
        <f t="shared" si="54"/>
      </c>
    </row>
    <row r="753" ht="12.75">
      <c r="E753">
        <f t="shared" si="54"/>
      </c>
    </row>
    <row r="754" ht="12.75">
      <c r="E754">
        <f t="shared" si="54"/>
      </c>
    </row>
    <row r="755" ht="12.75">
      <c r="E755">
        <f t="shared" si="54"/>
      </c>
    </row>
    <row r="756" ht="12.75">
      <c r="E756">
        <f t="shared" si="54"/>
      </c>
    </row>
    <row r="757" ht="12.75">
      <c r="E757">
        <f t="shared" si="54"/>
      </c>
    </row>
    <row r="758" ht="12.75">
      <c r="E758">
        <f t="shared" si="54"/>
      </c>
    </row>
    <row r="759" ht="12.75">
      <c r="E759">
        <f t="shared" si="54"/>
      </c>
    </row>
    <row r="760" ht="12.75">
      <c r="E760">
        <f t="shared" si="54"/>
      </c>
    </row>
    <row r="761" ht="12.75">
      <c r="E761">
        <f t="shared" si="54"/>
      </c>
    </row>
    <row r="762" ht="12.75">
      <c r="E762">
        <f t="shared" si="54"/>
      </c>
    </row>
    <row r="763" ht="12.75">
      <c r="E763">
        <f t="shared" si="54"/>
      </c>
    </row>
    <row r="764" ht="12.75">
      <c r="E764">
        <f t="shared" si="54"/>
      </c>
    </row>
    <row r="765" ht="12.75">
      <c r="E765">
        <f t="shared" si="54"/>
      </c>
    </row>
    <row r="766" ht="12.75">
      <c r="E766">
        <f aca="true" t="shared" si="55" ref="E766:E829">IF(AND(T766&lt;=0.005,T766&gt;0),"t","")</f>
      </c>
    </row>
    <row r="767" ht="12.75">
      <c r="E767">
        <f t="shared" si="55"/>
      </c>
    </row>
    <row r="768" ht="12.75">
      <c r="E768">
        <f t="shared" si="55"/>
      </c>
    </row>
    <row r="769" ht="12.75">
      <c r="E769">
        <f t="shared" si="55"/>
      </c>
    </row>
    <row r="770" ht="12.75">
      <c r="E770">
        <f t="shared" si="55"/>
      </c>
    </row>
    <row r="771" ht="12.75">
      <c r="E771">
        <f t="shared" si="55"/>
      </c>
    </row>
    <row r="772" ht="12.75">
      <c r="E772">
        <f t="shared" si="55"/>
      </c>
    </row>
    <row r="773" ht="12.75">
      <c r="E773">
        <f t="shared" si="55"/>
      </c>
    </row>
    <row r="774" ht="12.75">
      <c r="E774">
        <f t="shared" si="55"/>
      </c>
    </row>
    <row r="775" ht="12.75">
      <c r="E775">
        <f t="shared" si="55"/>
      </c>
    </row>
    <row r="776" ht="12.75">
      <c r="E776">
        <f t="shared" si="55"/>
      </c>
    </row>
    <row r="777" ht="12.75">
      <c r="E777">
        <f t="shared" si="55"/>
      </c>
    </row>
    <row r="778" ht="12.75">
      <c r="E778">
        <f t="shared" si="55"/>
      </c>
    </row>
    <row r="779" ht="12.75">
      <c r="E779">
        <f t="shared" si="55"/>
      </c>
    </row>
    <row r="780" ht="12.75">
      <c r="E780">
        <f t="shared" si="55"/>
      </c>
    </row>
    <row r="781" ht="12.75">
      <c r="E781">
        <f t="shared" si="55"/>
      </c>
    </row>
    <row r="782" ht="12.75">
      <c r="E782">
        <f t="shared" si="55"/>
      </c>
    </row>
    <row r="783" ht="12.75">
      <c r="E783">
        <f t="shared" si="55"/>
      </c>
    </row>
    <row r="784" ht="12.75">
      <c r="E784">
        <f t="shared" si="55"/>
      </c>
    </row>
    <row r="785" ht="12.75">
      <c r="E785">
        <f t="shared" si="55"/>
      </c>
    </row>
    <row r="786" ht="12.75">
      <c r="E786">
        <f t="shared" si="55"/>
      </c>
    </row>
    <row r="787" ht="12.75">
      <c r="E787">
        <f t="shared" si="55"/>
      </c>
    </row>
    <row r="788" ht="12.75">
      <c r="E788">
        <f t="shared" si="55"/>
      </c>
    </row>
    <row r="789" ht="12.75">
      <c r="E789">
        <f t="shared" si="55"/>
      </c>
    </row>
    <row r="790" ht="12.75">
      <c r="E790">
        <f t="shared" si="55"/>
      </c>
    </row>
    <row r="791" ht="12.75">
      <c r="E791">
        <f t="shared" si="55"/>
      </c>
    </row>
    <row r="792" ht="12.75">
      <c r="E792">
        <f t="shared" si="55"/>
      </c>
    </row>
    <row r="793" ht="12.75">
      <c r="E793">
        <f t="shared" si="55"/>
      </c>
    </row>
    <row r="794" ht="12.75">
      <c r="E794">
        <f t="shared" si="55"/>
      </c>
    </row>
    <row r="795" ht="12.75">
      <c r="E795">
        <f t="shared" si="55"/>
      </c>
    </row>
    <row r="796" ht="12.75">
      <c r="E796">
        <f t="shared" si="55"/>
      </c>
    </row>
    <row r="797" ht="12.75">
      <c r="E797">
        <f t="shared" si="55"/>
      </c>
    </row>
    <row r="798" ht="12.75">
      <c r="E798">
        <f t="shared" si="55"/>
      </c>
    </row>
    <row r="799" ht="12.75">
      <c r="E799">
        <f t="shared" si="55"/>
      </c>
    </row>
    <row r="800" ht="12.75">
      <c r="E800">
        <f t="shared" si="55"/>
      </c>
    </row>
    <row r="801" ht="12.75">
      <c r="E801">
        <f t="shared" si="55"/>
      </c>
    </row>
    <row r="802" ht="12.75">
      <c r="E802">
        <f t="shared" si="55"/>
      </c>
    </row>
    <row r="803" ht="12.75">
      <c r="E803">
        <f t="shared" si="55"/>
      </c>
    </row>
    <row r="804" ht="12.75">
      <c r="E804">
        <f t="shared" si="55"/>
      </c>
    </row>
    <row r="805" ht="12.75">
      <c r="E805">
        <f t="shared" si="55"/>
      </c>
    </row>
    <row r="806" ht="12.75">
      <c r="E806">
        <f t="shared" si="55"/>
      </c>
    </row>
    <row r="807" ht="12.75">
      <c r="E807">
        <f t="shared" si="55"/>
      </c>
    </row>
    <row r="808" ht="12.75">
      <c r="E808">
        <f t="shared" si="55"/>
      </c>
    </row>
    <row r="809" ht="12.75">
      <c r="E809">
        <f t="shared" si="55"/>
      </c>
    </row>
    <row r="810" ht="12.75">
      <c r="E810">
        <f t="shared" si="55"/>
      </c>
    </row>
    <row r="811" ht="12.75">
      <c r="E811">
        <f t="shared" si="55"/>
      </c>
    </row>
    <row r="812" ht="12.75">
      <c r="E812">
        <f t="shared" si="55"/>
      </c>
    </row>
    <row r="813" ht="12.75">
      <c r="E813">
        <f t="shared" si="55"/>
      </c>
    </row>
    <row r="814" ht="12.75">
      <c r="E814">
        <f t="shared" si="55"/>
      </c>
    </row>
    <row r="815" ht="12.75">
      <c r="E815">
        <f t="shared" si="55"/>
      </c>
    </row>
    <row r="816" ht="12.75">
      <c r="E816">
        <f t="shared" si="55"/>
      </c>
    </row>
    <row r="817" ht="12.75">
      <c r="E817">
        <f t="shared" si="55"/>
      </c>
    </row>
    <row r="818" ht="12.75">
      <c r="E818">
        <f t="shared" si="55"/>
      </c>
    </row>
    <row r="819" ht="12.75">
      <c r="E819">
        <f t="shared" si="55"/>
      </c>
    </row>
    <row r="820" ht="12.75">
      <c r="E820">
        <f t="shared" si="55"/>
      </c>
    </row>
    <row r="821" ht="12.75">
      <c r="E821">
        <f t="shared" si="55"/>
      </c>
    </row>
    <row r="822" ht="12.75">
      <c r="E822">
        <f t="shared" si="55"/>
      </c>
    </row>
    <row r="823" ht="12.75">
      <c r="E823">
        <f t="shared" si="55"/>
      </c>
    </row>
    <row r="824" ht="12.75">
      <c r="E824">
        <f t="shared" si="55"/>
      </c>
    </row>
    <row r="825" ht="12.75">
      <c r="E825">
        <f t="shared" si="55"/>
      </c>
    </row>
    <row r="826" ht="12.75">
      <c r="E826">
        <f t="shared" si="55"/>
      </c>
    </row>
    <row r="827" ht="12.75">
      <c r="E827">
        <f t="shared" si="55"/>
      </c>
    </row>
    <row r="828" ht="12.75">
      <c r="E828">
        <f t="shared" si="55"/>
      </c>
    </row>
    <row r="829" ht="12.75">
      <c r="E829">
        <f t="shared" si="55"/>
      </c>
    </row>
    <row r="830" ht="12.75">
      <c r="E830">
        <f aca="true" t="shared" si="56" ref="E830:E893">IF(AND(T830&lt;=0.005,T830&gt;0),"t","")</f>
      </c>
    </row>
    <row r="831" ht="12.75">
      <c r="E831">
        <f t="shared" si="56"/>
      </c>
    </row>
    <row r="832" ht="12.75">
      <c r="E832">
        <f t="shared" si="56"/>
      </c>
    </row>
    <row r="833" ht="12.75">
      <c r="E833">
        <f t="shared" si="56"/>
      </c>
    </row>
    <row r="834" ht="12.75">
      <c r="E834">
        <f t="shared" si="56"/>
      </c>
    </row>
    <row r="835" ht="12.75">
      <c r="E835">
        <f t="shared" si="56"/>
      </c>
    </row>
    <row r="836" ht="12.75">
      <c r="E836">
        <f t="shared" si="56"/>
      </c>
    </row>
    <row r="837" ht="12.75">
      <c r="E837">
        <f t="shared" si="56"/>
      </c>
    </row>
    <row r="838" ht="12.75">
      <c r="E838">
        <f t="shared" si="56"/>
      </c>
    </row>
    <row r="839" ht="12.75">
      <c r="E839">
        <f t="shared" si="56"/>
      </c>
    </row>
    <row r="840" ht="12.75">
      <c r="E840">
        <f t="shared" si="56"/>
      </c>
    </row>
    <row r="841" ht="12.75">
      <c r="E841">
        <f t="shared" si="56"/>
      </c>
    </row>
    <row r="842" ht="12.75">
      <c r="E842">
        <f t="shared" si="56"/>
      </c>
    </row>
    <row r="843" ht="12.75">
      <c r="E843">
        <f t="shared" si="56"/>
      </c>
    </row>
    <row r="844" ht="12.75">
      <c r="E844">
        <f t="shared" si="56"/>
      </c>
    </row>
    <row r="845" ht="12.75">
      <c r="E845">
        <f t="shared" si="56"/>
      </c>
    </row>
    <row r="846" ht="12.75">
      <c r="E846">
        <f t="shared" si="56"/>
      </c>
    </row>
    <row r="847" ht="12.75">
      <c r="E847">
        <f t="shared" si="56"/>
      </c>
    </row>
    <row r="848" ht="12.75">
      <c r="E848">
        <f t="shared" si="56"/>
      </c>
    </row>
    <row r="849" ht="12.75">
      <c r="E849">
        <f t="shared" si="56"/>
      </c>
    </row>
    <row r="850" ht="12.75">
      <c r="E850">
        <f t="shared" si="56"/>
      </c>
    </row>
    <row r="851" ht="12.75">
      <c r="E851">
        <f t="shared" si="56"/>
      </c>
    </row>
    <row r="852" ht="12.75">
      <c r="E852">
        <f t="shared" si="56"/>
      </c>
    </row>
    <row r="853" ht="12.75">
      <c r="E853">
        <f t="shared" si="56"/>
      </c>
    </row>
    <row r="854" ht="12.75">
      <c r="E854">
        <f t="shared" si="56"/>
      </c>
    </row>
    <row r="855" ht="12.75">
      <c r="E855">
        <f t="shared" si="56"/>
      </c>
    </row>
    <row r="856" ht="12.75">
      <c r="E856">
        <f t="shared" si="56"/>
      </c>
    </row>
    <row r="857" ht="12.75">
      <c r="E857">
        <f t="shared" si="56"/>
      </c>
    </row>
    <row r="858" ht="12.75">
      <c r="E858">
        <f t="shared" si="56"/>
      </c>
    </row>
    <row r="859" ht="12.75">
      <c r="E859">
        <f t="shared" si="56"/>
      </c>
    </row>
    <row r="860" ht="12.75">
      <c r="E860">
        <f t="shared" si="56"/>
      </c>
    </row>
    <row r="861" ht="12.75">
      <c r="E861">
        <f t="shared" si="56"/>
      </c>
    </row>
    <row r="862" ht="12.75">
      <c r="E862">
        <f t="shared" si="56"/>
      </c>
    </row>
    <row r="863" ht="12.75">
      <c r="E863">
        <f t="shared" si="56"/>
      </c>
    </row>
    <row r="864" ht="12.75">
      <c r="E864">
        <f t="shared" si="56"/>
      </c>
    </row>
    <row r="865" ht="12.75">
      <c r="E865">
        <f t="shared" si="56"/>
      </c>
    </row>
    <row r="866" ht="12.75">
      <c r="E866">
        <f t="shared" si="56"/>
      </c>
    </row>
    <row r="867" ht="12.75">
      <c r="E867">
        <f t="shared" si="56"/>
      </c>
    </row>
    <row r="868" ht="12.75">
      <c r="E868">
        <f t="shared" si="56"/>
      </c>
    </row>
    <row r="869" ht="12.75">
      <c r="E869">
        <f t="shared" si="56"/>
      </c>
    </row>
    <row r="870" ht="12.75">
      <c r="E870">
        <f t="shared" si="56"/>
      </c>
    </row>
    <row r="871" ht="12.75">
      <c r="E871">
        <f t="shared" si="56"/>
      </c>
    </row>
    <row r="872" ht="12.75">
      <c r="E872">
        <f t="shared" si="56"/>
      </c>
    </row>
    <row r="873" ht="12.75">
      <c r="E873">
        <f t="shared" si="56"/>
      </c>
    </row>
    <row r="874" ht="12.75">
      <c r="E874">
        <f t="shared" si="56"/>
      </c>
    </row>
    <row r="875" ht="12.75">
      <c r="E875">
        <f t="shared" si="56"/>
      </c>
    </row>
    <row r="876" ht="12.75">
      <c r="E876">
        <f t="shared" si="56"/>
      </c>
    </row>
    <row r="877" ht="12.75">
      <c r="E877">
        <f t="shared" si="56"/>
      </c>
    </row>
    <row r="878" ht="12.75">
      <c r="E878">
        <f t="shared" si="56"/>
      </c>
    </row>
    <row r="879" ht="12.75">
      <c r="E879">
        <f t="shared" si="56"/>
      </c>
    </row>
    <row r="880" ht="12.75">
      <c r="E880">
        <f t="shared" si="56"/>
      </c>
    </row>
    <row r="881" ht="12.75">
      <c r="E881">
        <f t="shared" si="56"/>
      </c>
    </row>
    <row r="882" ht="12.75">
      <c r="E882">
        <f t="shared" si="56"/>
      </c>
    </row>
    <row r="883" ht="12.75">
      <c r="E883">
        <f t="shared" si="56"/>
      </c>
    </row>
    <row r="884" ht="12.75">
      <c r="E884">
        <f t="shared" si="56"/>
      </c>
    </row>
    <row r="885" ht="12.75">
      <c r="E885">
        <f t="shared" si="56"/>
      </c>
    </row>
    <row r="886" ht="12.75">
      <c r="E886">
        <f t="shared" si="56"/>
      </c>
    </row>
    <row r="887" ht="12.75">
      <c r="E887">
        <f t="shared" si="56"/>
      </c>
    </row>
    <row r="888" ht="12.75">
      <c r="E888">
        <f t="shared" si="56"/>
      </c>
    </row>
    <row r="889" ht="12.75">
      <c r="E889">
        <f t="shared" si="56"/>
      </c>
    </row>
    <row r="890" ht="12.75">
      <c r="E890">
        <f t="shared" si="56"/>
      </c>
    </row>
    <row r="891" ht="12.75">
      <c r="E891">
        <f t="shared" si="56"/>
      </c>
    </row>
    <row r="892" ht="12.75">
      <c r="E892">
        <f t="shared" si="56"/>
      </c>
    </row>
    <row r="893" ht="12.75">
      <c r="E893">
        <f t="shared" si="56"/>
      </c>
    </row>
    <row r="894" ht="12.75">
      <c r="E894">
        <f aca="true" t="shared" si="57" ref="E894:E957">IF(AND(T894&lt;=0.005,T894&gt;0),"t","")</f>
      </c>
    </row>
    <row r="895" ht="12.75">
      <c r="E895">
        <f t="shared" si="57"/>
      </c>
    </row>
    <row r="896" ht="12.75">
      <c r="E896">
        <f t="shared" si="57"/>
      </c>
    </row>
    <row r="897" ht="12.75">
      <c r="E897">
        <f t="shared" si="57"/>
      </c>
    </row>
    <row r="898" ht="12.75">
      <c r="E898">
        <f t="shared" si="57"/>
      </c>
    </row>
    <row r="899" ht="12.75">
      <c r="E899">
        <f t="shared" si="57"/>
      </c>
    </row>
    <row r="900" ht="12.75">
      <c r="E900">
        <f t="shared" si="57"/>
      </c>
    </row>
    <row r="901" ht="12.75">
      <c r="E901">
        <f t="shared" si="57"/>
      </c>
    </row>
    <row r="902" ht="12.75">
      <c r="E902">
        <f t="shared" si="57"/>
      </c>
    </row>
    <row r="903" ht="12.75">
      <c r="E903">
        <f t="shared" si="57"/>
      </c>
    </row>
    <row r="904" ht="12.75">
      <c r="E904">
        <f t="shared" si="57"/>
      </c>
    </row>
    <row r="905" ht="12.75">
      <c r="E905">
        <f t="shared" si="57"/>
      </c>
    </row>
    <row r="906" ht="12.75">
      <c r="E906">
        <f t="shared" si="57"/>
      </c>
    </row>
    <row r="907" ht="12.75">
      <c r="E907">
        <f t="shared" si="57"/>
      </c>
    </row>
    <row r="908" ht="12.75">
      <c r="E908">
        <f t="shared" si="57"/>
      </c>
    </row>
    <row r="909" ht="12.75">
      <c r="E909">
        <f t="shared" si="57"/>
      </c>
    </row>
    <row r="910" ht="12.75">
      <c r="E910">
        <f t="shared" si="57"/>
      </c>
    </row>
    <row r="911" ht="12.75">
      <c r="E911">
        <f t="shared" si="57"/>
      </c>
    </row>
    <row r="912" ht="12.75">
      <c r="E912">
        <f t="shared" si="57"/>
      </c>
    </row>
    <row r="913" ht="12.75">
      <c r="E913">
        <f t="shared" si="57"/>
      </c>
    </row>
    <row r="914" ht="12.75">
      <c r="E914">
        <f t="shared" si="57"/>
      </c>
    </row>
    <row r="915" ht="12.75">
      <c r="E915">
        <f t="shared" si="57"/>
      </c>
    </row>
    <row r="916" ht="12.75">
      <c r="E916">
        <f t="shared" si="57"/>
      </c>
    </row>
    <row r="917" ht="12.75">
      <c r="E917">
        <f t="shared" si="57"/>
      </c>
    </row>
    <row r="918" ht="12.75">
      <c r="E918">
        <f t="shared" si="57"/>
      </c>
    </row>
    <row r="919" ht="12.75">
      <c r="E919">
        <f t="shared" si="57"/>
      </c>
    </row>
    <row r="920" ht="12.75">
      <c r="E920">
        <f t="shared" si="57"/>
      </c>
    </row>
    <row r="921" ht="12.75">
      <c r="E921">
        <f t="shared" si="57"/>
      </c>
    </row>
    <row r="922" ht="12.75">
      <c r="E922">
        <f t="shared" si="57"/>
      </c>
    </row>
    <row r="923" ht="12.75">
      <c r="E923">
        <f t="shared" si="57"/>
      </c>
    </row>
    <row r="924" ht="12.75">
      <c r="E924">
        <f t="shared" si="57"/>
      </c>
    </row>
    <row r="925" ht="12.75">
      <c r="E925">
        <f t="shared" si="57"/>
      </c>
    </row>
    <row r="926" ht="12.75">
      <c r="E926">
        <f t="shared" si="57"/>
      </c>
    </row>
    <row r="927" ht="12.75">
      <c r="E927">
        <f t="shared" si="57"/>
      </c>
    </row>
    <row r="928" ht="12.75">
      <c r="E928">
        <f t="shared" si="57"/>
      </c>
    </row>
    <row r="929" ht="12.75">
      <c r="E929">
        <f t="shared" si="57"/>
      </c>
    </row>
    <row r="930" ht="12.75">
      <c r="E930">
        <f t="shared" si="57"/>
      </c>
    </row>
    <row r="931" ht="12.75">
      <c r="E931">
        <f t="shared" si="57"/>
      </c>
    </row>
    <row r="932" ht="12.75">
      <c r="E932">
        <f t="shared" si="57"/>
      </c>
    </row>
    <row r="933" ht="12.75">
      <c r="E933">
        <f t="shared" si="57"/>
      </c>
    </row>
    <row r="934" ht="12.75">
      <c r="E934">
        <f t="shared" si="57"/>
      </c>
    </row>
    <row r="935" ht="12.75">
      <c r="E935">
        <f t="shared" si="57"/>
      </c>
    </row>
    <row r="936" ht="12.75">
      <c r="E936">
        <f t="shared" si="57"/>
      </c>
    </row>
    <row r="937" ht="12.75">
      <c r="E937">
        <f t="shared" si="57"/>
      </c>
    </row>
    <row r="938" ht="12.75">
      <c r="E938">
        <f t="shared" si="57"/>
      </c>
    </row>
    <row r="939" ht="12.75">
      <c r="E939">
        <f t="shared" si="57"/>
      </c>
    </row>
    <row r="940" ht="12.75">
      <c r="E940">
        <f t="shared" si="57"/>
      </c>
    </row>
    <row r="941" ht="12.75">
      <c r="E941">
        <f t="shared" si="57"/>
      </c>
    </row>
    <row r="942" ht="12.75">
      <c r="E942">
        <f t="shared" si="57"/>
      </c>
    </row>
    <row r="943" ht="12.75">
      <c r="E943">
        <f t="shared" si="57"/>
      </c>
    </row>
    <row r="944" ht="12.75">
      <c r="E944">
        <f t="shared" si="57"/>
      </c>
    </row>
    <row r="945" ht="12.75">
      <c r="E945">
        <f t="shared" si="57"/>
      </c>
    </row>
    <row r="946" ht="12.75">
      <c r="E946">
        <f t="shared" si="57"/>
      </c>
    </row>
    <row r="947" ht="12.75">
      <c r="E947">
        <f t="shared" si="57"/>
      </c>
    </row>
    <row r="948" ht="12.75">
      <c r="E948">
        <f t="shared" si="57"/>
      </c>
    </row>
    <row r="949" ht="12.75">
      <c r="E949">
        <f t="shared" si="57"/>
      </c>
    </row>
    <row r="950" ht="12.75">
      <c r="E950">
        <f t="shared" si="57"/>
      </c>
    </row>
    <row r="951" ht="12.75">
      <c r="E951">
        <f t="shared" si="57"/>
      </c>
    </row>
    <row r="952" ht="12.75">
      <c r="E952">
        <f t="shared" si="57"/>
      </c>
    </row>
    <row r="953" ht="12.75">
      <c r="E953">
        <f t="shared" si="57"/>
      </c>
    </row>
    <row r="954" ht="12.75">
      <c r="E954">
        <f t="shared" si="57"/>
      </c>
    </row>
    <row r="955" ht="12.75">
      <c r="E955">
        <f t="shared" si="57"/>
      </c>
    </row>
    <row r="956" ht="12.75">
      <c r="E956">
        <f t="shared" si="57"/>
      </c>
    </row>
    <row r="957" ht="12.75">
      <c r="E957">
        <f t="shared" si="57"/>
      </c>
    </row>
    <row r="958" ht="12.75">
      <c r="E958">
        <f aca="true" t="shared" si="58" ref="E958:E1021">IF(AND(T958&lt;=0.005,T958&gt;0),"t","")</f>
      </c>
    </row>
    <row r="959" ht="12.75">
      <c r="E959">
        <f t="shared" si="58"/>
      </c>
    </row>
    <row r="960" ht="12.75">
      <c r="E960">
        <f t="shared" si="58"/>
      </c>
    </row>
    <row r="961" ht="12.75">
      <c r="E961">
        <f t="shared" si="58"/>
      </c>
    </row>
    <row r="962" ht="12.75">
      <c r="E962">
        <f t="shared" si="58"/>
      </c>
    </row>
    <row r="963" ht="12.75">
      <c r="E963">
        <f t="shared" si="58"/>
      </c>
    </row>
    <row r="964" ht="12.75">
      <c r="E964">
        <f t="shared" si="58"/>
      </c>
    </row>
    <row r="965" ht="12.75">
      <c r="E965">
        <f t="shared" si="58"/>
      </c>
    </row>
    <row r="966" ht="12.75">
      <c r="E966">
        <f t="shared" si="58"/>
      </c>
    </row>
    <row r="967" ht="12.75">
      <c r="E967">
        <f t="shared" si="58"/>
      </c>
    </row>
    <row r="968" ht="12.75">
      <c r="E968">
        <f t="shared" si="58"/>
      </c>
    </row>
    <row r="969" ht="12.75">
      <c r="E969">
        <f t="shared" si="58"/>
      </c>
    </row>
    <row r="970" ht="12.75">
      <c r="E970">
        <f t="shared" si="58"/>
      </c>
    </row>
    <row r="971" ht="12.75">
      <c r="E971">
        <f t="shared" si="58"/>
      </c>
    </row>
    <row r="972" ht="12.75">
      <c r="E972">
        <f t="shared" si="58"/>
      </c>
    </row>
    <row r="973" ht="12.75">
      <c r="E973">
        <f t="shared" si="58"/>
      </c>
    </row>
    <row r="974" ht="12.75">
      <c r="E974">
        <f t="shared" si="58"/>
      </c>
    </row>
    <row r="975" ht="12.75">
      <c r="E975">
        <f t="shared" si="58"/>
      </c>
    </row>
    <row r="976" ht="12.75">
      <c r="E976">
        <f t="shared" si="58"/>
      </c>
    </row>
    <row r="977" ht="12.75">
      <c r="E977">
        <f t="shared" si="58"/>
      </c>
    </row>
    <row r="978" ht="12.75">
      <c r="E978">
        <f t="shared" si="58"/>
      </c>
    </row>
    <row r="979" ht="12.75">
      <c r="E979">
        <f t="shared" si="58"/>
      </c>
    </row>
    <row r="980" ht="12.75">
      <c r="E980">
        <f t="shared" si="58"/>
      </c>
    </row>
    <row r="981" ht="12.75">
      <c r="E981">
        <f t="shared" si="58"/>
      </c>
    </row>
    <row r="982" ht="12.75">
      <c r="E982">
        <f t="shared" si="58"/>
      </c>
    </row>
    <row r="983" ht="12.75">
      <c r="E983">
        <f t="shared" si="58"/>
      </c>
    </row>
    <row r="984" ht="12.75">
      <c r="E984">
        <f t="shared" si="58"/>
      </c>
    </row>
    <row r="985" ht="12.75">
      <c r="E985">
        <f t="shared" si="58"/>
      </c>
    </row>
    <row r="986" ht="12.75">
      <c r="E986">
        <f t="shared" si="58"/>
      </c>
    </row>
    <row r="987" ht="12.75">
      <c r="E987">
        <f t="shared" si="58"/>
      </c>
    </row>
    <row r="988" ht="12.75">
      <c r="E988">
        <f t="shared" si="58"/>
      </c>
    </row>
    <row r="989" ht="12.75">
      <c r="E989">
        <f t="shared" si="58"/>
      </c>
    </row>
    <row r="990" ht="12.75">
      <c r="E990">
        <f t="shared" si="58"/>
      </c>
    </row>
    <row r="991" ht="12.75">
      <c r="E991">
        <f t="shared" si="58"/>
      </c>
    </row>
    <row r="992" ht="12.75">
      <c r="E992">
        <f t="shared" si="58"/>
      </c>
    </row>
    <row r="993" ht="12.75">
      <c r="E993">
        <f t="shared" si="58"/>
      </c>
    </row>
    <row r="994" ht="12.75">
      <c r="E994">
        <f t="shared" si="58"/>
      </c>
    </row>
    <row r="995" ht="12.75">
      <c r="E995">
        <f t="shared" si="58"/>
      </c>
    </row>
    <row r="996" ht="12.75">
      <c r="E996">
        <f t="shared" si="58"/>
      </c>
    </row>
    <row r="997" ht="12.75">
      <c r="E997">
        <f t="shared" si="58"/>
      </c>
    </row>
    <row r="998" ht="12.75">
      <c r="E998">
        <f t="shared" si="58"/>
      </c>
    </row>
    <row r="999" ht="12.75">
      <c r="E999">
        <f t="shared" si="58"/>
      </c>
    </row>
    <row r="1000" ht="12.75">
      <c r="E1000">
        <f t="shared" si="58"/>
      </c>
    </row>
    <row r="1001" ht="12.75">
      <c r="E1001">
        <f t="shared" si="58"/>
      </c>
    </row>
    <row r="1002" ht="12.75">
      <c r="E1002">
        <f t="shared" si="58"/>
      </c>
    </row>
    <row r="1003" ht="12.75">
      <c r="E1003">
        <f t="shared" si="58"/>
      </c>
    </row>
    <row r="1004" ht="12.75">
      <c r="E1004">
        <f t="shared" si="58"/>
      </c>
    </row>
    <row r="1005" ht="12.75">
      <c r="E1005">
        <f t="shared" si="58"/>
      </c>
    </row>
    <row r="1006" ht="12.75">
      <c r="E1006">
        <f t="shared" si="58"/>
      </c>
    </row>
    <row r="1007" ht="12.75">
      <c r="E1007">
        <f t="shared" si="58"/>
      </c>
    </row>
    <row r="1008" ht="12.75">
      <c r="E1008">
        <f t="shared" si="58"/>
      </c>
    </row>
    <row r="1009" ht="12.75">
      <c r="E1009">
        <f t="shared" si="58"/>
      </c>
    </row>
    <row r="1010" ht="12.75">
      <c r="E1010">
        <f t="shared" si="58"/>
      </c>
    </row>
    <row r="1011" ht="12.75">
      <c r="E1011">
        <f t="shared" si="58"/>
      </c>
    </row>
    <row r="1012" ht="12.75">
      <c r="E1012">
        <f t="shared" si="58"/>
      </c>
    </row>
    <row r="1013" ht="12.75">
      <c r="E1013">
        <f t="shared" si="58"/>
      </c>
    </row>
    <row r="1014" ht="12.75">
      <c r="E1014">
        <f t="shared" si="58"/>
      </c>
    </row>
    <row r="1015" ht="12.75">
      <c r="E1015">
        <f t="shared" si="58"/>
      </c>
    </row>
    <row r="1016" ht="12.75">
      <c r="E1016">
        <f t="shared" si="58"/>
      </c>
    </row>
    <row r="1017" ht="12.75">
      <c r="E1017">
        <f t="shared" si="58"/>
      </c>
    </row>
    <row r="1018" ht="12.75">
      <c r="E1018">
        <f t="shared" si="58"/>
      </c>
    </row>
    <row r="1019" ht="12.75">
      <c r="E1019">
        <f t="shared" si="58"/>
      </c>
    </row>
    <row r="1020" ht="12.75">
      <c r="E1020">
        <f t="shared" si="58"/>
      </c>
    </row>
    <row r="1021" ht="12.75">
      <c r="E1021">
        <f t="shared" si="58"/>
      </c>
    </row>
    <row r="1022" ht="12.75">
      <c r="E1022">
        <f aca="true" t="shared" si="59" ref="E1022:E1085">IF(AND(T1022&lt;=0.005,T1022&gt;0),"t","")</f>
      </c>
    </row>
    <row r="1023" ht="12.75">
      <c r="E1023">
        <f t="shared" si="59"/>
      </c>
    </row>
    <row r="1024" ht="12.75">
      <c r="E1024">
        <f t="shared" si="59"/>
      </c>
    </row>
    <row r="1025" ht="12.75">
      <c r="E1025">
        <f t="shared" si="59"/>
      </c>
    </row>
    <row r="1026" ht="12.75">
      <c r="E1026">
        <f t="shared" si="59"/>
      </c>
    </row>
    <row r="1027" ht="12.75">
      <c r="E1027">
        <f t="shared" si="59"/>
      </c>
    </row>
    <row r="1028" ht="12.75">
      <c r="E1028">
        <f t="shared" si="59"/>
      </c>
    </row>
    <row r="1029" ht="12.75">
      <c r="E1029">
        <f t="shared" si="59"/>
      </c>
    </row>
    <row r="1030" ht="12.75">
      <c r="E1030">
        <f t="shared" si="59"/>
      </c>
    </row>
    <row r="1031" ht="12.75">
      <c r="E1031">
        <f t="shared" si="59"/>
      </c>
    </row>
    <row r="1032" ht="12.75">
      <c r="E1032">
        <f t="shared" si="59"/>
      </c>
    </row>
    <row r="1033" ht="12.75">
      <c r="E1033">
        <f t="shared" si="59"/>
      </c>
    </row>
    <row r="1034" ht="12.75">
      <c r="E1034">
        <f t="shared" si="59"/>
      </c>
    </row>
    <row r="1035" ht="12.75">
      <c r="E1035">
        <f t="shared" si="59"/>
      </c>
    </row>
    <row r="1036" ht="12.75">
      <c r="E1036">
        <f t="shared" si="59"/>
      </c>
    </row>
    <row r="1037" ht="12.75">
      <c r="E1037">
        <f t="shared" si="59"/>
      </c>
    </row>
    <row r="1038" ht="12.75">
      <c r="E1038">
        <f t="shared" si="59"/>
      </c>
    </row>
    <row r="1039" ht="12.75">
      <c r="E1039">
        <f t="shared" si="59"/>
      </c>
    </row>
    <row r="1040" ht="12.75">
      <c r="E1040">
        <f t="shared" si="59"/>
      </c>
    </row>
    <row r="1041" ht="12.75">
      <c r="E1041">
        <f t="shared" si="59"/>
      </c>
    </row>
    <row r="1042" ht="12.75">
      <c r="E1042">
        <f t="shared" si="59"/>
      </c>
    </row>
    <row r="1043" ht="12.75">
      <c r="E1043">
        <f t="shared" si="59"/>
      </c>
    </row>
    <row r="1044" ht="12.75">
      <c r="E1044">
        <f t="shared" si="59"/>
      </c>
    </row>
    <row r="1045" ht="12.75">
      <c r="E1045">
        <f t="shared" si="59"/>
      </c>
    </row>
    <row r="1046" ht="12.75">
      <c r="E1046">
        <f t="shared" si="59"/>
      </c>
    </row>
    <row r="1047" ht="12.75">
      <c r="E1047">
        <f t="shared" si="59"/>
      </c>
    </row>
    <row r="1048" ht="12.75">
      <c r="E1048">
        <f t="shared" si="59"/>
      </c>
    </row>
    <row r="1049" ht="12.75">
      <c r="E1049">
        <f t="shared" si="59"/>
      </c>
    </row>
    <row r="1050" ht="12.75">
      <c r="E1050">
        <f t="shared" si="59"/>
      </c>
    </row>
    <row r="1051" ht="12.75">
      <c r="E1051">
        <f t="shared" si="59"/>
      </c>
    </row>
    <row r="1052" ht="12.75">
      <c r="E1052">
        <f t="shared" si="59"/>
      </c>
    </row>
    <row r="1053" ht="12.75">
      <c r="E1053">
        <f t="shared" si="59"/>
      </c>
    </row>
    <row r="1054" ht="12.75">
      <c r="E1054">
        <f t="shared" si="59"/>
      </c>
    </row>
    <row r="1055" ht="12.75">
      <c r="E1055">
        <f t="shared" si="59"/>
      </c>
    </row>
    <row r="1056" ht="12.75">
      <c r="E1056">
        <f t="shared" si="59"/>
      </c>
    </row>
    <row r="1057" ht="12.75">
      <c r="E1057">
        <f t="shared" si="59"/>
      </c>
    </row>
    <row r="1058" ht="12.75">
      <c r="E1058">
        <f t="shared" si="59"/>
      </c>
    </row>
    <row r="1059" ht="12.75">
      <c r="E1059">
        <f t="shared" si="59"/>
      </c>
    </row>
    <row r="1060" ht="12.75">
      <c r="E1060">
        <f t="shared" si="59"/>
      </c>
    </row>
    <row r="1061" ht="12.75">
      <c r="E1061">
        <f t="shared" si="59"/>
      </c>
    </row>
    <row r="1062" ht="12.75">
      <c r="E1062">
        <f t="shared" si="59"/>
      </c>
    </row>
    <row r="1063" ht="12.75">
      <c r="E1063">
        <f t="shared" si="59"/>
      </c>
    </row>
    <row r="1064" ht="12.75">
      <c r="E1064">
        <f t="shared" si="59"/>
      </c>
    </row>
    <row r="1065" ht="12.75">
      <c r="E1065">
        <f t="shared" si="59"/>
      </c>
    </row>
    <row r="1066" ht="12.75">
      <c r="E1066">
        <f t="shared" si="59"/>
      </c>
    </row>
    <row r="1067" ht="12.75">
      <c r="E1067">
        <f t="shared" si="59"/>
      </c>
    </row>
    <row r="1068" ht="12.75">
      <c r="E1068">
        <f t="shared" si="59"/>
      </c>
    </row>
    <row r="1069" ht="12.75">
      <c r="E1069">
        <f t="shared" si="59"/>
      </c>
    </row>
    <row r="1070" ht="12.75">
      <c r="E1070">
        <f t="shared" si="59"/>
      </c>
    </row>
    <row r="1071" ht="12.75">
      <c r="E1071">
        <f t="shared" si="59"/>
      </c>
    </row>
    <row r="1072" ht="12.75">
      <c r="E1072">
        <f t="shared" si="59"/>
      </c>
    </row>
    <row r="1073" ht="12.75">
      <c r="E1073">
        <f t="shared" si="59"/>
      </c>
    </row>
    <row r="1074" ht="12.75">
      <c r="E1074">
        <f t="shared" si="59"/>
      </c>
    </row>
    <row r="1075" ht="12.75">
      <c r="E1075">
        <f t="shared" si="59"/>
      </c>
    </row>
    <row r="1076" ht="12.75">
      <c r="E1076">
        <f t="shared" si="59"/>
      </c>
    </row>
    <row r="1077" ht="12.75">
      <c r="E1077">
        <f t="shared" si="59"/>
      </c>
    </row>
    <row r="1078" ht="12.75">
      <c r="E1078">
        <f t="shared" si="59"/>
      </c>
    </row>
    <row r="1079" ht="12.75">
      <c r="E1079">
        <f t="shared" si="59"/>
      </c>
    </row>
    <row r="1080" ht="12.75">
      <c r="E1080">
        <f t="shared" si="59"/>
      </c>
    </row>
    <row r="1081" ht="12.75">
      <c r="E1081">
        <f t="shared" si="59"/>
      </c>
    </row>
    <row r="1082" ht="12.75">
      <c r="E1082">
        <f t="shared" si="59"/>
      </c>
    </row>
    <row r="1083" ht="12.75">
      <c r="E1083">
        <f t="shared" si="59"/>
      </c>
    </row>
    <row r="1084" ht="12.75">
      <c r="E1084">
        <f t="shared" si="59"/>
      </c>
    </row>
    <row r="1085" ht="12.75">
      <c r="E1085">
        <f t="shared" si="59"/>
      </c>
    </row>
    <row r="1086" ht="12.75">
      <c r="E1086">
        <f aca="true" t="shared" si="60" ref="E1086:E1149">IF(AND(T1086&lt;=0.005,T1086&gt;0),"t","")</f>
      </c>
    </row>
    <row r="1087" ht="12.75">
      <c r="E1087">
        <f t="shared" si="60"/>
      </c>
    </row>
    <row r="1088" ht="12.75">
      <c r="E1088">
        <f t="shared" si="60"/>
      </c>
    </row>
    <row r="1089" ht="12.75">
      <c r="E1089">
        <f t="shared" si="60"/>
      </c>
    </row>
    <row r="1090" ht="12.75">
      <c r="E1090">
        <f t="shared" si="60"/>
      </c>
    </row>
    <row r="1091" ht="12.75">
      <c r="E1091">
        <f t="shared" si="60"/>
      </c>
    </row>
    <row r="1092" ht="12.75">
      <c r="E1092">
        <f t="shared" si="60"/>
      </c>
    </row>
    <row r="1093" ht="12.75">
      <c r="E1093">
        <f t="shared" si="60"/>
      </c>
    </row>
    <row r="1094" ht="12.75">
      <c r="E1094">
        <f t="shared" si="60"/>
      </c>
    </row>
    <row r="1095" ht="12.75">
      <c r="E1095">
        <f t="shared" si="60"/>
      </c>
    </row>
    <row r="1096" ht="12.75">
      <c r="E1096">
        <f t="shared" si="60"/>
      </c>
    </row>
    <row r="1097" ht="12.75">
      <c r="E1097">
        <f t="shared" si="60"/>
      </c>
    </row>
    <row r="1098" ht="12.75">
      <c r="E1098">
        <f t="shared" si="60"/>
      </c>
    </row>
    <row r="1099" ht="12.75">
      <c r="E1099">
        <f t="shared" si="60"/>
      </c>
    </row>
    <row r="1100" ht="12.75">
      <c r="E1100">
        <f t="shared" si="60"/>
      </c>
    </row>
    <row r="1101" ht="12.75">
      <c r="E1101">
        <f t="shared" si="60"/>
      </c>
    </row>
    <row r="1102" ht="12.75">
      <c r="E1102">
        <f t="shared" si="60"/>
      </c>
    </row>
    <row r="1103" ht="12.75">
      <c r="E1103">
        <f t="shared" si="60"/>
      </c>
    </row>
    <row r="1104" ht="12.75">
      <c r="E1104">
        <f t="shared" si="60"/>
      </c>
    </row>
    <row r="1105" ht="12.75">
      <c r="E1105">
        <f t="shared" si="60"/>
      </c>
    </row>
    <row r="1106" ht="12.75">
      <c r="E1106">
        <f t="shared" si="60"/>
      </c>
    </row>
    <row r="1107" ht="12.75">
      <c r="E1107">
        <f t="shared" si="60"/>
      </c>
    </row>
    <row r="1108" ht="12.75">
      <c r="E1108">
        <f t="shared" si="60"/>
      </c>
    </row>
    <row r="1109" ht="12.75">
      <c r="E1109">
        <f t="shared" si="60"/>
      </c>
    </row>
    <row r="1110" ht="12.75">
      <c r="E1110">
        <f t="shared" si="60"/>
      </c>
    </row>
    <row r="1111" ht="12.75">
      <c r="E1111">
        <f t="shared" si="60"/>
      </c>
    </row>
    <row r="1112" ht="12.75">
      <c r="E1112">
        <f t="shared" si="60"/>
      </c>
    </row>
    <row r="1113" ht="12.75">
      <c r="E1113">
        <f t="shared" si="60"/>
      </c>
    </row>
    <row r="1114" ht="12.75">
      <c r="E1114">
        <f t="shared" si="60"/>
      </c>
    </row>
    <row r="1115" ht="12.75">
      <c r="E1115">
        <f t="shared" si="60"/>
      </c>
    </row>
    <row r="1116" ht="12.75">
      <c r="E1116">
        <f t="shared" si="60"/>
      </c>
    </row>
    <row r="1117" ht="12.75">
      <c r="E1117">
        <f t="shared" si="60"/>
      </c>
    </row>
    <row r="1118" ht="12.75">
      <c r="E1118">
        <f t="shared" si="60"/>
      </c>
    </row>
    <row r="1119" ht="12.75">
      <c r="E1119">
        <f t="shared" si="60"/>
      </c>
    </row>
    <row r="1120" ht="12.75">
      <c r="E1120">
        <f t="shared" si="60"/>
      </c>
    </row>
    <row r="1121" ht="12.75">
      <c r="E1121">
        <f t="shared" si="60"/>
      </c>
    </row>
    <row r="1122" ht="12.75">
      <c r="E1122">
        <f t="shared" si="60"/>
      </c>
    </row>
    <row r="1123" ht="12.75">
      <c r="E1123">
        <f t="shared" si="60"/>
      </c>
    </row>
    <row r="1124" ht="12.75">
      <c r="E1124">
        <f t="shared" si="60"/>
      </c>
    </row>
    <row r="1125" ht="12.75">
      <c r="E1125">
        <f t="shared" si="60"/>
      </c>
    </row>
    <row r="1126" ht="12.75">
      <c r="E1126">
        <f t="shared" si="60"/>
      </c>
    </row>
    <row r="1127" ht="12.75">
      <c r="E1127">
        <f t="shared" si="60"/>
      </c>
    </row>
    <row r="1128" ht="12.75">
      <c r="E1128">
        <f t="shared" si="60"/>
      </c>
    </row>
    <row r="1129" ht="12.75">
      <c r="E1129">
        <f t="shared" si="60"/>
      </c>
    </row>
    <row r="1130" ht="12.75">
      <c r="E1130">
        <f t="shared" si="60"/>
      </c>
    </row>
    <row r="1131" ht="12.75">
      <c r="E1131">
        <f t="shared" si="60"/>
      </c>
    </row>
    <row r="1132" ht="12.75">
      <c r="E1132">
        <f t="shared" si="60"/>
      </c>
    </row>
    <row r="1133" ht="12.75">
      <c r="E1133">
        <f t="shared" si="60"/>
      </c>
    </row>
    <row r="1134" ht="12.75">
      <c r="E1134">
        <f t="shared" si="60"/>
      </c>
    </row>
    <row r="1135" ht="12.75">
      <c r="E1135">
        <f t="shared" si="60"/>
      </c>
    </row>
    <row r="1136" ht="12.75">
      <c r="E1136">
        <f t="shared" si="60"/>
      </c>
    </row>
    <row r="1137" ht="12.75">
      <c r="E1137">
        <f t="shared" si="60"/>
      </c>
    </row>
    <row r="1138" ht="12.75">
      <c r="E1138">
        <f t="shared" si="60"/>
      </c>
    </row>
    <row r="1139" ht="12.75">
      <c r="E1139">
        <f t="shared" si="60"/>
      </c>
    </row>
    <row r="1140" ht="12.75">
      <c r="E1140">
        <f t="shared" si="60"/>
      </c>
    </row>
    <row r="1141" ht="12.75">
      <c r="E1141">
        <f t="shared" si="60"/>
      </c>
    </row>
    <row r="1142" ht="12.75">
      <c r="E1142">
        <f t="shared" si="60"/>
      </c>
    </row>
    <row r="1143" ht="12.75">
      <c r="E1143">
        <f t="shared" si="60"/>
      </c>
    </row>
    <row r="1144" ht="12.75">
      <c r="E1144">
        <f t="shared" si="60"/>
      </c>
    </row>
    <row r="1145" ht="12.75">
      <c r="E1145">
        <f t="shared" si="60"/>
      </c>
    </row>
    <row r="1146" ht="12.75">
      <c r="E1146">
        <f t="shared" si="60"/>
      </c>
    </row>
    <row r="1147" ht="12.75">
      <c r="E1147">
        <f t="shared" si="60"/>
      </c>
    </row>
    <row r="1148" ht="12.75">
      <c r="E1148">
        <f t="shared" si="60"/>
      </c>
    </row>
    <row r="1149" ht="12.75">
      <c r="E1149">
        <f t="shared" si="60"/>
      </c>
    </row>
    <row r="1150" ht="12.75">
      <c r="E1150">
        <f aca="true" t="shared" si="61" ref="E1150:E1192">IF(AND(T1150&lt;=0.005,T1150&gt;0),"t","")</f>
      </c>
    </row>
    <row r="1151" ht="12.75">
      <c r="E1151">
        <f t="shared" si="61"/>
      </c>
    </row>
    <row r="1152" ht="12.75">
      <c r="E1152">
        <f t="shared" si="61"/>
      </c>
    </row>
    <row r="1153" ht="12.75">
      <c r="E1153">
        <f t="shared" si="61"/>
      </c>
    </row>
    <row r="1154" ht="12.75">
      <c r="E1154">
        <f t="shared" si="61"/>
      </c>
    </row>
    <row r="1155" ht="12.75">
      <c r="E1155">
        <f t="shared" si="61"/>
      </c>
    </row>
    <row r="1156" ht="12.75">
      <c r="E1156">
        <f t="shared" si="61"/>
      </c>
    </row>
    <row r="1157" ht="12.75">
      <c r="E1157">
        <f t="shared" si="61"/>
      </c>
    </row>
    <row r="1158" ht="12.75">
      <c r="E1158">
        <f t="shared" si="61"/>
      </c>
    </row>
    <row r="1159" ht="12.75">
      <c r="E1159">
        <f t="shared" si="61"/>
      </c>
    </row>
    <row r="1160" ht="12.75">
      <c r="E1160">
        <f t="shared" si="61"/>
      </c>
    </row>
    <row r="1161" ht="12.75">
      <c r="E1161">
        <f t="shared" si="61"/>
      </c>
    </row>
    <row r="1162" ht="12.75">
      <c r="E1162">
        <f t="shared" si="61"/>
      </c>
    </row>
    <row r="1163" ht="12.75">
      <c r="E1163">
        <f t="shared" si="61"/>
      </c>
    </row>
    <row r="1164" ht="12.75">
      <c r="E1164">
        <f t="shared" si="61"/>
      </c>
    </row>
    <row r="1165" ht="12.75">
      <c r="E1165">
        <f t="shared" si="61"/>
      </c>
    </row>
    <row r="1166" ht="12.75">
      <c r="E1166">
        <f t="shared" si="61"/>
      </c>
    </row>
    <row r="1167" ht="12.75">
      <c r="E1167">
        <f t="shared" si="61"/>
      </c>
    </row>
    <row r="1168" ht="12.75">
      <c r="E1168">
        <f t="shared" si="61"/>
      </c>
    </row>
    <row r="1169" ht="12.75">
      <c r="E1169">
        <f t="shared" si="61"/>
      </c>
    </row>
    <row r="1170" ht="12.75">
      <c r="E1170">
        <f t="shared" si="61"/>
      </c>
    </row>
    <row r="1171" ht="12.75">
      <c r="E1171">
        <f t="shared" si="61"/>
      </c>
    </row>
    <row r="1172" ht="12.75">
      <c r="E1172">
        <f t="shared" si="61"/>
      </c>
    </row>
    <row r="1173" ht="12.75">
      <c r="E1173">
        <f t="shared" si="61"/>
      </c>
    </row>
    <row r="1174" ht="12.75">
      <c r="E1174">
        <f t="shared" si="61"/>
      </c>
    </row>
    <row r="1175" ht="12.75">
      <c r="E1175">
        <f t="shared" si="61"/>
      </c>
    </row>
    <row r="1176" ht="12.75">
      <c r="E1176">
        <f t="shared" si="61"/>
      </c>
    </row>
    <row r="1177" ht="12.75">
      <c r="E1177">
        <f t="shared" si="61"/>
      </c>
    </row>
    <row r="1178" ht="12.75">
      <c r="E1178">
        <f t="shared" si="61"/>
      </c>
    </row>
    <row r="1179" ht="12.75">
      <c r="E1179">
        <f t="shared" si="61"/>
      </c>
    </row>
    <row r="1180" ht="12.75">
      <c r="E1180">
        <f t="shared" si="61"/>
      </c>
    </row>
    <row r="1181" ht="12.75">
      <c r="E1181">
        <f t="shared" si="61"/>
      </c>
    </row>
    <row r="1182" ht="12.75">
      <c r="E1182">
        <f t="shared" si="61"/>
      </c>
    </row>
    <row r="1183" ht="12.75">
      <c r="E1183">
        <f t="shared" si="61"/>
      </c>
    </row>
    <row r="1184" ht="12.75">
      <c r="E1184">
        <f t="shared" si="61"/>
      </c>
    </row>
    <row r="1185" ht="12.75">
      <c r="E1185">
        <f t="shared" si="61"/>
      </c>
    </row>
    <row r="1186" ht="12.75">
      <c r="E1186">
        <f t="shared" si="61"/>
      </c>
    </row>
    <row r="1187" ht="12.75">
      <c r="E1187">
        <f t="shared" si="61"/>
      </c>
    </row>
    <row r="1188" ht="12.75">
      <c r="E1188">
        <f t="shared" si="61"/>
      </c>
    </row>
    <row r="1189" ht="12.75">
      <c r="E1189">
        <f t="shared" si="61"/>
      </c>
    </row>
    <row r="1190" ht="12.75">
      <c r="E1190">
        <f t="shared" si="61"/>
      </c>
    </row>
    <row r="1191" ht="12.75">
      <c r="E1191">
        <f t="shared" si="61"/>
      </c>
    </row>
    <row r="1192" ht="12.75">
      <c r="E1192">
        <f t="shared" si="61"/>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H11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214</v>
      </c>
    </row>
    <row r="3" spans="1:15" ht="12.75">
      <c r="A3" t="s">
        <v>0</v>
      </c>
      <c r="B3" t="s">
        <v>109</v>
      </c>
      <c r="C3" t="s">
        <v>110</v>
      </c>
      <c r="D3" t="s">
        <v>111</v>
      </c>
      <c r="E3" t="s">
        <v>112</v>
      </c>
      <c r="F3" t="s">
        <v>113</v>
      </c>
      <c r="G3" t="s">
        <v>142</v>
      </c>
      <c r="H3" t="s">
        <v>114</v>
      </c>
      <c r="I3" t="s">
        <v>115</v>
      </c>
      <c r="J3" t="s">
        <v>116</v>
      </c>
      <c r="K3" t="s">
        <v>117</v>
      </c>
      <c r="L3" t="s">
        <v>118</v>
      </c>
      <c r="M3" t="s">
        <v>143</v>
      </c>
      <c r="N3" t="s">
        <v>119</v>
      </c>
      <c r="O3" t="s">
        <v>120</v>
      </c>
    </row>
    <row r="4" spans="1:34" ht="12.75">
      <c r="A4" t="s">
        <v>3</v>
      </c>
      <c r="B4">
        <v>4004</v>
      </c>
      <c r="C4">
        <v>4982</v>
      </c>
      <c r="D4">
        <v>0.805612365</v>
      </c>
      <c r="E4" s="4">
        <v>4.759881E-25</v>
      </c>
      <c r="F4">
        <v>0.8036932959</v>
      </c>
      <c r="G4">
        <v>0.00562744</v>
      </c>
      <c r="H4">
        <v>3266</v>
      </c>
      <c r="I4">
        <v>4238</v>
      </c>
      <c r="J4">
        <v>0.7707005413</v>
      </c>
      <c r="K4" s="4">
        <v>2.456318E-15</v>
      </c>
      <c r="L4">
        <v>0.7706465314</v>
      </c>
      <c r="M4">
        <v>0.0064580261</v>
      </c>
      <c r="N4">
        <v>7.81382E-05</v>
      </c>
      <c r="O4" s="4">
        <v>2.162646E-42</v>
      </c>
      <c r="U4" s="4"/>
      <c r="AD4" s="4"/>
      <c r="AH4" s="4"/>
    </row>
    <row r="5" spans="1:34" ht="12.75">
      <c r="A5" t="s">
        <v>1</v>
      </c>
      <c r="B5">
        <v>6690</v>
      </c>
      <c r="C5">
        <v>8842</v>
      </c>
      <c r="D5">
        <v>0.7575472863</v>
      </c>
      <c r="E5">
        <v>0.0001080506</v>
      </c>
      <c r="F5">
        <v>0.7566161502</v>
      </c>
      <c r="G5">
        <v>0.004563609</v>
      </c>
      <c r="H5">
        <v>5448</v>
      </c>
      <c r="I5">
        <v>7976</v>
      </c>
      <c r="J5">
        <v>0.6832213049</v>
      </c>
      <c r="K5" s="4">
        <v>3.7979423E-09</v>
      </c>
      <c r="L5">
        <v>0.6830491474</v>
      </c>
      <c r="M5">
        <v>0.0052098997</v>
      </c>
      <c r="N5" s="4">
        <v>1.61499E-26</v>
      </c>
      <c r="O5">
        <v>0.6497607259</v>
      </c>
      <c r="U5" s="4"/>
      <c r="AH5" s="4"/>
    </row>
    <row r="6" spans="1:34" ht="12.75">
      <c r="A6" t="s">
        <v>9</v>
      </c>
      <c r="B6">
        <v>2683</v>
      </c>
      <c r="C6">
        <v>3656</v>
      </c>
      <c r="D6">
        <v>0.7341169684</v>
      </c>
      <c r="E6">
        <v>0.53396859</v>
      </c>
      <c r="F6">
        <v>0.7338621444</v>
      </c>
      <c r="G6">
        <v>0.0073089918</v>
      </c>
      <c r="H6">
        <v>2395</v>
      </c>
      <c r="I6">
        <v>3198</v>
      </c>
      <c r="J6">
        <v>0.7491374916</v>
      </c>
      <c r="K6">
        <v>2.77845E-05</v>
      </c>
      <c r="L6">
        <v>0.748905566</v>
      </c>
      <c r="M6">
        <v>0.0076681896</v>
      </c>
      <c r="N6">
        <v>0.1568117422</v>
      </c>
      <c r="O6">
        <v>0.0021313754</v>
      </c>
      <c r="AH6" s="4"/>
    </row>
    <row r="7" spans="1:34" ht="12.75">
      <c r="A7" t="s">
        <v>10</v>
      </c>
      <c r="B7">
        <v>4252</v>
      </c>
      <c r="C7">
        <v>5254</v>
      </c>
      <c r="D7">
        <v>0.8104089116</v>
      </c>
      <c r="E7" s="4">
        <v>5.157613E-30</v>
      </c>
      <c r="F7">
        <v>0.8092881614</v>
      </c>
      <c r="G7">
        <v>0.0054199513</v>
      </c>
      <c r="H7">
        <v>3356</v>
      </c>
      <c r="I7">
        <v>4370</v>
      </c>
      <c r="J7">
        <v>0.768142039</v>
      </c>
      <c r="K7" s="4">
        <v>3.489135E-14</v>
      </c>
      <c r="L7">
        <v>0.7679633867</v>
      </c>
      <c r="M7">
        <v>0.0063856895</v>
      </c>
      <c r="N7" s="4">
        <v>5.8542352E-07</v>
      </c>
      <c r="O7" s="4">
        <v>4.745421E-52</v>
      </c>
      <c r="U7" s="4"/>
      <c r="AH7" s="4"/>
    </row>
    <row r="8" spans="1:34" ht="12.75">
      <c r="A8" t="s">
        <v>11</v>
      </c>
      <c r="B8">
        <v>38563</v>
      </c>
      <c r="C8">
        <v>50142</v>
      </c>
      <c r="D8">
        <v>0.7745066717</v>
      </c>
      <c r="E8" s="4">
        <v>5.473585E-52</v>
      </c>
      <c r="F8">
        <v>0.7690758247</v>
      </c>
      <c r="G8">
        <v>0.001881995</v>
      </c>
      <c r="H8">
        <v>32101</v>
      </c>
      <c r="I8">
        <v>43203</v>
      </c>
      <c r="J8">
        <v>0.7491632606</v>
      </c>
      <c r="K8" s="4">
        <v>1.919379E-32</v>
      </c>
      <c r="L8">
        <v>0.7430271046</v>
      </c>
      <c r="M8">
        <v>0.0021022726</v>
      </c>
      <c r="N8" s="4">
        <v>2.678076E-20</v>
      </c>
      <c r="O8" s="4">
        <v>3.50386E-103</v>
      </c>
      <c r="U8" s="4"/>
      <c r="AD8" s="4"/>
      <c r="AH8" s="4"/>
    </row>
    <row r="9" spans="1:34" ht="12.75">
      <c r="A9" t="s">
        <v>6</v>
      </c>
      <c r="B9">
        <v>2609</v>
      </c>
      <c r="C9">
        <v>3440</v>
      </c>
      <c r="D9">
        <v>0.7606085634</v>
      </c>
      <c r="E9">
        <v>0.0092015496</v>
      </c>
      <c r="F9">
        <v>0.7584302326</v>
      </c>
      <c r="G9">
        <v>0.0072979333</v>
      </c>
      <c r="H9">
        <v>2271</v>
      </c>
      <c r="I9">
        <v>3046</v>
      </c>
      <c r="J9">
        <v>0.7456717813</v>
      </c>
      <c r="K9">
        <v>0.0001975668</v>
      </c>
      <c r="L9">
        <v>0.745567958</v>
      </c>
      <c r="M9">
        <v>0.007891591</v>
      </c>
      <c r="N9">
        <v>0.2405537528</v>
      </c>
      <c r="O9" s="4">
        <v>6.8931361E-06</v>
      </c>
      <c r="U9" s="4"/>
      <c r="AD9" s="4"/>
      <c r="AH9" s="4"/>
    </row>
    <row r="10" spans="1:15" ht="12.75">
      <c r="A10" t="s">
        <v>4</v>
      </c>
      <c r="B10">
        <v>4516</v>
      </c>
      <c r="C10">
        <v>6054</v>
      </c>
      <c r="D10">
        <v>0.7473499996</v>
      </c>
      <c r="E10">
        <v>0.129510342</v>
      </c>
      <c r="F10">
        <v>0.7459530889</v>
      </c>
      <c r="G10">
        <v>0.0055948894</v>
      </c>
      <c r="H10">
        <v>3645</v>
      </c>
      <c r="I10">
        <v>5002</v>
      </c>
      <c r="J10">
        <v>0.7293309745</v>
      </c>
      <c r="K10">
        <v>0.0344737468</v>
      </c>
      <c r="L10">
        <v>0.7287085166</v>
      </c>
      <c r="M10">
        <v>0.0062867061</v>
      </c>
      <c r="N10">
        <v>0.0268389338</v>
      </c>
      <c r="O10">
        <v>0.0253541978</v>
      </c>
    </row>
    <row r="11" spans="1:34" ht="12.75">
      <c r="A11" t="s">
        <v>2</v>
      </c>
      <c r="B11">
        <v>2466</v>
      </c>
      <c r="C11">
        <v>3590</v>
      </c>
      <c r="D11">
        <v>0.687172054</v>
      </c>
      <c r="E11" s="4">
        <v>9.309347E-12</v>
      </c>
      <c r="F11">
        <v>0.686908078</v>
      </c>
      <c r="G11">
        <v>0.0077399476</v>
      </c>
      <c r="H11">
        <v>1875</v>
      </c>
      <c r="I11">
        <v>2954</v>
      </c>
      <c r="J11">
        <v>0.6351232798</v>
      </c>
      <c r="K11" s="4">
        <v>8.161194E-21</v>
      </c>
      <c r="L11">
        <v>0.634732566</v>
      </c>
      <c r="M11">
        <v>0.0088592228</v>
      </c>
      <c r="N11" s="4">
        <v>8.6022558E-06</v>
      </c>
      <c r="O11" s="4">
        <v>3.794398E-32</v>
      </c>
      <c r="AH11" s="4"/>
    </row>
    <row r="12" spans="1:15" ht="12.75">
      <c r="A12" t="s">
        <v>8</v>
      </c>
      <c r="B12">
        <v>103</v>
      </c>
      <c r="C12">
        <v>126</v>
      </c>
      <c r="D12">
        <v>0.8237152858</v>
      </c>
      <c r="E12">
        <v>0.0279642916</v>
      </c>
      <c r="F12">
        <v>0.8174603175</v>
      </c>
      <c r="G12">
        <v>0.0344133311</v>
      </c>
      <c r="H12">
        <v>94</v>
      </c>
      <c r="I12">
        <v>106</v>
      </c>
      <c r="J12">
        <v>0.8998272299</v>
      </c>
      <c r="K12">
        <v>0.000278758</v>
      </c>
      <c r="L12">
        <v>0.8867924528</v>
      </c>
      <c r="M12">
        <v>0.0307748363</v>
      </c>
      <c r="N12">
        <v>0.173776281</v>
      </c>
      <c r="O12">
        <v>6.71282E-05</v>
      </c>
    </row>
    <row r="13" spans="1:34" ht="12.75">
      <c r="A13" t="s">
        <v>5</v>
      </c>
      <c r="B13">
        <v>1736</v>
      </c>
      <c r="C13">
        <v>2754</v>
      </c>
      <c r="D13">
        <v>0.6339068807</v>
      </c>
      <c r="E13" s="4">
        <v>3.315214E-32</v>
      </c>
      <c r="F13">
        <v>0.630355846</v>
      </c>
      <c r="G13">
        <v>0.0091981999</v>
      </c>
      <c r="H13">
        <v>1726</v>
      </c>
      <c r="I13">
        <v>2592</v>
      </c>
      <c r="J13">
        <v>0.6671221827</v>
      </c>
      <c r="K13" s="4">
        <v>1.720903E-07</v>
      </c>
      <c r="L13">
        <v>0.6658950617</v>
      </c>
      <c r="M13">
        <v>0.0092646037</v>
      </c>
      <c r="N13">
        <v>0.0149549759</v>
      </c>
      <c r="O13" s="4">
        <v>4.355792E-50</v>
      </c>
      <c r="U13" s="4"/>
      <c r="AD13" s="4"/>
      <c r="AH13" s="4"/>
    </row>
    <row r="14" spans="1:34" ht="12.75">
      <c r="A14" t="s">
        <v>7</v>
      </c>
      <c r="B14">
        <v>2740</v>
      </c>
      <c r="C14">
        <v>6528</v>
      </c>
      <c r="D14">
        <v>0.4194780613</v>
      </c>
      <c r="E14">
        <v>0</v>
      </c>
      <c r="F14">
        <v>0.4197303922</v>
      </c>
      <c r="G14">
        <v>0.006108155</v>
      </c>
      <c r="H14">
        <v>3057</v>
      </c>
      <c r="I14">
        <v>6204</v>
      </c>
      <c r="J14">
        <v>0.4927123038</v>
      </c>
      <c r="K14" s="4">
        <v>2.18803E-278</v>
      </c>
      <c r="L14">
        <v>0.4927466151</v>
      </c>
      <c r="M14">
        <v>0.006347291</v>
      </c>
      <c r="N14" s="4">
        <v>2.19963E-16</v>
      </c>
      <c r="O14">
        <v>0</v>
      </c>
      <c r="U14" s="4"/>
      <c r="AH14" s="4"/>
    </row>
    <row r="15" spans="1:34" ht="12.75">
      <c r="A15" t="s">
        <v>14</v>
      </c>
      <c r="B15">
        <v>14946</v>
      </c>
      <c r="C15">
        <v>19078</v>
      </c>
      <c r="D15">
        <v>0.7844351118</v>
      </c>
      <c r="E15" s="4">
        <v>1.532307E-39</v>
      </c>
      <c r="F15">
        <v>0.7834154524</v>
      </c>
      <c r="G15">
        <v>0.0029822454</v>
      </c>
      <c r="H15">
        <v>12070</v>
      </c>
      <c r="I15">
        <v>16584</v>
      </c>
      <c r="J15">
        <v>0.7279334265</v>
      </c>
      <c r="K15">
        <v>0.0005170238</v>
      </c>
      <c r="L15">
        <v>0.7278099373</v>
      </c>
      <c r="M15">
        <v>0.0034562128</v>
      </c>
      <c r="N15" s="4">
        <v>1.091881E-34</v>
      </c>
      <c r="O15" s="4">
        <v>2.370825E-42</v>
      </c>
      <c r="U15" s="4"/>
      <c r="AH15" s="4"/>
    </row>
    <row r="16" spans="1:34" ht="12.75">
      <c r="A16" t="s">
        <v>12</v>
      </c>
      <c r="B16">
        <v>9591</v>
      </c>
      <c r="C16">
        <v>13084</v>
      </c>
      <c r="D16">
        <v>0.7339840807</v>
      </c>
      <c r="E16">
        <v>0.2388141277</v>
      </c>
      <c r="F16">
        <v>0.7330327117</v>
      </c>
      <c r="G16">
        <v>0.003867412</v>
      </c>
      <c r="H16">
        <v>7791</v>
      </c>
      <c r="I16">
        <v>11002</v>
      </c>
      <c r="J16">
        <v>0.7084270527</v>
      </c>
      <c r="K16">
        <v>0.1463281194</v>
      </c>
      <c r="L16">
        <v>0.7081439738</v>
      </c>
      <c r="M16">
        <v>0.0043342035</v>
      </c>
      <c r="N16">
        <v>1.08922E-05</v>
      </c>
      <c r="O16">
        <v>0.0238885968</v>
      </c>
      <c r="U16" s="4"/>
      <c r="AH16" s="4"/>
    </row>
    <row r="17" spans="1:34" ht="12.75">
      <c r="A17" t="s">
        <v>13</v>
      </c>
      <c r="B17">
        <v>4579</v>
      </c>
      <c r="C17">
        <v>9408</v>
      </c>
      <c r="D17">
        <v>0.4866197966</v>
      </c>
      <c r="E17">
        <v>0</v>
      </c>
      <c r="F17">
        <v>0.4867134354</v>
      </c>
      <c r="G17">
        <v>0.0051530928</v>
      </c>
      <c r="H17">
        <v>4877</v>
      </c>
      <c r="I17">
        <v>8902</v>
      </c>
      <c r="J17">
        <v>0.5479795991</v>
      </c>
      <c r="K17" s="4">
        <v>8.67771E-225</v>
      </c>
      <c r="L17">
        <v>0.5478544147</v>
      </c>
      <c r="M17">
        <v>0.0052750665</v>
      </c>
      <c r="N17" s="4">
        <v>1.928673E-16</v>
      </c>
      <c r="O17">
        <v>0</v>
      </c>
      <c r="U17" s="4"/>
      <c r="AD17" s="4"/>
      <c r="AH17" s="4"/>
    </row>
    <row r="18" spans="1:15" ht="12.75">
      <c r="A18" t="s">
        <v>15</v>
      </c>
      <c r="B18">
        <v>70362</v>
      </c>
      <c r="C18">
        <v>95368</v>
      </c>
      <c r="D18">
        <v>0.7385728918</v>
      </c>
      <c r="E18" t="s">
        <v>107</v>
      </c>
      <c r="F18">
        <v>0.7377946481</v>
      </c>
      <c r="G18">
        <v>0.0014242532</v>
      </c>
      <c r="H18">
        <v>59234</v>
      </c>
      <c r="I18">
        <v>82889</v>
      </c>
      <c r="J18">
        <v>0.7146929752</v>
      </c>
      <c r="K18" t="s">
        <v>107</v>
      </c>
      <c r="L18">
        <v>0.714618345</v>
      </c>
      <c r="M18">
        <v>0.0015685619</v>
      </c>
      <c r="N18" s="4">
        <v>3.821868E-29</v>
      </c>
      <c r="O18" t="s">
        <v>107</v>
      </c>
    </row>
    <row r="19" spans="1:34" ht="12.75">
      <c r="A19" t="s">
        <v>72</v>
      </c>
      <c r="B19">
        <v>3680</v>
      </c>
      <c r="C19">
        <v>4599</v>
      </c>
      <c r="D19">
        <v>0.8037358571</v>
      </c>
      <c r="E19" s="4">
        <v>7.701727E-22</v>
      </c>
      <c r="F19">
        <v>0.8001739509</v>
      </c>
      <c r="G19">
        <v>0.0058963947</v>
      </c>
      <c r="H19">
        <v>2960</v>
      </c>
      <c r="I19">
        <v>3971</v>
      </c>
      <c r="J19">
        <v>0.7461200158</v>
      </c>
      <c r="K19">
        <v>1.88432E-05</v>
      </c>
      <c r="L19">
        <v>0.7454041803</v>
      </c>
      <c r="M19">
        <v>0.0069130803</v>
      </c>
      <c r="N19" s="4">
        <v>4.303772E-10</v>
      </c>
      <c r="O19" s="4">
        <v>2.504615E-30</v>
      </c>
      <c r="U19" s="4"/>
      <c r="AH19" s="4"/>
    </row>
    <row r="20" spans="1:34" ht="12.75">
      <c r="A20" t="s">
        <v>71</v>
      </c>
      <c r="B20">
        <v>2017</v>
      </c>
      <c r="C20">
        <v>2537</v>
      </c>
      <c r="D20">
        <v>0.7985694866</v>
      </c>
      <c r="E20" s="4">
        <v>6.228377E-11</v>
      </c>
      <c r="F20">
        <v>0.7950335041</v>
      </c>
      <c r="G20">
        <v>0.0080144536</v>
      </c>
      <c r="H20">
        <v>1416</v>
      </c>
      <c r="I20">
        <v>1790</v>
      </c>
      <c r="J20">
        <v>0.7920908403</v>
      </c>
      <c r="K20" s="4">
        <v>1.907781E-12</v>
      </c>
      <c r="L20">
        <v>0.7910614525</v>
      </c>
      <c r="M20">
        <v>0.0096092144</v>
      </c>
      <c r="N20">
        <v>0.6641476404</v>
      </c>
      <c r="O20" s="4">
        <v>9.071484E-29</v>
      </c>
      <c r="U20" s="4"/>
      <c r="AH20" s="4"/>
    </row>
    <row r="21" spans="1:34" ht="12.75">
      <c r="A21" t="s">
        <v>81</v>
      </c>
      <c r="B21">
        <v>2581</v>
      </c>
      <c r="C21">
        <v>3314</v>
      </c>
      <c r="D21">
        <v>0.7815319609</v>
      </c>
      <c r="E21" s="4">
        <v>5.5378277E-08</v>
      </c>
      <c r="F21">
        <v>0.7788171394</v>
      </c>
      <c r="G21">
        <v>0.0072097007</v>
      </c>
      <c r="H21">
        <v>2530</v>
      </c>
      <c r="I21">
        <v>3333</v>
      </c>
      <c r="J21">
        <v>0.759571336</v>
      </c>
      <c r="K21" s="4">
        <v>1.8542592E-08</v>
      </c>
      <c r="L21">
        <v>0.7590759076</v>
      </c>
      <c r="M21">
        <v>0.0074073875</v>
      </c>
      <c r="N21">
        <v>0.0395437605</v>
      </c>
      <c r="O21" s="4">
        <v>8.381843E-14</v>
      </c>
      <c r="U21" s="4"/>
      <c r="AH21" s="4"/>
    </row>
    <row r="22" spans="1:34" ht="12.75">
      <c r="A22" t="s">
        <v>73</v>
      </c>
      <c r="B22">
        <v>4166</v>
      </c>
      <c r="C22">
        <v>4965</v>
      </c>
      <c r="D22">
        <v>0.8430021271</v>
      </c>
      <c r="E22" s="4">
        <v>2.782088E-56</v>
      </c>
      <c r="F22">
        <v>0.8390735146</v>
      </c>
      <c r="G22">
        <v>0.005214998</v>
      </c>
      <c r="H22">
        <v>3170</v>
      </c>
      <c r="I22">
        <v>3957</v>
      </c>
      <c r="J22">
        <v>0.8014204857</v>
      </c>
      <c r="K22" s="4">
        <v>7.541543E-32</v>
      </c>
      <c r="L22">
        <v>0.8011119535</v>
      </c>
      <c r="M22">
        <v>0.0063455303</v>
      </c>
      <c r="N22" s="4">
        <v>9.4389784E-07</v>
      </c>
      <c r="O22" s="4">
        <v>7.44943E-106</v>
      </c>
      <c r="U22" s="4"/>
      <c r="AH22" s="4"/>
    </row>
    <row r="23" spans="1:34" ht="12.75">
      <c r="A23" t="s">
        <v>76</v>
      </c>
      <c r="B23">
        <v>5733</v>
      </c>
      <c r="C23">
        <v>7167</v>
      </c>
      <c r="D23">
        <v>0.8014815871</v>
      </c>
      <c r="E23" s="4">
        <v>5.064715E-31</v>
      </c>
      <c r="F23">
        <v>0.799916283</v>
      </c>
      <c r="G23">
        <v>0.004725627</v>
      </c>
      <c r="H23">
        <v>4618</v>
      </c>
      <c r="I23">
        <v>6015</v>
      </c>
      <c r="J23">
        <v>0.7678606324</v>
      </c>
      <c r="K23" s="4">
        <v>7.244935E-19</v>
      </c>
      <c r="L23">
        <v>0.7677472984</v>
      </c>
      <c r="M23">
        <v>0.005444672</v>
      </c>
      <c r="N23" s="4">
        <v>4.9841095E-06</v>
      </c>
      <c r="O23" s="4">
        <v>2.651759E-62</v>
      </c>
      <c r="U23" s="4"/>
      <c r="AH23" s="4"/>
    </row>
    <row r="24" spans="1:34" ht="12.75">
      <c r="A24" t="s">
        <v>74</v>
      </c>
      <c r="B24">
        <v>2793</v>
      </c>
      <c r="C24">
        <v>3405</v>
      </c>
      <c r="D24">
        <v>0.8242893237</v>
      </c>
      <c r="E24" s="4">
        <v>7.743648E-28</v>
      </c>
      <c r="F24">
        <v>0.8202643172</v>
      </c>
      <c r="G24">
        <v>0.0065801456</v>
      </c>
      <c r="H24">
        <v>2365</v>
      </c>
      <c r="I24">
        <v>3013</v>
      </c>
      <c r="J24">
        <v>0.7853696421</v>
      </c>
      <c r="K24" s="4">
        <v>7.384183E-17</v>
      </c>
      <c r="L24">
        <v>0.7849319615</v>
      </c>
      <c r="M24">
        <v>0.0074852167</v>
      </c>
      <c r="N24">
        <v>9.08369E-05</v>
      </c>
      <c r="O24" s="4">
        <v>1.509231E-50</v>
      </c>
      <c r="U24" s="4"/>
      <c r="AH24" s="4"/>
    </row>
    <row r="25" spans="1:34" ht="12.75">
      <c r="A25" t="s">
        <v>75</v>
      </c>
      <c r="B25">
        <v>2331</v>
      </c>
      <c r="C25">
        <v>2887</v>
      </c>
      <c r="D25">
        <v>0.8116205522</v>
      </c>
      <c r="E25" s="4">
        <v>1.597672E-17</v>
      </c>
      <c r="F25">
        <v>0.807412539</v>
      </c>
      <c r="G25">
        <v>0.0073390248</v>
      </c>
      <c r="H25">
        <v>1888</v>
      </c>
      <c r="I25">
        <v>2381</v>
      </c>
      <c r="J25">
        <v>0.7934609951</v>
      </c>
      <c r="K25" s="4">
        <v>8.353708E-17</v>
      </c>
      <c r="L25">
        <v>0.7929441411</v>
      </c>
      <c r="M25">
        <v>0.0083039622</v>
      </c>
      <c r="N25">
        <v>0.1282680546</v>
      </c>
      <c r="O25" s="4">
        <v>1.72924E-40</v>
      </c>
      <c r="U25" s="4"/>
      <c r="AH25" s="4"/>
    </row>
    <row r="26" spans="1:34" ht="12.75">
      <c r="A26" t="s">
        <v>77</v>
      </c>
      <c r="B26">
        <v>3397</v>
      </c>
      <c r="C26">
        <v>4224</v>
      </c>
      <c r="D26">
        <v>0.8055321488</v>
      </c>
      <c r="E26" s="4">
        <v>4.834915E-22</v>
      </c>
      <c r="F26">
        <v>0.8042140152</v>
      </c>
      <c r="G26">
        <v>0.0061054076</v>
      </c>
      <c r="H26">
        <v>2694</v>
      </c>
      <c r="I26">
        <v>3492</v>
      </c>
      <c r="J26">
        <v>0.7720760162</v>
      </c>
      <c r="K26" s="4">
        <v>3.572834E-13</v>
      </c>
      <c r="L26">
        <v>0.7714776632</v>
      </c>
      <c r="M26">
        <v>0.0071054058</v>
      </c>
      <c r="N26">
        <v>0.0002736561</v>
      </c>
      <c r="O26" s="4">
        <v>6.56802E-46</v>
      </c>
      <c r="U26" s="4"/>
      <c r="AD26" s="4"/>
      <c r="AH26" s="4"/>
    </row>
    <row r="27" spans="1:34" ht="12.75">
      <c r="A27" t="s">
        <v>70</v>
      </c>
      <c r="B27">
        <v>3279</v>
      </c>
      <c r="C27">
        <v>4009</v>
      </c>
      <c r="D27">
        <v>0.8186550777</v>
      </c>
      <c r="E27" s="4">
        <v>1.553346E-29</v>
      </c>
      <c r="F27">
        <v>0.8179097032</v>
      </c>
      <c r="G27">
        <v>0.006095061</v>
      </c>
      <c r="H27">
        <v>2643</v>
      </c>
      <c r="I27">
        <v>3419</v>
      </c>
      <c r="J27">
        <v>0.7740413327</v>
      </c>
      <c r="K27" s="4">
        <v>7.455022E-14</v>
      </c>
      <c r="L27">
        <v>0.7730330506</v>
      </c>
      <c r="M27">
        <v>0.0071635911</v>
      </c>
      <c r="N27" s="4">
        <v>1.5689371E-06</v>
      </c>
      <c r="O27" s="4">
        <v>4.31406E-49</v>
      </c>
      <c r="U27" s="4"/>
      <c r="AH27" s="4"/>
    </row>
    <row r="28" spans="1:34" ht="12.75">
      <c r="A28" t="s">
        <v>78</v>
      </c>
      <c r="B28">
        <v>2218</v>
      </c>
      <c r="C28">
        <v>3033</v>
      </c>
      <c r="D28">
        <v>0.7332003373</v>
      </c>
      <c r="E28">
        <v>0.6150057477</v>
      </c>
      <c r="F28">
        <v>0.7312891527</v>
      </c>
      <c r="G28">
        <v>0.0080491674</v>
      </c>
      <c r="H28">
        <v>1873</v>
      </c>
      <c r="I28">
        <v>2585</v>
      </c>
      <c r="J28">
        <v>0.7249954256</v>
      </c>
      <c r="K28">
        <v>0.2760992614</v>
      </c>
      <c r="L28">
        <v>0.7245647969</v>
      </c>
      <c r="M28">
        <v>0.0087865435</v>
      </c>
      <c r="N28">
        <v>0.4130693623</v>
      </c>
      <c r="O28">
        <v>0.4990688273</v>
      </c>
      <c r="U28" s="4"/>
      <c r="AD28" s="4"/>
      <c r="AH28" s="4"/>
    </row>
    <row r="29" spans="1:34" ht="12.75">
      <c r="A29" t="s">
        <v>80</v>
      </c>
      <c r="B29">
        <v>3851</v>
      </c>
      <c r="C29">
        <v>5919</v>
      </c>
      <c r="D29">
        <v>0.6512625406</v>
      </c>
      <c r="E29" s="4">
        <v>1.166245E-48</v>
      </c>
      <c r="F29">
        <v>0.6506166582</v>
      </c>
      <c r="G29">
        <v>0.0061971144</v>
      </c>
      <c r="H29">
        <v>3698</v>
      </c>
      <c r="I29">
        <v>5621</v>
      </c>
      <c r="J29">
        <v>0.6580768242</v>
      </c>
      <c r="K29" s="4">
        <v>3.882848E-19</v>
      </c>
      <c r="L29">
        <v>0.6578900552</v>
      </c>
      <c r="M29">
        <v>0.0063277996</v>
      </c>
      <c r="N29">
        <v>0.3780940818</v>
      </c>
      <c r="O29" s="4">
        <v>1.660669E-86</v>
      </c>
      <c r="U29" s="4"/>
      <c r="AD29" s="4"/>
      <c r="AH29" s="4"/>
    </row>
    <row r="30" spans="1:34" ht="12.75">
      <c r="A30" t="s">
        <v>79</v>
      </c>
      <c r="B30">
        <v>2517</v>
      </c>
      <c r="C30">
        <v>4083</v>
      </c>
      <c r="D30">
        <v>0.6169580365</v>
      </c>
      <c r="E30" s="4">
        <v>3.238046E-64</v>
      </c>
      <c r="F30">
        <v>0.6164584864</v>
      </c>
      <c r="G30">
        <v>0.0076097154</v>
      </c>
      <c r="H30">
        <v>2246</v>
      </c>
      <c r="I30">
        <v>3626</v>
      </c>
      <c r="J30">
        <v>0.6195308896</v>
      </c>
      <c r="K30" s="4">
        <v>3.583067E-34</v>
      </c>
      <c r="L30">
        <v>0.6194153337</v>
      </c>
      <c r="M30">
        <v>0.0080631125</v>
      </c>
      <c r="N30">
        <v>0.7925258546</v>
      </c>
      <c r="O30" s="4">
        <v>3.01909E-117</v>
      </c>
      <c r="AD30" s="4"/>
      <c r="AH30" s="4"/>
    </row>
    <row r="31" spans="1:34" ht="12.75">
      <c r="A31" t="s">
        <v>144</v>
      </c>
      <c r="B31">
        <v>19632</v>
      </c>
      <c r="C31">
        <v>23996</v>
      </c>
      <c r="D31">
        <v>0.8205881338</v>
      </c>
      <c r="E31" s="4">
        <v>2.51714E-147</v>
      </c>
      <c r="F31">
        <v>0.8181363561</v>
      </c>
      <c r="G31">
        <v>0.0024900976</v>
      </c>
      <c r="H31">
        <v>15470</v>
      </c>
      <c r="I31">
        <v>19655</v>
      </c>
      <c r="J31">
        <v>0.7873158469</v>
      </c>
      <c r="K31" s="4">
        <v>6.182179E-93</v>
      </c>
      <c r="L31">
        <v>0.7870770796</v>
      </c>
      <c r="M31">
        <v>0.0029200031</v>
      </c>
      <c r="N31" s="4">
        <v>1.659698E-17</v>
      </c>
      <c r="O31" s="4">
        <v>9.66243E-301</v>
      </c>
      <c r="U31" s="4"/>
      <c r="AH31" s="4"/>
    </row>
    <row r="32" spans="1:34" ht="12.75">
      <c r="A32" t="s">
        <v>145</v>
      </c>
      <c r="B32">
        <v>11637</v>
      </c>
      <c r="C32">
        <v>15235</v>
      </c>
      <c r="D32">
        <v>0.7656341227</v>
      </c>
      <c r="E32" s="4">
        <v>1.534798E-12</v>
      </c>
      <c r="F32">
        <v>0.7638332786</v>
      </c>
      <c r="G32">
        <v>0.0034410217</v>
      </c>
      <c r="H32">
        <v>9985</v>
      </c>
      <c r="I32">
        <v>13408</v>
      </c>
      <c r="J32">
        <v>0.744968812</v>
      </c>
      <c r="K32" s="4">
        <v>4.448707E-13</v>
      </c>
      <c r="L32">
        <v>0.7447046539</v>
      </c>
      <c r="M32">
        <v>0.0037655766</v>
      </c>
      <c r="N32">
        <v>5.68275E-05</v>
      </c>
      <c r="O32" s="4">
        <v>2.719356E-29</v>
      </c>
      <c r="U32" s="4"/>
      <c r="AH32" s="4"/>
    </row>
    <row r="33" spans="1:34" ht="12.75">
      <c r="A33" t="s">
        <v>146</v>
      </c>
      <c r="B33">
        <v>7294</v>
      </c>
      <c r="C33">
        <v>10911</v>
      </c>
      <c r="D33">
        <v>0.6690845837</v>
      </c>
      <c r="E33" s="4">
        <v>1.945714E-53</v>
      </c>
      <c r="F33">
        <v>0.6684996792</v>
      </c>
      <c r="G33">
        <v>0.0045067171</v>
      </c>
      <c r="H33">
        <v>6646</v>
      </c>
      <c r="I33">
        <v>10140</v>
      </c>
      <c r="J33">
        <v>0.6556521681</v>
      </c>
      <c r="K33" s="4">
        <v>1.219645E-34</v>
      </c>
      <c r="L33">
        <v>0.6554240631</v>
      </c>
      <c r="M33">
        <v>0.0047193772</v>
      </c>
      <c r="N33">
        <v>0.0417809575</v>
      </c>
      <c r="O33" s="4">
        <v>8.7239E-116</v>
      </c>
      <c r="U33" s="4"/>
      <c r="AD33" s="4"/>
      <c r="AH33" s="4"/>
    </row>
    <row r="34" spans="1:15" ht="12.75">
      <c r="A34" t="s">
        <v>32</v>
      </c>
      <c r="B34">
        <v>1176</v>
      </c>
      <c r="C34">
        <v>1478</v>
      </c>
      <c r="D34">
        <v>0.7982544589</v>
      </c>
      <c r="E34" s="4">
        <v>5.8578974E-07</v>
      </c>
      <c r="F34">
        <v>0.7956698241</v>
      </c>
      <c r="G34">
        <v>0.0104880677</v>
      </c>
      <c r="H34">
        <v>841</v>
      </c>
      <c r="I34">
        <v>1122</v>
      </c>
      <c r="J34">
        <v>0.7500092549</v>
      </c>
      <c r="K34">
        <v>0.0079963009</v>
      </c>
      <c r="L34">
        <v>0.7495543672</v>
      </c>
      <c r="M34">
        <v>0.0129348642</v>
      </c>
      <c r="N34">
        <v>0.0060183116</v>
      </c>
      <c r="O34" s="4">
        <v>1.3396408E-09</v>
      </c>
    </row>
    <row r="35" spans="1:34" ht="12.75">
      <c r="A35" t="s">
        <v>31</v>
      </c>
      <c r="B35">
        <v>1667</v>
      </c>
      <c r="C35">
        <v>2078</v>
      </c>
      <c r="D35">
        <v>0.8028338079</v>
      </c>
      <c r="E35" s="4">
        <v>4.165936E-11</v>
      </c>
      <c r="F35">
        <v>0.802213667</v>
      </c>
      <c r="G35">
        <v>0.0087381681</v>
      </c>
      <c r="H35">
        <v>1469</v>
      </c>
      <c r="I35">
        <v>1926</v>
      </c>
      <c r="J35">
        <v>0.7628041476</v>
      </c>
      <c r="K35" s="4">
        <v>4.0448398E-06</v>
      </c>
      <c r="L35">
        <v>0.7627206646</v>
      </c>
      <c r="M35">
        <v>0.0096935884</v>
      </c>
      <c r="N35">
        <v>0.0020689911</v>
      </c>
      <c r="O35" s="4">
        <v>2.191725E-15</v>
      </c>
      <c r="U35" s="4"/>
      <c r="AH35" s="4"/>
    </row>
    <row r="36" spans="1:30" ht="12.75">
      <c r="A36" t="s">
        <v>34</v>
      </c>
      <c r="B36">
        <v>843</v>
      </c>
      <c r="C36">
        <v>1021</v>
      </c>
      <c r="D36">
        <v>0.8311543371</v>
      </c>
      <c r="E36" s="4">
        <v>1.541772E-10</v>
      </c>
      <c r="F36">
        <v>0.8256611166</v>
      </c>
      <c r="G36">
        <v>0.0118736755</v>
      </c>
      <c r="H36">
        <v>616</v>
      </c>
      <c r="I36">
        <v>773</v>
      </c>
      <c r="J36">
        <v>0.7972004884</v>
      </c>
      <c r="K36" s="4">
        <v>6.9727337E-07</v>
      </c>
      <c r="L36">
        <v>0.7968952135</v>
      </c>
      <c r="M36">
        <v>0.0144700803</v>
      </c>
      <c r="N36">
        <v>0.0784885381</v>
      </c>
      <c r="O36" s="4">
        <v>3.50112E-19</v>
      </c>
      <c r="AD36" s="4"/>
    </row>
    <row r="37" spans="1:34" ht="12.75">
      <c r="A37" t="s">
        <v>33</v>
      </c>
      <c r="B37">
        <v>318</v>
      </c>
      <c r="C37">
        <v>405</v>
      </c>
      <c r="D37">
        <v>0.7861337976</v>
      </c>
      <c r="E37">
        <v>0.0274397041</v>
      </c>
      <c r="F37">
        <v>0.7851851852</v>
      </c>
      <c r="G37">
        <v>0.0204075398</v>
      </c>
      <c r="H37">
        <v>340</v>
      </c>
      <c r="I37">
        <v>417</v>
      </c>
      <c r="J37">
        <v>0.8187243457</v>
      </c>
      <c r="K37" s="4">
        <v>4.2313816E-06</v>
      </c>
      <c r="L37">
        <v>0.8153477218</v>
      </c>
      <c r="M37">
        <v>0.0190011873</v>
      </c>
      <c r="N37">
        <v>0.2434597539</v>
      </c>
      <c r="O37" s="4">
        <v>2.8122775E-06</v>
      </c>
      <c r="U37" s="4"/>
      <c r="AD37" s="4"/>
      <c r="AH37" s="4"/>
    </row>
    <row r="38" spans="1:34" ht="12.75">
      <c r="A38" t="s">
        <v>23</v>
      </c>
      <c r="B38">
        <v>681</v>
      </c>
      <c r="C38">
        <v>795</v>
      </c>
      <c r="D38">
        <v>0.8571555371</v>
      </c>
      <c r="E38" s="4">
        <v>1.063671E-13</v>
      </c>
      <c r="F38">
        <v>0.8566037736</v>
      </c>
      <c r="G38">
        <v>0.0124301191</v>
      </c>
      <c r="H38">
        <v>552</v>
      </c>
      <c r="I38">
        <v>746</v>
      </c>
      <c r="J38">
        <v>0.7405198044</v>
      </c>
      <c r="K38">
        <v>0.1160203897</v>
      </c>
      <c r="L38">
        <v>0.7399463807</v>
      </c>
      <c r="M38">
        <v>0.0160606147</v>
      </c>
      <c r="N38" s="4">
        <v>1.4208641E-08</v>
      </c>
      <c r="O38" s="4">
        <v>5.337822E-14</v>
      </c>
      <c r="U38" s="4"/>
      <c r="AH38" s="4"/>
    </row>
    <row r="39" spans="1:15" ht="12.75">
      <c r="A39" t="s">
        <v>16</v>
      </c>
      <c r="B39">
        <v>441</v>
      </c>
      <c r="C39">
        <v>558</v>
      </c>
      <c r="D39">
        <v>0.8033110328</v>
      </c>
      <c r="E39">
        <v>0.0029496793</v>
      </c>
      <c r="F39">
        <v>0.7903225806</v>
      </c>
      <c r="G39">
        <v>0.0172330016</v>
      </c>
      <c r="H39">
        <v>329</v>
      </c>
      <c r="I39">
        <v>428</v>
      </c>
      <c r="J39">
        <v>0.7707315743</v>
      </c>
      <c r="K39">
        <v>0.0144715578</v>
      </c>
      <c r="L39">
        <v>0.7686915888</v>
      </c>
      <c r="M39">
        <v>0.0203821453</v>
      </c>
      <c r="N39">
        <v>0.3101743701</v>
      </c>
      <c r="O39" s="4">
        <v>7.8144705E-08</v>
      </c>
    </row>
    <row r="40" spans="1:34" ht="12.75">
      <c r="A40" t="s">
        <v>24</v>
      </c>
      <c r="B40">
        <v>931</v>
      </c>
      <c r="C40">
        <v>1212</v>
      </c>
      <c r="D40">
        <v>0.7706303895</v>
      </c>
      <c r="E40">
        <v>0.0135523703</v>
      </c>
      <c r="F40">
        <v>0.7681518152</v>
      </c>
      <c r="G40">
        <v>0.0121219942</v>
      </c>
      <c r="H40">
        <v>717</v>
      </c>
      <c r="I40">
        <v>986</v>
      </c>
      <c r="J40">
        <v>0.7272577073</v>
      </c>
      <c r="K40">
        <v>0.3945456475</v>
      </c>
      <c r="L40">
        <v>0.7271805274</v>
      </c>
      <c r="M40">
        <v>0.0141847062</v>
      </c>
      <c r="N40">
        <v>0.0217082501</v>
      </c>
      <c r="O40">
        <v>0.0002494048</v>
      </c>
      <c r="U40" s="4"/>
      <c r="AH40" s="4"/>
    </row>
    <row r="41" spans="1:34" ht="12.75">
      <c r="A41" t="s">
        <v>21</v>
      </c>
      <c r="B41">
        <v>303</v>
      </c>
      <c r="C41">
        <v>356</v>
      </c>
      <c r="D41">
        <v>0.8532872423</v>
      </c>
      <c r="E41" s="4">
        <v>2.3187917E-06</v>
      </c>
      <c r="F41">
        <v>0.8511235955</v>
      </c>
      <c r="G41">
        <v>0.0188661921</v>
      </c>
      <c r="H41">
        <v>257</v>
      </c>
      <c r="I41">
        <v>311</v>
      </c>
      <c r="J41">
        <v>0.8264446899</v>
      </c>
      <c r="K41">
        <v>1.88348E-05</v>
      </c>
      <c r="L41">
        <v>0.8263665595</v>
      </c>
      <c r="M41">
        <v>0.0214794352</v>
      </c>
      <c r="N41">
        <v>0.3805130278</v>
      </c>
      <c r="O41" s="4">
        <v>2.730718E-13</v>
      </c>
      <c r="U41" s="4"/>
      <c r="AD41" s="4"/>
      <c r="AH41" s="4"/>
    </row>
    <row r="42" spans="1:34" ht="12.75">
      <c r="A42" t="s">
        <v>22</v>
      </c>
      <c r="B42">
        <v>1419</v>
      </c>
      <c r="C42">
        <v>1722</v>
      </c>
      <c r="D42">
        <v>0.8242390199</v>
      </c>
      <c r="E42" s="4">
        <v>1.597295E-15</v>
      </c>
      <c r="F42">
        <v>0.8240418118</v>
      </c>
      <c r="G42">
        <v>0.0091761983</v>
      </c>
      <c r="H42">
        <v>1337</v>
      </c>
      <c r="I42">
        <v>1756</v>
      </c>
      <c r="J42">
        <v>0.7641878878</v>
      </c>
      <c r="K42" s="4">
        <v>2.6188556E-06</v>
      </c>
      <c r="L42">
        <v>0.7613895216</v>
      </c>
      <c r="M42">
        <v>0.0101715221</v>
      </c>
      <c r="N42">
        <v>3.06855E-05</v>
      </c>
      <c r="O42" s="4">
        <v>6.562534E-17</v>
      </c>
      <c r="U42" s="4"/>
      <c r="AD42" s="4"/>
      <c r="AH42" s="4"/>
    </row>
    <row r="43" spans="1:34" ht="12.75">
      <c r="A43" t="s">
        <v>19</v>
      </c>
      <c r="B43">
        <v>700</v>
      </c>
      <c r="C43">
        <v>793</v>
      </c>
      <c r="D43">
        <v>0.8858696908</v>
      </c>
      <c r="E43" s="4">
        <v>5.476578E-19</v>
      </c>
      <c r="F43">
        <v>0.8827238335</v>
      </c>
      <c r="G43">
        <v>0.0114256447</v>
      </c>
      <c r="H43">
        <v>530</v>
      </c>
      <c r="I43">
        <v>669</v>
      </c>
      <c r="J43">
        <v>0.7956599953</v>
      </c>
      <c r="K43">
        <v>1.39763E-05</v>
      </c>
      <c r="L43">
        <v>0.7922272048</v>
      </c>
      <c r="M43">
        <v>0.0156857814</v>
      </c>
      <c r="N43" s="4">
        <v>1.6769068E-06</v>
      </c>
      <c r="O43" s="4">
        <v>1.308908E-27</v>
      </c>
      <c r="U43" s="4"/>
      <c r="AH43" s="4"/>
    </row>
    <row r="44" spans="1:34" ht="12.75">
      <c r="A44" t="s">
        <v>20</v>
      </c>
      <c r="B44">
        <v>284</v>
      </c>
      <c r="C44">
        <v>353</v>
      </c>
      <c r="D44">
        <v>0.812272849</v>
      </c>
      <c r="E44">
        <v>0.0044438724</v>
      </c>
      <c r="F44">
        <v>0.8045325779</v>
      </c>
      <c r="G44">
        <v>0.0211067642</v>
      </c>
      <c r="H44">
        <v>209</v>
      </c>
      <c r="I44">
        <v>296</v>
      </c>
      <c r="J44">
        <v>0.7069779269</v>
      </c>
      <c r="K44">
        <v>0.7341715445</v>
      </c>
      <c r="L44">
        <v>0.7060810811</v>
      </c>
      <c r="M44">
        <v>0.0264786112</v>
      </c>
      <c r="N44">
        <v>0.0032118264</v>
      </c>
      <c r="O44">
        <v>0.018245302</v>
      </c>
      <c r="U44" s="4"/>
      <c r="AH44" s="4"/>
    </row>
    <row r="45" spans="1:34" ht="12.75">
      <c r="A45" t="s">
        <v>17</v>
      </c>
      <c r="B45">
        <v>1601</v>
      </c>
      <c r="C45">
        <v>2291</v>
      </c>
      <c r="D45">
        <v>0.6998907406</v>
      </c>
      <c r="E45">
        <v>3.69139E-05</v>
      </c>
      <c r="F45">
        <v>0.6988214753</v>
      </c>
      <c r="G45">
        <v>0.0095847895</v>
      </c>
      <c r="H45">
        <v>1261</v>
      </c>
      <c r="I45">
        <v>2110</v>
      </c>
      <c r="J45">
        <v>0.5977591188</v>
      </c>
      <c r="K45" s="4">
        <v>7.978004E-31</v>
      </c>
      <c r="L45">
        <v>0.5976303318</v>
      </c>
      <c r="M45">
        <v>0.0106754872</v>
      </c>
      <c r="N45" s="4">
        <v>2.083997E-12</v>
      </c>
      <c r="O45" s="4">
        <v>3.058312E-29</v>
      </c>
      <c r="U45" s="4"/>
      <c r="AH45" s="4"/>
    </row>
    <row r="46" spans="1:34" ht="12.75">
      <c r="A46" t="s">
        <v>18</v>
      </c>
      <c r="B46">
        <v>330</v>
      </c>
      <c r="C46">
        <v>762</v>
      </c>
      <c r="D46">
        <v>0.4328985873</v>
      </c>
      <c r="E46" s="4">
        <v>3.189024E-70</v>
      </c>
      <c r="F46">
        <v>0.4330708661</v>
      </c>
      <c r="G46">
        <v>0.0179500799</v>
      </c>
      <c r="H46">
        <v>256</v>
      </c>
      <c r="I46">
        <v>674</v>
      </c>
      <c r="J46">
        <v>0.3782708991</v>
      </c>
      <c r="K46" s="4">
        <v>1.461155E-66</v>
      </c>
      <c r="L46">
        <v>0.3798219585</v>
      </c>
      <c r="M46">
        <v>0.0186946905</v>
      </c>
      <c r="N46">
        <v>0.0673136495</v>
      </c>
      <c r="O46" s="4">
        <v>8.28043E-159</v>
      </c>
      <c r="U46" s="4"/>
      <c r="AD46" s="4"/>
      <c r="AH46" s="4"/>
    </row>
    <row r="47" spans="1:34" ht="12.75">
      <c r="A47" t="s">
        <v>57</v>
      </c>
      <c r="B47">
        <v>382</v>
      </c>
      <c r="C47">
        <v>507</v>
      </c>
      <c r="D47">
        <v>0.7544207097</v>
      </c>
      <c r="E47">
        <v>0.4332173817</v>
      </c>
      <c r="F47">
        <v>0.7534516765</v>
      </c>
      <c r="G47">
        <v>0.0191414463</v>
      </c>
      <c r="H47">
        <v>269</v>
      </c>
      <c r="I47">
        <v>357</v>
      </c>
      <c r="J47">
        <v>0.7537417704</v>
      </c>
      <c r="K47">
        <v>0.1442279792</v>
      </c>
      <c r="L47">
        <v>0.7535014006</v>
      </c>
      <c r="M47">
        <v>0.0228094678</v>
      </c>
      <c r="N47">
        <v>0.9123776514</v>
      </c>
      <c r="O47">
        <v>0.0805756493</v>
      </c>
      <c r="AH47" s="4"/>
    </row>
    <row r="48" spans="1:34" ht="12.75">
      <c r="A48" t="s">
        <v>61</v>
      </c>
      <c r="B48">
        <v>209</v>
      </c>
      <c r="C48">
        <v>291</v>
      </c>
      <c r="D48">
        <v>0.7185566986</v>
      </c>
      <c r="E48">
        <v>0.4770370951</v>
      </c>
      <c r="F48">
        <v>0.7182130584</v>
      </c>
      <c r="G48">
        <v>0.0263718493</v>
      </c>
      <c r="H48">
        <v>223</v>
      </c>
      <c r="I48">
        <v>292</v>
      </c>
      <c r="J48">
        <v>0.764278233</v>
      </c>
      <c r="K48">
        <v>0.0613928912</v>
      </c>
      <c r="L48">
        <v>0.7636986301</v>
      </c>
      <c r="M48">
        <v>0.0248600902</v>
      </c>
      <c r="N48">
        <v>0.2196556861</v>
      </c>
      <c r="O48">
        <v>0.2258271334</v>
      </c>
      <c r="AH48" s="4"/>
    </row>
    <row r="49" spans="1:34" ht="12.75">
      <c r="A49" t="s">
        <v>59</v>
      </c>
      <c r="B49">
        <v>589</v>
      </c>
      <c r="C49">
        <v>788</v>
      </c>
      <c r="D49">
        <v>0.7476756598</v>
      </c>
      <c r="E49">
        <v>0.5641680667</v>
      </c>
      <c r="F49">
        <v>0.7474619289</v>
      </c>
      <c r="G49">
        <v>0.0154772878</v>
      </c>
      <c r="H49">
        <v>506</v>
      </c>
      <c r="I49">
        <v>660</v>
      </c>
      <c r="J49">
        <v>0.767401386</v>
      </c>
      <c r="K49">
        <v>0.002347726</v>
      </c>
      <c r="L49">
        <v>0.7666666667</v>
      </c>
      <c r="M49">
        <v>0.016463407</v>
      </c>
      <c r="N49">
        <v>0.3393644143</v>
      </c>
      <c r="O49">
        <v>2.93421E-05</v>
      </c>
      <c r="AH49" s="4"/>
    </row>
    <row r="50" spans="1:34" ht="12.75">
      <c r="A50" t="s">
        <v>62</v>
      </c>
      <c r="B50">
        <v>357</v>
      </c>
      <c r="C50">
        <v>486</v>
      </c>
      <c r="D50">
        <v>0.7348780037</v>
      </c>
      <c r="E50">
        <v>0.8647619452</v>
      </c>
      <c r="F50">
        <v>0.7345679012</v>
      </c>
      <c r="G50">
        <v>0.0200297053</v>
      </c>
      <c r="H50">
        <v>317</v>
      </c>
      <c r="I50">
        <v>423</v>
      </c>
      <c r="J50">
        <v>0.7495334487</v>
      </c>
      <c r="K50">
        <v>0.121591582</v>
      </c>
      <c r="L50">
        <v>0.7494089835</v>
      </c>
      <c r="M50">
        <v>0.0210703628</v>
      </c>
      <c r="N50">
        <v>0.6304051033</v>
      </c>
      <c r="O50">
        <v>0.5685528291</v>
      </c>
      <c r="AH50" s="4"/>
    </row>
    <row r="51" spans="1:34" ht="12.75">
      <c r="A51" t="s">
        <v>63</v>
      </c>
      <c r="B51">
        <v>303</v>
      </c>
      <c r="C51">
        <v>403</v>
      </c>
      <c r="D51">
        <v>0.7530869683</v>
      </c>
      <c r="E51">
        <v>0.5166863111</v>
      </c>
      <c r="F51">
        <v>0.7518610422</v>
      </c>
      <c r="G51">
        <v>0.0215161095</v>
      </c>
      <c r="H51">
        <v>273</v>
      </c>
      <c r="I51">
        <v>381</v>
      </c>
      <c r="J51">
        <v>0.7167370524</v>
      </c>
      <c r="K51">
        <v>0.9195396952</v>
      </c>
      <c r="L51">
        <v>0.7165354331</v>
      </c>
      <c r="M51">
        <v>0.0230890326</v>
      </c>
      <c r="N51">
        <v>0.2613133274</v>
      </c>
      <c r="O51">
        <v>0.8731461082</v>
      </c>
      <c r="AH51" s="4"/>
    </row>
    <row r="52" spans="1:34" ht="12.75">
      <c r="A52" t="s">
        <v>58</v>
      </c>
      <c r="B52">
        <v>367</v>
      </c>
      <c r="C52">
        <v>440</v>
      </c>
      <c r="D52">
        <v>0.8358605764</v>
      </c>
      <c r="E52" s="4">
        <v>6.6009722E-06</v>
      </c>
      <c r="F52">
        <v>0.8340909091</v>
      </c>
      <c r="G52">
        <v>0.017734357</v>
      </c>
      <c r="H52">
        <v>307</v>
      </c>
      <c r="I52">
        <v>376</v>
      </c>
      <c r="J52">
        <v>0.8168600873</v>
      </c>
      <c r="K52">
        <v>1.68518E-05</v>
      </c>
      <c r="L52">
        <v>0.8164893617</v>
      </c>
      <c r="M52">
        <v>0.0199623638</v>
      </c>
      <c r="N52">
        <v>0.5063095367</v>
      </c>
      <c r="O52" s="4">
        <v>8.929436E-12</v>
      </c>
      <c r="AH52" s="4"/>
    </row>
    <row r="53" spans="1:34" ht="12.75">
      <c r="A53" t="s">
        <v>60</v>
      </c>
      <c r="B53">
        <v>476</v>
      </c>
      <c r="C53">
        <v>741</v>
      </c>
      <c r="D53">
        <v>0.6432049677</v>
      </c>
      <c r="E53" s="4">
        <v>5.3064787E-09</v>
      </c>
      <c r="F53">
        <v>0.6423751687</v>
      </c>
      <c r="G53">
        <v>0.0176075569</v>
      </c>
      <c r="H53">
        <v>500</v>
      </c>
      <c r="I53">
        <v>709</v>
      </c>
      <c r="J53">
        <v>0.7052945945</v>
      </c>
      <c r="K53">
        <v>0.5868652911</v>
      </c>
      <c r="L53">
        <v>0.7052186178</v>
      </c>
      <c r="M53">
        <v>0.0171233523</v>
      </c>
      <c r="N53">
        <v>0.0108191111</v>
      </c>
      <c r="O53" s="4">
        <v>3.5325116E-07</v>
      </c>
      <c r="AH53" s="4"/>
    </row>
    <row r="54" spans="1:34" ht="12.75">
      <c r="A54" t="s">
        <v>67</v>
      </c>
      <c r="B54">
        <v>884</v>
      </c>
      <c r="C54">
        <v>1011</v>
      </c>
      <c r="D54">
        <v>0.8766770981</v>
      </c>
      <c r="E54" s="4">
        <v>1.993943E-21</v>
      </c>
      <c r="F54">
        <v>0.8743818002</v>
      </c>
      <c r="G54">
        <v>0.0104232045</v>
      </c>
      <c r="H54">
        <v>706</v>
      </c>
      <c r="I54">
        <v>822</v>
      </c>
      <c r="J54">
        <v>0.8597574108</v>
      </c>
      <c r="K54" s="4">
        <v>6.932898E-19</v>
      </c>
      <c r="L54">
        <v>0.8588807786</v>
      </c>
      <c r="M54">
        <v>0.0121429336</v>
      </c>
      <c r="N54">
        <v>0.3426193367</v>
      </c>
      <c r="O54" s="4">
        <v>2.970762E-44</v>
      </c>
      <c r="U54" s="4"/>
      <c r="AD54" s="4"/>
      <c r="AH54" s="4"/>
    </row>
    <row r="55" spans="1:34" ht="12.75">
      <c r="A55" t="s">
        <v>65</v>
      </c>
      <c r="B55">
        <v>477</v>
      </c>
      <c r="C55">
        <v>671</v>
      </c>
      <c r="D55">
        <v>0.712921577</v>
      </c>
      <c r="E55">
        <v>0.0961917068</v>
      </c>
      <c r="F55">
        <v>0.7108792846</v>
      </c>
      <c r="G55">
        <v>0.0175015404</v>
      </c>
      <c r="H55">
        <v>363</v>
      </c>
      <c r="I55">
        <v>521</v>
      </c>
      <c r="J55">
        <v>0.6976052231</v>
      </c>
      <c r="K55">
        <v>0.3444662964</v>
      </c>
      <c r="L55">
        <v>0.6967370441</v>
      </c>
      <c r="M55">
        <v>0.0201384143</v>
      </c>
      <c r="N55">
        <v>0.6054575373</v>
      </c>
      <c r="O55">
        <v>0.2363919111</v>
      </c>
      <c r="U55" s="4"/>
      <c r="AH55" s="4"/>
    </row>
    <row r="56" spans="1:34" ht="12.75">
      <c r="A56" t="s">
        <v>68</v>
      </c>
      <c r="B56">
        <v>542</v>
      </c>
      <c r="C56">
        <v>648</v>
      </c>
      <c r="D56">
        <v>0.8385488501</v>
      </c>
      <c r="E56" s="4">
        <v>2.8506676E-08</v>
      </c>
      <c r="F56">
        <v>0.8364197531</v>
      </c>
      <c r="G56">
        <v>0.0145308181</v>
      </c>
      <c r="H56">
        <v>471</v>
      </c>
      <c r="I56">
        <v>576</v>
      </c>
      <c r="J56">
        <v>0.8179607899</v>
      </c>
      <c r="K56" s="4">
        <v>6.3450414E-08</v>
      </c>
      <c r="L56">
        <v>0.8177083333</v>
      </c>
      <c r="M56">
        <v>0.0160868635</v>
      </c>
      <c r="N56">
        <v>0.4042391368</v>
      </c>
      <c r="O56" s="4">
        <v>1.457576E-17</v>
      </c>
      <c r="U56" s="4"/>
      <c r="AH56" s="4"/>
    </row>
    <row r="57" spans="1:34" ht="12.75">
      <c r="A57" t="s">
        <v>69</v>
      </c>
      <c r="B57">
        <v>916</v>
      </c>
      <c r="C57">
        <v>1145</v>
      </c>
      <c r="D57">
        <v>0.8009077679</v>
      </c>
      <c r="E57" s="4">
        <v>2.7885431E-06</v>
      </c>
      <c r="F57">
        <v>0.8</v>
      </c>
      <c r="G57">
        <v>0.0118210825</v>
      </c>
      <c r="H57">
        <v>682</v>
      </c>
      <c r="I57">
        <v>901</v>
      </c>
      <c r="J57">
        <v>0.7572610734</v>
      </c>
      <c r="K57">
        <v>0.0073043098</v>
      </c>
      <c r="L57">
        <v>0.756936737</v>
      </c>
      <c r="M57">
        <v>0.0142898299</v>
      </c>
      <c r="N57">
        <v>0.016845198</v>
      </c>
      <c r="O57" s="4">
        <v>1.3896594E-09</v>
      </c>
      <c r="U57" s="4"/>
      <c r="AH57" s="4"/>
    </row>
    <row r="58" spans="1:21" ht="12.75">
      <c r="A58" t="s">
        <v>64</v>
      </c>
      <c r="B58">
        <v>841</v>
      </c>
      <c r="C58">
        <v>1055</v>
      </c>
      <c r="D58">
        <v>0.8001186758</v>
      </c>
      <c r="E58" s="4">
        <v>8.863289E-06</v>
      </c>
      <c r="F58">
        <v>0.7971563981</v>
      </c>
      <c r="G58">
        <v>0.0123801582</v>
      </c>
      <c r="H58">
        <v>615</v>
      </c>
      <c r="I58">
        <v>882</v>
      </c>
      <c r="J58">
        <v>0.6978528806</v>
      </c>
      <c r="K58">
        <v>0.230674083</v>
      </c>
      <c r="L58">
        <v>0.6972789116</v>
      </c>
      <c r="M58">
        <v>0.0154699999</v>
      </c>
      <c r="N58" s="4">
        <v>2.2392003E-07</v>
      </c>
      <c r="O58">
        <v>0.0180793908</v>
      </c>
      <c r="U58" s="4"/>
    </row>
    <row r="59" spans="1:34" ht="12.75">
      <c r="A59" t="s">
        <v>66</v>
      </c>
      <c r="B59">
        <v>592</v>
      </c>
      <c r="C59">
        <v>724</v>
      </c>
      <c r="D59">
        <v>0.8203355387</v>
      </c>
      <c r="E59" s="4">
        <v>6.9929684E-07</v>
      </c>
      <c r="F59">
        <v>0.817679558</v>
      </c>
      <c r="G59">
        <v>0.0143496058</v>
      </c>
      <c r="H59">
        <v>519</v>
      </c>
      <c r="I59">
        <v>668</v>
      </c>
      <c r="J59">
        <v>0.7782697019</v>
      </c>
      <c r="K59">
        <v>0.0003821735</v>
      </c>
      <c r="L59">
        <v>0.7769461078</v>
      </c>
      <c r="M59">
        <v>0.0161069058</v>
      </c>
      <c r="N59">
        <v>0.0435701011</v>
      </c>
      <c r="O59" s="4">
        <v>1.225616E-13</v>
      </c>
      <c r="U59" s="4"/>
      <c r="AH59" s="4"/>
    </row>
    <row r="60" spans="1:21" ht="12.75">
      <c r="A60" t="s">
        <v>45</v>
      </c>
      <c r="B60">
        <v>357</v>
      </c>
      <c r="C60">
        <v>404</v>
      </c>
      <c r="D60">
        <v>0.8850609213</v>
      </c>
      <c r="E60" s="4">
        <v>2.304965E-10</v>
      </c>
      <c r="F60">
        <v>0.8836633663</v>
      </c>
      <c r="G60">
        <v>0.0159518475</v>
      </c>
      <c r="H60">
        <v>316</v>
      </c>
      <c r="I60">
        <v>361</v>
      </c>
      <c r="J60">
        <v>0.8756254048</v>
      </c>
      <c r="K60" s="4">
        <v>9.979326E-11</v>
      </c>
      <c r="L60">
        <v>0.8753462604</v>
      </c>
      <c r="M60">
        <v>0.0173855725</v>
      </c>
      <c r="N60">
        <v>0.7337615559</v>
      </c>
      <c r="O60" s="4">
        <v>3.965574E-24</v>
      </c>
      <c r="U60" s="4"/>
    </row>
    <row r="61" spans="1:34" ht="12.75">
      <c r="A61" t="s">
        <v>42</v>
      </c>
      <c r="B61">
        <v>718</v>
      </c>
      <c r="C61">
        <v>897</v>
      </c>
      <c r="D61">
        <v>0.802038264</v>
      </c>
      <c r="E61">
        <v>2.01169E-05</v>
      </c>
      <c r="F61">
        <v>0.8004459309</v>
      </c>
      <c r="G61">
        <v>0.0133444314</v>
      </c>
      <c r="H61">
        <v>613</v>
      </c>
      <c r="I61">
        <v>771</v>
      </c>
      <c r="J61">
        <v>0.7962343072</v>
      </c>
      <c r="K61" s="4">
        <v>1.0662045E-06</v>
      </c>
      <c r="L61">
        <v>0.7950713359</v>
      </c>
      <c r="M61">
        <v>0.0145370811</v>
      </c>
      <c r="N61">
        <v>0.747738347</v>
      </c>
      <c r="O61" s="4">
        <v>5.046181E-11</v>
      </c>
      <c r="U61" s="4"/>
      <c r="AD61" s="4"/>
      <c r="AH61" s="4"/>
    </row>
    <row r="62" spans="1:34" ht="12.75">
      <c r="A62" t="s">
        <v>43</v>
      </c>
      <c r="B62">
        <v>594</v>
      </c>
      <c r="C62">
        <v>704</v>
      </c>
      <c r="D62">
        <v>0.8454760187</v>
      </c>
      <c r="E62" s="4">
        <v>5.800643E-10</v>
      </c>
      <c r="F62">
        <v>0.84375</v>
      </c>
      <c r="G62">
        <v>0.0136845518</v>
      </c>
      <c r="H62">
        <v>565</v>
      </c>
      <c r="I62">
        <v>673</v>
      </c>
      <c r="J62">
        <v>0.8405737457</v>
      </c>
      <c r="K62" s="4">
        <v>1.759581E-12</v>
      </c>
      <c r="L62">
        <v>0.8395245171</v>
      </c>
      <c r="M62">
        <v>0.0141486012</v>
      </c>
      <c r="N62">
        <v>0.9547085012</v>
      </c>
      <c r="O62" s="4">
        <v>2.253996E-19</v>
      </c>
      <c r="U62" s="4"/>
      <c r="AD62" s="4"/>
      <c r="AH62" s="4"/>
    </row>
    <row r="63" spans="1:21" ht="12.75">
      <c r="A63" t="s">
        <v>44</v>
      </c>
      <c r="B63">
        <v>940</v>
      </c>
      <c r="C63">
        <v>1435</v>
      </c>
      <c r="D63">
        <v>0.657598704</v>
      </c>
      <c r="E63" s="4">
        <v>2.196369E-12</v>
      </c>
      <c r="F63">
        <v>0.6550522648</v>
      </c>
      <c r="G63">
        <v>0.0125484093</v>
      </c>
      <c r="H63">
        <v>777</v>
      </c>
      <c r="I63">
        <v>1241</v>
      </c>
      <c r="J63">
        <v>0.6262752584</v>
      </c>
      <c r="K63" s="4">
        <v>1.188484E-11</v>
      </c>
      <c r="L63">
        <v>0.6261079774</v>
      </c>
      <c r="M63">
        <v>0.0137344675</v>
      </c>
      <c r="N63">
        <v>0.1269797664</v>
      </c>
      <c r="O63" s="4">
        <v>5.66458E-24</v>
      </c>
      <c r="U63" s="4"/>
    </row>
    <row r="64" spans="1:15" ht="12.75">
      <c r="A64" t="s">
        <v>38</v>
      </c>
      <c r="B64">
        <v>1187</v>
      </c>
      <c r="C64">
        <v>1517</v>
      </c>
      <c r="D64">
        <v>0.789649557</v>
      </c>
      <c r="E64">
        <v>4.13151E-05</v>
      </c>
      <c r="F64">
        <v>0.7824653922</v>
      </c>
      <c r="G64">
        <v>0.0105926338</v>
      </c>
      <c r="H64">
        <v>916</v>
      </c>
      <c r="I64">
        <v>1160</v>
      </c>
      <c r="J64">
        <v>0.7900042993</v>
      </c>
      <c r="K64" s="4">
        <v>2.3393062E-08</v>
      </c>
      <c r="L64">
        <v>0.7896551724</v>
      </c>
      <c r="M64">
        <v>0.0119661837</v>
      </c>
      <c r="N64">
        <v>0.8116254632</v>
      </c>
      <c r="O64" s="4">
        <v>3.146163E-16</v>
      </c>
    </row>
    <row r="65" spans="1:15" ht="12.75">
      <c r="A65" t="s">
        <v>37</v>
      </c>
      <c r="B65">
        <v>1739</v>
      </c>
      <c r="C65">
        <v>2200</v>
      </c>
      <c r="D65">
        <v>0.7918647878</v>
      </c>
      <c r="E65" s="4">
        <v>1.905243E-08</v>
      </c>
      <c r="F65">
        <v>0.7904545455</v>
      </c>
      <c r="G65">
        <v>0.0086769328</v>
      </c>
      <c r="H65">
        <v>1331</v>
      </c>
      <c r="I65">
        <v>1725</v>
      </c>
      <c r="J65">
        <v>0.7731177672</v>
      </c>
      <c r="K65" s="4">
        <v>5.0348724E-07</v>
      </c>
      <c r="L65">
        <v>0.7715942029</v>
      </c>
      <c r="M65">
        <v>0.0101077267</v>
      </c>
      <c r="N65">
        <v>0.1051110395</v>
      </c>
      <c r="O65" s="4">
        <v>4.441808E-19</v>
      </c>
    </row>
    <row r="66" spans="1:30" ht="12.75">
      <c r="A66" t="s">
        <v>35</v>
      </c>
      <c r="B66">
        <v>975</v>
      </c>
      <c r="C66">
        <v>1411</v>
      </c>
      <c r="D66">
        <v>0.6910594969</v>
      </c>
      <c r="E66">
        <v>6.71664E-05</v>
      </c>
      <c r="F66">
        <v>0.6909992913</v>
      </c>
      <c r="G66">
        <v>0.0123014139</v>
      </c>
      <c r="H66">
        <v>885</v>
      </c>
      <c r="I66">
        <v>1322</v>
      </c>
      <c r="J66">
        <v>0.6701650673</v>
      </c>
      <c r="K66">
        <v>0.0003325219</v>
      </c>
      <c r="L66">
        <v>0.6694402421</v>
      </c>
      <c r="M66">
        <v>0.0129379411</v>
      </c>
      <c r="N66">
        <v>0.2278095808</v>
      </c>
      <c r="O66" s="4">
        <v>4.814211E-14</v>
      </c>
      <c r="U66" s="4"/>
      <c r="AD66" s="4"/>
    </row>
    <row r="67" spans="1:34" ht="12.75">
      <c r="A67" t="s">
        <v>36</v>
      </c>
      <c r="B67">
        <v>615</v>
      </c>
      <c r="C67">
        <v>926</v>
      </c>
      <c r="D67">
        <v>0.6648643782</v>
      </c>
      <c r="E67" s="4">
        <v>5.2050665E-07</v>
      </c>
      <c r="F67">
        <v>0.6641468683</v>
      </c>
      <c r="G67">
        <v>0.0155203415</v>
      </c>
      <c r="H67">
        <v>513</v>
      </c>
      <c r="I67">
        <v>795</v>
      </c>
      <c r="J67">
        <v>0.6454341627</v>
      </c>
      <c r="K67">
        <v>2.82297E-05</v>
      </c>
      <c r="L67">
        <v>0.6452830189</v>
      </c>
      <c r="M67">
        <v>0.0169680738</v>
      </c>
      <c r="N67">
        <v>0.4347118822</v>
      </c>
      <c r="O67" s="4">
        <v>1.167948E-16</v>
      </c>
      <c r="U67" s="4"/>
      <c r="AD67" s="4"/>
      <c r="AH67" s="4"/>
    </row>
    <row r="68" spans="1:15" ht="12.75">
      <c r="A68" t="s">
        <v>28</v>
      </c>
      <c r="B68">
        <v>842</v>
      </c>
      <c r="C68">
        <v>1005</v>
      </c>
      <c r="D68">
        <v>0.8396320634</v>
      </c>
      <c r="E68" s="4">
        <v>9.761856E-13</v>
      </c>
      <c r="F68">
        <v>0.8378109453</v>
      </c>
      <c r="G68">
        <v>0.0116278857</v>
      </c>
      <c r="H68">
        <v>568</v>
      </c>
      <c r="I68">
        <v>708</v>
      </c>
      <c r="J68">
        <v>0.8040046473</v>
      </c>
      <c r="K68" s="4">
        <v>3.9663965E-07</v>
      </c>
      <c r="L68">
        <v>0.802259887</v>
      </c>
      <c r="M68">
        <v>0.0149688453</v>
      </c>
      <c r="N68">
        <v>0.0443108024</v>
      </c>
      <c r="O68" s="4">
        <v>3.924399E-23</v>
      </c>
    </row>
    <row r="69" spans="1:34" ht="12.75">
      <c r="A69" t="s">
        <v>27</v>
      </c>
      <c r="B69">
        <v>187</v>
      </c>
      <c r="C69">
        <v>246</v>
      </c>
      <c r="D69">
        <v>0.7639671173</v>
      </c>
      <c r="E69">
        <v>0.2983491852</v>
      </c>
      <c r="F69">
        <v>0.7601626016</v>
      </c>
      <c r="G69">
        <v>0.0272235118</v>
      </c>
      <c r="H69">
        <v>139</v>
      </c>
      <c r="I69">
        <v>195</v>
      </c>
      <c r="J69">
        <v>0.7144269145</v>
      </c>
      <c r="K69">
        <v>0.9145334481</v>
      </c>
      <c r="L69">
        <v>0.7128205128</v>
      </c>
      <c r="M69">
        <v>0.0324003347</v>
      </c>
      <c r="N69">
        <v>0.1820774592</v>
      </c>
      <c r="O69">
        <v>0.2635378277</v>
      </c>
      <c r="U69" s="4"/>
      <c r="AH69" s="4"/>
    </row>
    <row r="70" spans="1:34" ht="12.75">
      <c r="A70" t="s">
        <v>30</v>
      </c>
      <c r="B70">
        <v>267</v>
      </c>
      <c r="C70">
        <v>349</v>
      </c>
      <c r="D70">
        <v>0.7707836408</v>
      </c>
      <c r="E70">
        <v>0.2528618235</v>
      </c>
      <c r="F70">
        <v>0.7650429799</v>
      </c>
      <c r="G70">
        <v>0.0226946984</v>
      </c>
      <c r="H70">
        <v>166</v>
      </c>
      <c r="I70">
        <v>222</v>
      </c>
      <c r="J70">
        <v>0.7528226478</v>
      </c>
      <c r="K70">
        <v>0.1902969806</v>
      </c>
      <c r="L70">
        <v>0.7477477477</v>
      </c>
      <c r="M70">
        <v>0.0291486601</v>
      </c>
      <c r="N70">
        <v>0.7806631264</v>
      </c>
      <c r="O70">
        <v>0.0121694501</v>
      </c>
      <c r="U70" s="4"/>
      <c r="AH70" s="4"/>
    </row>
    <row r="71" spans="1:34" ht="12.75">
      <c r="A71" t="s">
        <v>26</v>
      </c>
      <c r="B71">
        <v>405</v>
      </c>
      <c r="C71">
        <v>512</v>
      </c>
      <c r="D71">
        <v>0.7916560039</v>
      </c>
      <c r="E71">
        <v>0.0058202374</v>
      </c>
      <c r="F71">
        <v>0.791015625</v>
      </c>
      <c r="G71">
        <v>0.017968609</v>
      </c>
      <c r="H71">
        <v>306</v>
      </c>
      <c r="I71">
        <v>399</v>
      </c>
      <c r="J71">
        <v>0.7686440295</v>
      </c>
      <c r="K71">
        <v>0.0233987979</v>
      </c>
      <c r="L71">
        <v>0.7669172932</v>
      </c>
      <c r="M71">
        <v>0.0211661975</v>
      </c>
      <c r="N71">
        <v>0.3579454068</v>
      </c>
      <c r="O71">
        <v>1.22338E-05</v>
      </c>
      <c r="AH71" s="4"/>
    </row>
    <row r="72" spans="1:34" ht="12.75">
      <c r="A72" t="s">
        <v>25</v>
      </c>
      <c r="B72">
        <v>477</v>
      </c>
      <c r="C72">
        <v>797</v>
      </c>
      <c r="D72">
        <v>0.598513255</v>
      </c>
      <c r="E72" s="4">
        <v>2.406403E-18</v>
      </c>
      <c r="F72">
        <v>0.5984943538</v>
      </c>
      <c r="G72">
        <v>0.0173638768</v>
      </c>
      <c r="H72">
        <v>398</v>
      </c>
      <c r="I72">
        <v>810</v>
      </c>
      <c r="J72">
        <v>0.4911609915</v>
      </c>
      <c r="K72" s="4">
        <v>2.586528E-41</v>
      </c>
      <c r="L72">
        <v>0.4913580247</v>
      </c>
      <c r="M72">
        <v>0.0175655849</v>
      </c>
      <c r="N72">
        <v>1.60252E-05</v>
      </c>
      <c r="O72" s="4">
        <v>2.846362E-64</v>
      </c>
      <c r="AH72" s="4"/>
    </row>
    <row r="73" spans="1:34" ht="12.75">
      <c r="A73" t="s">
        <v>29</v>
      </c>
      <c r="B73">
        <v>288</v>
      </c>
      <c r="C73">
        <v>681</v>
      </c>
      <c r="D73">
        <v>0.4228865077</v>
      </c>
      <c r="E73" s="4">
        <v>3.125175E-66</v>
      </c>
      <c r="F73">
        <v>0.422907489</v>
      </c>
      <c r="G73">
        <v>0.0189309257</v>
      </c>
      <c r="H73">
        <v>298</v>
      </c>
      <c r="I73">
        <v>620</v>
      </c>
      <c r="J73">
        <v>0.4807130238</v>
      </c>
      <c r="K73" s="4">
        <v>1.376099E-34</v>
      </c>
      <c r="L73">
        <v>0.4806451613</v>
      </c>
      <c r="M73">
        <v>0.0200654329</v>
      </c>
      <c r="N73">
        <v>0.0389710925</v>
      </c>
      <c r="O73" s="4">
        <v>5.47908E-125</v>
      </c>
      <c r="U73" s="4"/>
      <c r="AH73" s="4"/>
    </row>
    <row r="74" spans="1:34" ht="12.75">
      <c r="A74" t="s">
        <v>39</v>
      </c>
      <c r="B74">
        <v>543</v>
      </c>
      <c r="C74">
        <v>740</v>
      </c>
      <c r="D74">
        <v>0.735560948</v>
      </c>
      <c r="E74">
        <v>0.9574863697</v>
      </c>
      <c r="F74">
        <v>0.7337837838</v>
      </c>
      <c r="G74">
        <v>0.0162474589</v>
      </c>
      <c r="H74">
        <v>399</v>
      </c>
      <c r="I74">
        <v>504</v>
      </c>
      <c r="J74">
        <v>0.7923350567</v>
      </c>
      <c r="K74">
        <v>0.0002173358</v>
      </c>
      <c r="L74">
        <v>0.7916666667</v>
      </c>
      <c r="M74">
        <v>0.0180898636</v>
      </c>
      <c r="N74">
        <v>0.0342299975</v>
      </c>
      <c r="O74">
        <v>0.0008290174</v>
      </c>
      <c r="U74" s="4"/>
      <c r="AD74" s="4"/>
      <c r="AH74" s="4"/>
    </row>
    <row r="75" spans="1:34" ht="12.75">
      <c r="A75" t="s">
        <v>40</v>
      </c>
      <c r="B75">
        <v>774</v>
      </c>
      <c r="C75">
        <v>1156</v>
      </c>
      <c r="D75">
        <v>0.6727390874</v>
      </c>
      <c r="E75" s="4">
        <v>3.5415458E-07</v>
      </c>
      <c r="F75">
        <v>0.669550173</v>
      </c>
      <c r="G75">
        <v>0.0138345619</v>
      </c>
      <c r="H75">
        <v>817</v>
      </c>
      <c r="I75">
        <v>1141</v>
      </c>
      <c r="J75">
        <v>0.7177367283</v>
      </c>
      <c r="K75">
        <v>0.8075960231</v>
      </c>
      <c r="L75">
        <v>0.7160385627</v>
      </c>
      <c r="M75">
        <v>0.0133491947</v>
      </c>
      <c r="N75">
        <v>0.0153277996</v>
      </c>
      <c r="O75" s="4">
        <v>1.6462755E-06</v>
      </c>
      <c r="U75" s="4"/>
      <c r="AD75" s="4"/>
      <c r="AH75" s="4"/>
    </row>
    <row r="76" spans="1:34" ht="12.75">
      <c r="A76" t="s">
        <v>41</v>
      </c>
      <c r="B76">
        <v>419</v>
      </c>
      <c r="C76">
        <v>858</v>
      </c>
      <c r="D76">
        <v>0.4890941999</v>
      </c>
      <c r="E76" s="4">
        <v>2.864559E-53</v>
      </c>
      <c r="F76">
        <v>0.4883449883</v>
      </c>
      <c r="G76">
        <v>0.0170650804</v>
      </c>
      <c r="H76">
        <v>510</v>
      </c>
      <c r="I76">
        <v>947</v>
      </c>
      <c r="J76">
        <v>0.5387651124</v>
      </c>
      <c r="K76" s="4">
        <v>3.412644E-30</v>
      </c>
      <c r="L76">
        <v>0.5385427666</v>
      </c>
      <c r="M76">
        <v>0.0161994712</v>
      </c>
      <c r="N76">
        <v>0.0277278387</v>
      </c>
      <c r="O76" s="4">
        <v>5.04962E-117</v>
      </c>
      <c r="U76" s="4"/>
      <c r="AD76" s="4"/>
      <c r="AH76" s="4"/>
    </row>
    <row r="77" spans="1:34" ht="12.75">
      <c r="A77" t="s">
        <v>46</v>
      </c>
      <c r="B77">
        <v>920</v>
      </c>
      <c r="C77">
        <v>1595</v>
      </c>
      <c r="D77">
        <v>0.577776046</v>
      </c>
      <c r="E77" s="4">
        <v>9.552883E-45</v>
      </c>
      <c r="F77">
        <v>0.5768025078</v>
      </c>
      <c r="G77">
        <v>0.0123709989</v>
      </c>
      <c r="H77">
        <v>879</v>
      </c>
      <c r="I77">
        <v>1484</v>
      </c>
      <c r="J77">
        <v>0.5923778369</v>
      </c>
      <c r="K77" s="4">
        <v>2.644627E-24</v>
      </c>
      <c r="L77">
        <v>0.5923180593</v>
      </c>
      <c r="M77">
        <v>0.0127561986</v>
      </c>
      <c r="N77">
        <v>0.405039346</v>
      </c>
      <c r="O77" s="4">
        <v>3.815144E-78</v>
      </c>
      <c r="U77" s="4"/>
      <c r="AD77" s="4"/>
      <c r="AH77" s="4"/>
    </row>
    <row r="78" spans="1:34" ht="12.75">
      <c r="A78" t="s">
        <v>48</v>
      </c>
      <c r="B78">
        <v>186</v>
      </c>
      <c r="C78">
        <v>212</v>
      </c>
      <c r="D78">
        <v>0.877688882</v>
      </c>
      <c r="E78" s="4">
        <v>9.4946831E-06</v>
      </c>
      <c r="F78">
        <v>0.8773584906</v>
      </c>
      <c r="G78">
        <v>0.0225288672</v>
      </c>
      <c r="H78">
        <v>131</v>
      </c>
      <c r="I78">
        <v>144</v>
      </c>
      <c r="J78">
        <v>0.9128381923</v>
      </c>
      <c r="K78" s="4">
        <v>2.7416701E-06</v>
      </c>
      <c r="L78">
        <v>0.9097222222</v>
      </c>
      <c r="M78">
        <v>0.0238816091</v>
      </c>
      <c r="N78">
        <v>0.3368084623</v>
      </c>
      <c r="O78" s="4">
        <v>1.176875E-11</v>
      </c>
      <c r="U78" s="4"/>
      <c r="AH78" s="4"/>
    </row>
    <row r="79" spans="1:21" ht="12.75">
      <c r="A79" t="s">
        <v>47</v>
      </c>
      <c r="B79">
        <v>255</v>
      </c>
      <c r="C79">
        <v>446</v>
      </c>
      <c r="D79">
        <v>0.5723035686</v>
      </c>
      <c r="E79" s="4">
        <v>1.133222E-14</v>
      </c>
      <c r="F79">
        <v>0.5717488789</v>
      </c>
      <c r="G79">
        <v>0.023430658</v>
      </c>
      <c r="H79">
        <v>275</v>
      </c>
      <c r="I79">
        <v>382</v>
      </c>
      <c r="J79">
        <v>0.72196429</v>
      </c>
      <c r="K79">
        <v>0.8600167262</v>
      </c>
      <c r="L79">
        <v>0.719895288</v>
      </c>
      <c r="M79">
        <v>0.0229754058</v>
      </c>
      <c r="N79">
        <v>1.56044E-05</v>
      </c>
      <c r="O79" s="4">
        <v>4.352191E-07</v>
      </c>
      <c r="U79" s="4"/>
    </row>
    <row r="80" spans="1:34" ht="12.75">
      <c r="A80" t="s">
        <v>53</v>
      </c>
      <c r="B80">
        <v>87</v>
      </c>
      <c r="C80">
        <v>135</v>
      </c>
      <c r="D80">
        <v>0.6452117415</v>
      </c>
      <c r="E80">
        <v>0.0166575524</v>
      </c>
      <c r="F80">
        <v>0.6444444444</v>
      </c>
      <c r="G80">
        <v>0.0411983281</v>
      </c>
      <c r="H80">
        <v>89</v>
      </c>
      <c r="I80">
        <v>120</v>
      </c>
      <c r="J80">
        <v>0.7567780855</v>
      </c>
      <c r="K80">
        <v>0.1916311127</v>
      </c>
      <c r="L80">
        <v>0.7416666667</v>
      </c>
      <c r="M80">
        <v>0.039958022</v>
      </c>
      <c r="N80">
        <v>0.0364666393</v>
      </c>
      <c r="O80">
        <v>0.1530277186</v>
      </c>
      <c r="U80" s="4"/>
      <c r="AH80" s="4"/>
    </row>
    <row r="81" spans="1:34" ht="12.75">
      <c r="A81" t="s">
        <v>52</v>
      </c>
      <c r="B81">
        <v>305</v>
      </c>
      <c r="C81">
        <v>1097</v>
      </c>
      <c r="D81">
        <v>0.2724020702</v>
      </c>
      <c r="E81" s="4">
        <v>1.14727E-185</v>
      </c>
      <c r="F81">
        <v>0.2780309936</v>
      </c>
      <c r="G81">
        <v>0.0135270336</v>
      </c>
      <c r="H81">
        <v>376</v>
      </c>
      <c r="I81">
        <v>1235</v>
      </c>
      <c r="J81">
        <v>0.300947296</v>
      </c>
      <c r="K81" s="4">
        <v>2.00525E-170</v>
      </c>
      <c r="L81">
        <v>0.3044534413</v>
      </c>
      <c r="M81">
        <v>0.0130945346</v>
      </c>
      <c r="N81">
        <v>0.1682072151</v>
      </c>
      <c r="O81">
        <v>0</v>
      </c>
      <c r="U81" s="4"/>
      <c r="AD81" s="4"/>
      <c r="AH81" s="4"/>
    </row>
    <row r="82" spans="1:34" ht="12.75">
      <c r="A82" t="s">
        <v>51</v>
      </c>
      <c r="B82">
        <v>151</v>
      </c>
      <c r="C82">
        <v>605</v>
      </c>
      <c r="D82">
        <v>0.2448725822</v>
      </c>
      <c r="E82" s="4">
        <v>1.84853E-111</v>
      </c>
      <c r="F82">
        <v>0.2495867769</v>
      </c>
      <c r="G82">
        <v>0.0175947596</v>
      </c>
      <c r="H82">
        <v>283</v>
      </c>
      <c r="I82">
        <v>597</v>
      </c>
      <c r="J82">
        <v>0.4741145434</v>
      </c>
      <c r="K82" s="4">
        <v>2.939946E-35</v>
      </c>
      <c r="L82">
        <v>0.4740368509</v>
      </c>
      <c r="M82">
        <v>0.0204360306</v>
      </c>
      <c r="N82" s="4">
        <v>1.025073E-15</v>
      </c>
      <c r="O82" s="4">
        <v>1.86293E-176</v>
      </c>
      <c r="AH82" s="4"/>
    </row>
    <row r="83" spans="1:30" ht="12.75">
      <c r="A83" t="s">
        <v>50</v>
      </c>
      <c r="B83">
        <v>262</v>
      </c>
      <c r="C83">
        <v>648</v>
      </c>
      <c r="D83">
        <v>0.4038122715</v>
      </c>
      <c r="E83" s="4">
        <v>2.101707E-69</v>
      </c>
      <c r="F83">
        <v>0.4043209877</v>
      </c>
      <c r="G83">
        <v>0.0192788795</v>
      </c>
      <c r="H83">
        <v>272</v>
      </c>
      <c r="I83">
        <v>580</v>
      </c>
      <c r="J83">
        <v>0.4689429429</v>
      </c>
      <c r="K83" s="4">
        <v>4.046946E-34</v>
      </c>
      <c r="L83">
        <v>0.4689655172</v>
      </c>
      <c r="M83">
        <v>0.0207213392</v>
      </c>
      <c r="N83">
        <v>0.019984496</v>
      </c>
      <c r="O83" s="4">
        <v>3.59704E-127</v>
      </c>
      <c r="U83" s="4"/>
      <c r="AD83" s="4"/>
    </row>
    <row r="84" spans="1:34" ht="12.75">
      <c r="A84" t="s">
        <v>54</v>
      </c>
      <c r="B84">
        <v>78</v>
      </c>
      <c r="C84">
        <v>263</v>
      </c>
      <c r="D84">
        <v>0.2963836741</v>
      </c>
      <c r="E84" s="4">
        <v>9.131942E-45</v>
      </c>
      <c r="F84">
        <v>0.2965779468</v>
      </c>
      <c r="G84">
        <v>0.0281643377</v>
      </c>
      <c r="H84">
        <v>78</v>
      </c>
      <c r="I84">
        <v>213</v>
      </c>
      <c r="J84">
        <v>0.3653726815</v>
      </c>
      <c r="K84" s="4">
        <v>8.198876E-25</v>
      </c>
      <c r="L84">
        <v>0.3661971831</v>
      </c>
      <c r="M84">
        <v>0.0330099435</v>
      </c>
      <c r="N84">
        <v>0.1149937885</v>
      </c>
      <c r="O84" s="4">
        <v>3.682749E-77</v>
      </c>
      <c r="U84" s="4"/>
      <c r="AD84" s="4"/>
      <c r="AH84" s="4"/>
    </row>
    <row r="85" spans="1:34" ht="12.75">
      <c r="A85" t="s">
        <v>55</v>
      </c>
      <c r="B85">
        <v>146</v>
      </c>
      <c r="C85">
        <v>605</v>
      </c>
      <c r="D85">
        <v>0.2345303485</v>
      </c>
      <c r="E85" s="4">
        <v>1.40642E-112</v>
      </c>
      <c r="F85">
        <v>0.241322314</v>
      </c>
      <c r="G85">
        <v>0.0173960124</v>
      </c>
      <c r="H85">
        <v>167</v>
      </c>
      <c r="I85">
        <v>569</v>
      </c>
      <c r="J85">
        <v>0.2760829197</v>
      </c>
      <c r="K85" s="4">
        <v>3.56103E-76</v>
      </c>
      <c r="L85">
        <v>0.2934973638</v>
      </c>
      <c r="M85">
        <v>0.0190898652</v>
      </c>
      <c r="N85">
        <v>0.3299474982</v>
      </c>
      <c r="O85" s="4">
        <v>5.02937E-214</v>
      </c>
      <c r="U85" s="4"/>
      <c r="AH85" s="4"/>
    </row>
    <row r="86" spans="1:34" ht="12.75">
      <c r="A86" t="s">
        <v>56</v>
      </c>
      <c r="B86">
        <v>244</v>
      </c>
      <c r="C86">
        <v>545</v>
      </c>
      <c r="D86">
        <v>0.4469904554</v>
      </c>
      <c r="E86" s="4">
        <v>5.583433E-46</v>
      </c>
      <c r="F86">
        <v>0.447706422</v>
      </c>
      <c r="G86">
        <v>0.0213001866</v>
      </c>
      <c r="H86">
        <v>314</v>
      </c>
      <c r="I86">
        <v>500</v>
      </c>
      <c r="J86">
        <v>0.6290123242</v>
      </c>
      <c r="K86">
        <v>2.16009E-05</v>
      </c>
      <c r="L86">
        <v>0.628</v>
      </c>
      <c r="M86">
        <v>0.02161555</v>
      </c>
      <c r="N86" s="4">
        <v>1.1417326E-08</v>
      </c>
      <c r="O86" s="4">
        <v>3.467852E-62</v>
      </c>
      <c r="U86" s="4"/>
      <c r="AH86" s="4"/>
    </row>
    <row r="87" spans="1:34" ht="12.75">
      <c r="A87" t="s">
        <v>49</v>
      </c>
      <c r="B87">
        <v>106</v>
      </c>
      <c r="C87">
        <v>377</v>
      </c>
      <c r="D87">
        <v>0.2801316933</v>
      </c>
      <c r="E87" s="4">
        <v>1.049624E-65</v>
      </c>
      <c r="F87">
        <v>0.2811671088</v>
      </c>
      <c r="G87">
        <v>0.0231539746</v>
      </c>
      <c r="H87">
        <v>193</v>
      </c>
      <c r="I87">
        <v>380</v>
      </c>
      <c r="J87">
        <v>0.5020345887</v>
      </c>
      <c r="K87" s="4">
        <v>1.259832E-17</v>
      </c>
      <c r="L87">
        <v>0.5078947368</v>
      </c>
      <c r="M87">
        <v>0.0256462613</v>
      </c>
      <c r="N87" s="4">
        <v>9.8381576E-09</v>
      </c>
      <c r="O87" s="4">
        <v>2.53313E-101</v>
      </c>
      <c r="U87" s="4"/>
      <c r="AD87" s="4"/>
      <c r="AH87" s="4"/>
    </row>
    <row r="88" spans="1:34" ht="12.75">
      <c r="A88" t="s">
        <v>87</v>
      </c>
      <c r="B88">
        <v>1950</v>
      </c>
      <c r="C88">
        <v>2519</v>
      </c>
      <c r="D88">
        <v>0.7765909917</v>
      </c>
      <c r="E88">
        <v>2.69369E-05</v>
      </c>
      <c r="F88">
        <v>0.774116713</v>
      </c>
      <c r="G88">
        <v>0.0083316533</v>
      </c>
      <c r="H88">
        <v>1653</v>
      </c>
      <c r="I88">
        <v>2272</v>
      </c>
      <c r="J88">
        <v>0.7279357202</v>
      </c>
      <c r="K88">
        <v>0.1650486685</v>
      </c>
      <c r="L88">
        <v>0.7275528169</v>
      </c>
      <c r="M88">
        <v>0.0093404814</v>
      </c>
      <c r="N88">
        <v>0.0001395892</v>
      </c>
      <c r="O88" s="4">
        <v>4.6204758E-07</v>
      </c>
      <c r="U88" s="4"/>
      <c r="AH88" s="4"/>
    </row>
    <row r="89" spans="1:34" ht="12.75">
      <c r="A89" t="s">
        <v>86</v>
      </c>
      <c r="B89">
        <v>1730</v>
      </c>
      <c r="C89">
        <v>2080</v>
      </c>
      <c r="D89">
        <v>0.836389798</v>
      </c>
      <c r="E89" s="4">
        <v>3.128434E-22</v>
      </c>
      <c r="F89">
        <v>0.8317307692</v>
      </c>
      <c r="G89">
        <v>0.008202799</v>
      </c>
      <c r="H89">
        <v>1307</v>
      </c>
      <c r="I89">
        <v>1699</v>
      </c>
      <c r="J89">
        <v>0.7694389679</v>
      </c>
      <c r="K89" s="4">
        <v>6.2228288E-07</v>
      </c>
      <c r="L89">
        <v>0.7692760447</v>
      </c>
      <c r="M89">
        <v>0.0102209381</v>
      </c>
      <c r="N89" s="4">
        <v>6.0709872E-07</v>
      </c>
      <c r="O89" s="4">
        <v>2.356224E-31</v>
      </c>
      <c r="U89" s="4"/>
      <c r="AH89" s="4"/>
    </row>
    <row r="90" spans="1:34" ht="12.75">
      <c r="A90" t="s">
        <v>82</v>
      </c>
      <c r="B90">
        <v>2017</v>
      </c>
      <c r="C90">
        <v>2537</v>
      </c>
      <c r="D90">
        <v>0.7980940303</v>
      </c>
      <c r="E90" s="4">
        <v>7.989948E-11</v>
      </c>
      <c r="F90">
        <v>0.7950335041</v>
      </c>
      <c r="G90">
        <v>0.0080144536</v>
      </c>
      <c r="H90">
        <v>1416</v>
      </c>
      <c r="I90">
        <v>1790</v>
      </c>
      <c r="J90">
        <v>0.7912309058</v>
      </c>
      <c r="K90" s="4">
        <v>2.353854E-12</v>
      </c>
      <c r="L90">
        <v>0.7910614525</v>
      </c>
      <c r="M90">
        <v>0.0096092144</v>
      </c>
      <c r="N90">
        <v>0.6665425612</v>
      </c>
      <c r="O90" s="4">
        <v>1.616194E-28</v>
      </c>
      <c r="U90" s="4"/>
      <c r="AH90" s="4"/>
    </row>
    <row r="91" spans="1:34" ht="12.75">
      <c r="A91" t="s">
        <v>105</v>
      </c>
      <c r="B91">
        <v>1740</v>
      </c>
      <c r="C91">
        <v>2166</v>
      </c>
      <c r="D91">
        <v>0.8053062343</v>
      </c>
      <c r="E91" s="4">
        <v>8.720343E-12</v>
      </c>
      <c r="F91">
        <v>0.8033240997</v>
      </c>
      <c r="G91">
        <v>0.0085406661</v>
      </c>
      <c r="H91">
        <v>1680</v>
      </c>
      <c r="I91">
        <v>2119</v>
      </c>
      <c r="J91">
        <v>0.793250659</v>
      </c>
      <c r="K91" s="4">
        <v>2.990818E-15</v>
      </c>
      <c r="L91">
        <v>0.7928268051</v>
      </c>
      <c r="M91">
        <v>0.0088042115</v>
      </c>
      <c r="N91">
        <v>0.3974471044</v>
      </c>
      <c r="O91" s="4">
        <v>3.709785E-27</v>
      </c>
      <c r="U91" s="4"/>
      <c r="AH91" s="4"/>
    </row>
    <row r="92" spans="1:34" ht="12.75">
      <c r="A92" t="s">
        <v>106</v>
      </c>
      <c r="B92">
        <v>841</v>
      </c>
      <c r="C92">
        <v>1148</v>
      </c>
      <c r="D92">
        <v>0.7344487058</v>
      </c>
      <c r="E92">
        <v>0.7569428548</v>
      </c>
      <c r="F92">
        <v>0.7325783972</v>
      </c>
      <c r="G92">
        <v>0.0130633437</v>
      </c>
      <c r="H92">
        <v>850</v>
      </c>
      <c r="I92">
        <v>1214</v>
      </c>
      <c r="J92">
        <v>0.7008336188</v>
      </c>
      <c r="K92">
        <v>0.3155660017</v>
      </c>
      <c r="L92">
        <v>0.7001647446</v>
      </c>
      <c r="M92">
        <v>0.0131501929</v>
      </c>
      <c r="N92">
        <v>0.0797770988</v>
      </c>
      <c r="O92">
        <v>0.0373394124</v>
      </c>
      <c r="U92" s="4"/>
      <c r="AH92" s="4"/>
    </row>
    <row r="93" spans="1:34" ht="12.75">
      <c r="A93" t="s">
        <v>89</v>
      </c>
      <c r="B93">
        <v>2547</v>
      </c>
      <c r="C93">
        <v>2981</v>
      </c>
      <c r="D93">
        <v>0.8578871885</v>
      </c>
      <c r="E93" s="4">
        <v>2.992061E-44</v>
      </c>
      <c r="F93">
        <v>0.8544112714</v>
      </c>
      <c r="G93">
        <v>0.0064597599</v>
      </c>
      <c r="H93">
        <v>1805</v>
      </c>
      <c r="I93">
        <v>2180</v>
      </c>
      <c r="J93">
        <v>0.82807313</v>
      </c>
      <c r="K93" s="4">
        <v>4.146738E-30</v>
      </c>
      <c r="L93">
        <v>0.8279816514</v>
      </c>
      <c r="M93">
        <v>0.0080829426</v>
      </c>
      <c r="N93">
        <v>0.0089732825</v>
      </c>
      <c r="O93" s="4">
        <v>1.391632E-94</v>
      </c>
      <c r="U93" s="4"/>
      <c r="AH93" s="4"/>
    </row>
    <row r="94" spans="1:34" ht="12.75">
      <c r="A94" t="s">
        <v>88</v>
      </c>
      <c r="B94">
        <v>1619</v>
      </c>
      <c r="C94">
        <v>1984</v>
      </c>
      <c r="D94">
        <v>0.819527006</v>
      </c>
      <c r="E94" s="4">
        <v>7.733422E-16</v>
      </c>
      <c r="F94">
        <v>0.8160282258</v>
      </c>
      <c r="G94">
        <v>0.0086987601</v>
      </c>
      <c r="H94">
        <v>1365</v>
      </c>
      <c r="I94">
        <v>1777</v>
      </c>
      <c r="J94">
        <v>0.7687119861</v>
      </c>
      <c r="K94" s="4">
        <v>5.0450801E-07</v>
      </c>
      <c r="L94">
        <v>0.768148565</v>
      </c>
      <c r="M94">
        <v>0.0100111459</v>
      </c>
      <c r="N94">
        <v>0.0001207596</v>
      </c>
      <c r="O94" s="4">
        <v>1.276353E-21</v>
      </c>
      <c r="U94" s="4"/>
      <c r="AH94" s="4"/>
    </row>
    <row r="95" spans="1:34" ht="12.75">
      <c r="A95" t="s">
        <v>95</v>
      </c>
      <c r="B95">
        <v>589</v>
      </c>
      <c r="C95">
        <v>667</v>
      </c>
      <c r="D95">
        <v>0.8890290547</v>
      </c>
      <c r="E95" s="4">
        <v>6.877177E-16</v>
      </c>
      <c r="F95">
        <v>0.8830584708</v>
      </c>
      <c r="G95">
        <v>0.0124427449</v>
      </c>
      <c r="H95">
        <v>346</v>
      </c>
      <c r="I95">
        <v>426</v>
      </c>
      <c r="J95">
        <v>0.8163886162</v>
      </c>
      <c r="K95">
        <v>2.27541E-05</v>
      </c>
      <c r="L95">
        <v>0.8122065728</v>
      </c>
      <c r="M95">
        <v>0.01892207</v>
      </c>
      <c r="N95">
        <v>0.0008301734</v>
      </c>
      <c r="O95" s="4">
        <v>2.265726E-25</v>
      </c>
      <c r="U95" s="4"/>
      <c r="AH95" s="4"/>
    </row>
    <row r="96" spans="1:34" ht="12.75">
      <c r="A96" t="s">
        <v>94</v>
      </c>
      <c r="B96">
        <v>1902</v>
      </c>
      <c r="C96">
        <v>2353</v>
      </c>
      <c r="D96">
        <v>0.8096332804</v>
      </c>
      <c r="E96" s="4">
        <v>1.963931E-14</v>
      </c>
      <c r="F96">
        <v>0.8083297918</v>
      </c>
      <c r="G96">
        <v>0.0081144789</v>
      </c>
      <c r="H96">
        <v>1551</v>
      </c>
      <c r="I96">
        <v>1996</v>
      </c>
      <c r="J96">
        <v>0.7773942091</v>
      </c>
      <c r="K96" s="4">
        <v>9.616465E-10</v>
      </c>
      <c r="L96">
        <v>0.7770541082</v>
      </c>
      <c r="M96">
        <v>0.009316335</v>
      </c>
      <c r="N96">
        <v>0.0104272684</v>
      </c>
      <c r="O96" s="4">
        <v>1.652156E-28</v>
      </c>
      <c r="U96" s="4"/>
      <c r="AH96" s="4"/>
    </row>
    <row r="97" spans="1:34" ht="12.75">
      <c r="A97" t="s">
        <v>93</v>
      </c>
      <c r="B97">
        <v>2036</v>
      </c>
      <c r="C97">
        <v>2460</v>
      </c>
      <c r="D97">
        <v>0.8282787225</v>
      </c>
      <c r="E97" s="4">
        <v>5.744325E-23</v>
      </c>
      <c r="F97">
        <v>0.8276422764</v>
      </c>
      <c r="G97">
        <v>0.0076149868</v>
      </c>
      <c r="H97">
        <v>1646</v>
      </c>
      <c r="I97">
        <v>2073</v>
      </c>
      <c r="J97">
        <v>0.7940683682</v>
      </c>
      <c r="K97" s="4">
        <v>3.45181E-15</v>
      </c>
      <c r="L97">
        <v>0.7940183309</v>
      </c>
      <c r="M97">
        <v>0.0088823913</v>
      </c>
      <c r="N97">
        <v>0.0040031229</v>
      </c>
      <c r="O97" s="4">
        <v>5.677646E-44</v>
      </c>
      <c r="U97" s="4"/>
      <c r="AH97" s="4"/>
    </row>
    <row r="98" spans="1:34" ht="12.75">
      <c r="A98" t="s">
        <v>92</v>
      </c>
      <c r="B98">
        <v>1206</v>
      </c>
      <c r="C98">
        <v>1687</v>
      </c>
      <c r="D98">
        <v>0.7164327997</v>
      </c>
      <c r="E98">
        <v>0.052736713</v>
      </c>
      <c r="F98">
        <v>0.7148784825</v>
      </c>
      <c r="G98">
        <v>0.0109919202</v>
      </c>
      <c r="H98">
        <v>1075</v>
      </c>
      <c r="I98">
        <v>1520</v>
      </c>
      <c r="J98">
        <v>0.707307019</v>
      </c>
      <c r="K98">
        <v>0.5532361534</v>
      </c>
      <c r="L98">
        <v>0.7072368421</v>
      </c>
      <c r="M98">
        <v>0.0116712899</v>
      </c>
      <c r="N98">
        <v>0.5564760355</v>
      </c>
      <c r="O98">
        <v>0.0872128222</v>
      </c>
      <c r="AD98" s="4"/>
      <c r="AH98" s="4"/>
    </row>
    <row r="99" spans="1:34" ht="12.75">
      <c r="A99" t="s">
        <v>91</v>
      </c>
      <c r="B99">
        <v>1989</v>
      </c>
      <c r="C99">
        <v>2351</v>
      </c>
      <c r="D99">
        <v>0.8485725784</v>
      </c>
      <c r="E99" s="4">
        <v>2.618308E-31</v>
      </c>
      <c r="F99">
        <v>0.8460229689</v>
      </c>
      <c r="G99">
        <v>0.0074437664</v>
      </c>
      <c r="H99">
        <v>1653</v>
      </c>
      <c r="I99">
        <v>2044</v>
      </c>
      <c r="J99">
        <v>0.8088823264</v>
      </c>
      <c r="K99" s="4">
        <v>2.687941E-20</v>
      </c>
      <c r="L99">
        <v>0.8087084149</v>
      </c>
      <c r="M99">
        <v>0.0086996838</v>
      </c>
      <c r="N99">
        <v>0.000735247</v>
      </c>
      <c r="O99" s="4">
        <v>1.166261E-58</v>
      </c>
      <c r="U99" s="4"/>
      <c r="AH99" s="4"/>
    </row>
    <row r="100" spans="1:34" ht="12.75">
      <c r="A100" t="s">
        <v>90</v>
      </c>
      <c r="B100">
        <v>804</v>
      </c>
      <c r="C100">
        <v>1054</v>
      </c>
      <c r="D100">
        <v>0.7678321163</v>
      </c>
      <c r="E100">
        <v>0.027313044</v>
      </c>
      <c r="F100">
        <v>0.7628083491</v>
      </c>
      <c r="G100">
        <v>0.0131019854</v>
      </c>
      <c r="H100">
        <v>712</v>
      </c>
      <c r="I100">
        <v>969</v>
      </c>
      <c r="J100">
        <v>0.73493156</v>
      </c>
      <c r="K100">
        <v>0.1608153201</v>
      </c>
      <c r="L100">
        <v>0.7347781218</v>
      </c>
      <c r="M100">
        <v>0.0141814583</v>
      </c>
      <c r="N100">
        <v>0.0818715259</v>
      </c>
      <c r="O100">
        <v>0.0044829077</v>
      </c>
      <c r="U100" s="4"/>
      <c r="AH100" s="4"/>
    </row>
    <row r="101" spans="1:15" ht="12.75">
      <c r="A101" t="s">
        <v>83</v>
      </c>
      <c r="B101">
        <v>2331</v>
      </c>
      <c r="C101">
        <v>2887</v>
      </c>
      <c r="D101">
        <v>0.8110700981</v>
      </c>
      <c r="E101" s="4">
        <v>2.264774E-17</v>
      </c>
      <c r="F101">
        <v>0.807412539</v>
      </c>
      <c r="G101">
        <v>0.0073390248</v>
      </c>
      <c r="H101">
        <v>1888</v>
      </c>
      <c r="I101">
        <v>2381</v>
      </c>
      <c r="J101">
        <v>0.7932163031</v>
      </c>
      <c r="K101" s="4">
        <v>1.092895E-16</v>
      </c>
      <c r="L101">
        <v>0.7929441411</v>
      </c>
      <c r="M101">
        <v>0.0083039622</v>
      </c>
      <c r="N101">
        <v>0.1327737113</v>
      </c>
      <c r="O101" s="4">
        <v>3.108383E-40</v>
      </c>
    </row>
    <row r="102" spans="1:34" ht="12.75">
      <c r="A102" t="s">
        <v>96</v>
      </c>
      <c r="B102">
        <v>1272</v>
      </c>
      <c r="C102">
        <v>1658</v>
      </c>
      <c r="D102">
        <v>0.7682524739</v>
      </c>
      <c r="E102">
        <v>0.0075470038</v>
      </c>
      <c r="F102">
        <v>0.7671893848</v>
      </c>
      <c r="G102">
        <v>0.0103791173</v>
      </c>
      <c r="H102">
        <v>1072</v>
      </c>
      <c r="I102">
        <v>1421</v>
      </c>
      <c r="J102">
        <v>0.7552355174</v>
      </c>
      <c r="K102">
        <v>0.0010408888</v>
      </c>
      <c r="L102">
        <v>0.754398311</v>
      </c>
      <c r="M102">
        <v>0.0114187612</v>
      </c>
      <c r="N102">
        <v>0.3994234405</v>
      </c>
      <c r="O102" s="4">
        <v>3.2993218E-08</v>
      </c>
      <c r="U102" s="4"/>
      <c r="AD102" s="4"/>
      <c r="AH102" s="4"/>
    </row>
    <row r="103" spans="1:34" ht="12.75">
      <c r="A103" t="s">
        <v>97</v>
      </c>
      <c r="B103">
        <v>1916</v>
      </c>
      <c r="C103">
        <v>2316</v>
      </c>
      <c r="D103">
        <v>0.8293265078</v>
      </c>
      <c r="E103" s="4">
        <v>1.711444E-22</v>
      </c>
      <c r="F103">
        <v>0.8272884283</v>
      </c>
      <c r="G103">
        <v>0.0078545248</v>
      </c>
      <c r="H103">
        <v>1447</v>
      </c>
      <c r="I103">
        <v>1855</v>
      </c>
      <c r="J103">
        <v>0.7802618617</v>
      </c>
      <c r="K103" s="4">
        <v>8.428455E-10</v>
      </c>
      <c r="L103">
        <v>0.7800539084</v>
      </c>
      <c r="M103">
        <v>0.0096171962</v>
      </c>
      <c r="N103">
        <v>5.02154E-05</v>
      </c>
      <c r="O103" s="4">
        <v>3.538794E-38</v>
      </c>
      <c r="U103" s="4"/>
      <c r="AH103" s="4"/>
    </row>
    <row r="104" spans="1:34" ht="12.75">
      <c r="A104" t="s">
        <v>98</v>
      </c>
      <c r="B104">
        <v>209</v>
      </c>
      <c r="C104">
        <v>250</v>
      </c>
      <c r="D104">
        <v>0.844512308</v>
      </c>
      <c r="E104">
        <v>0.0004692422</v>
      </c>
      <c r="F104">
        <v>0.836</v>
      </c>
      <c r="G104">
        <v>0.0234182835</v>
      </c>
      <c r="H104">
        <v>175</v>
      </c>
      <c r="I104">
        <v>216</v>
      </c>
      <c r="J104">
        <v>0.8167433891</v>
      </c>
      <c r="K104">
        <v>0.0016507568</v>
      </c>
      <c r="L104">
        <v>0.8101851852</v>
      </c>
      <c r="M104">
        <v>0.026682734</v>
      </c>
      <c r="N104">
        <v>0.4868146529</v>
      </c>
      <c r="O104" s="4">
        <v>2.4584803E-08</v>
      </c>
      <c r="U104" s="4"/>
      <c r="AH104" s="4"/>
    </row>
    <row r="105" spans="1:34" ht="12.75">
      <c r="A105" t="s">
        <v>84</v>
      </c>
      <c r="B105">
        <v>1806</v>
      </c>
      <c r="C105">
        <v>2190</v>
      </c>
      <c r="D105">
        <v>0.8260747971</v>
      </c>
      <c r="E105" s="4">
        <v>9.698297E-20</v>
      </c>
      <c r="F105">
        <v>0.8246575342</v>
      </c>
      <c r="G105">
        <v>0.0081256538</v>
      </c>
      <c r="H105">
        <v>1358</v>
      </c>
      <c r="I105">
        <v>1731</v>
      </c>
      <c r="J105">
        <v>0.7853728035</v>
      </c>
      <c r="K105" s="4">
        <v>1.735093E-10</v>
      </c>
      <c r="L105">
        <v>0.7845176199</v>
      </c>
      <c r="M105">
        <v>0.0098823151</v>
      </c>
      <c r="N105">
        <v>0.0014675855</v>
      </c>
      <c r="O105" s="4">
        <v>1.412745E-36</v>
      </c>
      <c r="U105" s="4"/>
      <c r="AH105" s="4"/>
    </row>
    <row r="106" spans="1:34" ht="12.75">
      <c r="A106" t="s">
        <v>85</v>
      </c>
      <c r="B106">
        <v>1473</v>
      </c>
      <c r="C106">
        <v>1819</v>
      </c>
      <c r="D106">
        <v>0.8098011518</v>
      </c>
      <c r="E106" s="4">
        <v>7.450532E-12</v>
      </c>
      <c r="F106">
        <v>0.8097855965</v>
      </c>
      <c r="G106">
        <v>0.0092021726</v>
      </c>
      <c r="H106">
        <v>1285</v>
      </c>
      <c r="I106">
        <v>1688</v>
      </c>
      <c r="J106">
        <v>0.7620707855</v>
      </c>
      <c r="K106">
        <v>1.99832E-05</v>
      </c>
      <c r="L106">
        <v>0.7612559242</v>
      </c>
      <c r="M106">
        <v>0.0103763694</v>
      </c>
      <c r="N106">
        <v>0.0005871652</v>
      </c>
      <c r="O106" s="4">
        <v>3.321412E-16</v>
      </c>
      <c r="U106" s="4"/>
      <c r="AH106" s="4"/>
    </row>
    <row r="107" spans="1:34" ht="12.75">
      <c r="A107" t="s">
        <v>99</v>
      </c>
      <c r="B107">
        <v>1326</v>
      </c>
      <c r="C107">
        <v>1692</v>
      </c>
      <c r="D107">
        <v>0.7872793061</v>
      </c>
      <c r="E107" s="4">
        <v>4.5228336E-06</v>
      </c>
      <c r="F107">
        <v>0.7836879433</v>
      </c>
      <c r="G107">
        <v>0.0100094858</v>
      </c>
      <c r="H107">
        <v>1055</v>
      </c>
      <c r="I107">
        <v>1325</v>
      </c>
      <c r="J107">
        <v>0.7967686313</v>
      </c>
      <c r="K107" s="4">
        <v>1.783656E-10</v>
      </c>
      <c r="L107">
        <v>0.7962264151</v>
      </c>
      <c r="M107">
        <v>0.0110658377</v>
      </c>
      <c r="N107">
        <v>0.651828836</v>
      </c>
      <c r="O107" s="4">
        <v>1.757951E-18</v>
      </c>
      <c r="U107" s="4"/>
      <c r="AD107" s="4"/>
      <c r="AH107" s="4"/>
    </row>
    <row r="108" spans="1:34" ht="12.75">
      <c r="A108" t="s">
        <v>100</v>
      </c>
      <c r="B108">
        <v>892</v>
      </c>
      <c r="C108">
        <v>1341</v>
      </c>
      <c r="D108">
        <v>0.6658690591</v>
      </c>
      <c r="E108" s="4">
        <v>3.7627876E-09</v>
      </c>
      <c r="F108">
        <v>0.6651752424</v>
      </c>
      <c r="G108">
        <v>0.0128873146</v>
      </c>
      <c r="H108">
        <v>818</v>
      </c>
      <c r="I108">
        <v>1260</v>
      </c>
      <c r="J108">
        <v>0.6492565084</v>
      </c>
      <c r="K108" s="4">
        <v>4.0358897E-07</v>
      </c>
      <c r="L108">
        <v>0.6492063492</v>
      </c>
      <c r="M108">
        <v>0.0134441073</v>
      </c>
      <c r="N108">
        <v>0.3646056088</v>
      </c>
      <c r="O108" s="4">
        <v>5.78583E-18</v>
      </c>
      <c r="AD108" s="4"/>
      <c r="AH108" s="4"/>
    </row>
    <row r="109" spans="1:34" ht="12.75">
      <c r="A109" t="s">
        <v>103</v>
      </c>
      <c r="B109">
        <v>2243</v>
      </c>
      <c r="C109">
        <v>3305</v>
      </c>
      <c r="D109">
        <v>0.679510299</v>
      </c>
      <c r="E109" s="4">
        <v>5.927192E-14</v>
      </c>
      <c r="F109">
        <v>0.6786686838</v>
      </c>
      <c r="G109">
        <v>0.0081230607</v>
      </c>
      <c r="H109">
        <v>2113</v>
      </c>
      <c r="I109">
        <v>3024</v>
      </c>
      <c r="J109">
        <v>0.6989513633</v>
      </c>
      <c r="K109">
        <v>0.0724861781</v>
      </c>
      <c r="L109">
        <v>0.6987433862</v>
      </c>
      <c r="M109">
        <v>0.0083432692</v>
      </c>
      <c r="N109">
        <v>0.0823807382</v>
      </c>
      <c r="O109" s="4">
        <v>9.38797E-14</v>
      </c>
      <c r="U109" s="4"/>
      <c r="AH109" s="4"/>
    </row>
    <row r="110" spans="1:34" ht="12.75">
      <c r="A110" t="s">
        <v>104</v>
      </c>
      <c r="B110">
        <v>1608</v>
      </c>
      <c r="C110">
        <v>2614</v>
      </c>
      <c r="D110">
        <v>0.6154687263</v>
      </c>
      <c r="E110" s="4">
        <v>6.056184E-44</v>
      </c>
      <c r="F110">
        <v>0.6151491966</v>
      </c>
      <c r="G110">
        <v>0.0095166399</v>
      </c>
      <c r="H110">
        <v>1585</v>
      </c>
      <c r="I110">
        <v>2597</v>
      </c>
      <c r="J110">
        <v>0.6105193879</v>
      </c>
      <c r="K110" s="4">
        <v>5.417813E-30</v>
      </c>
      <c r="L110">
        <v>0.6103195995</v>
      </c>
      <c r="M110">
        <v>0.0095696701</v>
      </c>
      <c r="N110">
        <v>0.774689126</v>
      </c>
      <c r="O110" s="4">
        <v>7.5611E-102</v>
      </c>
      <c r="U110" s="4"/>
      <c r="AD110" s="4"/>
      <c r="AH110" s="4"/>
    </row>
    <row r="111" spans="1:34" ht="12.75">
      <c r="A111" t="s">
        <v>101</v>
      </c>
      <c r="B111">
        <v>1599</v>
      </c>
      <c r="C111">
        <v>2410</v>
      </c>
      <c r="D111">
        <v>0.6645395695</v>
      </c>
      <c r="E111" s="4">
        <v>1.202805E-15</v>
      </c>
      <c r="F111">
        <v>0.6634854772</v>
      </c>
      <c r="G111">
        <v>0.0096251852</v>
      </c>
      <c r="H111">
        <v>1486</v>
      </c>
      <c r="I111">
        <v>2231</v>
      </c>
      <c r="J111">
        <v>0.6660679432</v>
      </c>
      <c r="K111" s="4">
        <v>7.731605E-07</v>
      </c>
      <c r="L111">
        <v>0.6660690273</v>
      </c>
      <c r="M111">
        <v>0.0099847728</v>
      </c>
      <c r="N111">
        <v>0.9026669414</v>
      </c>
      <c r="O111" s="4">
        <v>2.15198E-25</v>
      </c>
      <c r="AD111" s="4"/>
      <c r="AH111" s="4"/>
    </row>
    <row r="112" spans="1:34" ht="12.75">
      <c r="A112" t="s">
        <v>102</v>
      </c>
      <c r="B112">
        <v>918</v>
      </c>
      <c r="C112">
        <v>1673</v>
      </c>
      <c r="D112">
        <v>0.5487220839</v>
      </c>
      <c r="E112" s="4">
        <v>4.095774E-64</v>
      </c>
      <c r="F112">
        <v>0.5487148834</v>
      </c>
      <c r="G112">
        <v>0.0121660866</v>
      </c>
      <c r="H112">
        <v>760</v>
      </c>
      <c r="I112">
        <v>1395</v>
      </c>
      <c r="J112">
        <v>0.5450178679</v>
      </c>
      <c r="K112" s="4">
        <v>3.437122E-41</v>
      </c>
      <c r="L112">
        <v>0.5448028674</v>
      </c>
      <c r="M112">
        <v>0.0133331372</v>
      </c>
      <c r="N112">
        <v>0.8868793879</v>
      </c>
      <c r="O112" s="4">
        <v>1.81954E-124</v>
      </c>
      <c r="AD112" s="4"/>
      <c r="AH112" s="4"/>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G26" sqref="G26:K26"/>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 min="13" max="13" width="5.00390625" style="0" customWidth="1"/>
  </cols>
  <sheetData>
    <row r="1" spans="1:5" ht="15.75" thickBot="1">
      <c r="A1" s="16" t="s">
        <v>291</v>
      </c>
      <c r="B1" s="16"/>
      <c r="C1" s="16"/>
      <c r="D1" s="16"/>
      <c r="E1" s="16"/>
    </row>
    <row r="2" spans="1:11" ht="13.5" thickBot="1">
      <c r="A2" s="68" t="s">
        <v>154</v>
      </c>
      <c r="B2" s="62" t="s">
        <v>280</v>
      </c>
      <c r="C2" s="62"/>
      <c r="D2" s="62"/>
      <c r="E2" s="63"/>
      <c r="G2" s="68" t="s">
        <v>154</v>
      </c>
      <c r="H2" s="62" t="s">
        <v>280</v>
      </c>
      <c r="I2" s="62"/>
      <c r="J2" s="62"/>
      <c r="K2" s="63"/>
    </row>
    <row r="3" spans="1:11" ht="12.75">
      <c r="A3" s="69"/>
      <c r="B3" s="17" t="s">
        <v>155</v>
      </c>
      <c r="C3" s="18" t="s">
        <v>281</v>
      </c>
      <c r="D3" s="19" t="s">
        <v>155</v>
      </c>
      <c r="E3" s="54" t="s">
        <v>281</v>
      </c>
      <c r="G3" s="69"/>
      <c r="H3" s="17" t="s">
        <v>155</v>
      </c>
      <c r="I3" s="18" t="s">
        <v>281</v>
      </c>
      <c r="J3" s="19" t="s">
        <v>155</v>
      </c>
      <c r="K3" s="54" t="s">
        <v>281</v>
      </c>
    </row>
    <row r="4" spans="1:11" ht="12.75">
      <c r="A4" s="69"/>
      <c r="B4" s="17" t="s">
        <v>156</v>
      </c>
      <c r="C4" s="18" t="s">
        <v>212</v>
      </c>
      <c r="D4" s="19" t="s">
        <v>156</v>
      </c>
      <c r="E4" s="36" t="s">
        <v>212</v>
      </c>
      <c r="G4" s="69"/>
      <c r="H4" s="17" t="s">
        <v>156</v>
      </c>
      <c r="I4" s="18" t="s">
        <v>212</v>
      </c>
      <c r="J4" s="19" t="s">
        <v>156</v>
      </c>
      <c r="K4" s="36" t="s">
        <v>212</v>
      </c>
    </row>
    <row r="5" spans="1:11" ht="12.75">
      <c r="A5" s="69"/>
      <c r="B5" s="20" t="s">
        <v>157</v>
      </c>
      <c r="C5" s="21" t="s">
        <v>213</v>
      </c>
      <c r="D5" s="22" t="s">
        <v>157</v>
      </c>
      <c r="E5" s="37" t="s">
        <v>213</v>
      </c>
      <c r="G5" s="69"/>
      <c r="H5" s="20" t="s">
        <v>157</v>
      </c>
      <c r="I5" s="21" t="s">
        <v>213</v>
      </c>
      <c r="J5" s="22" t="s">
        <v>157</v>
      </c>
      <c r="K5" s="37" t="s">
        <v>213</v>
      </c>
    </row>
    <row r="6" spans="1:11" ht="13.5" thickBot="1">
      <c r="A6" s="70"/>
      <c r="B6" s="64" t="s">
        <v>218</v>
      </c>
      <c r="C6" s="65"/>
      <c r="D6" s="66" t="s">
        <v>217</v>
      </c>
      <c r="E6" s="67"/>
      <c r="G6" s="70"/>
      <c r="H6" s="64" t="s">
        <v>218</v>
      </c>
      <c r="I6" s="65"/>
      <c r="J6" s="66" t="s">
        <v>217</v>
      </c>
      <c r="K6" s="67"/>
    </row>
    <row r="7" spans="1:11" ht="12.75">
      <c r="A7" s="24" t="s">
        <v>158</v>
      </c>
      <c r="B7" s="46">
        <f>'orig. data'!B4/6</f>
        <v>667.3333333333334</v>
      </c>
      <c r="C7" s="55">
        <f>'orig. data'!F4*100</f>
        <v>80.36932959</v>
      </c>
      <c r="D7" s="50">
        <f>'orig. data'!H4/6</f>
        <v>544.3333333333334</v>
      </c>
      <c r="E7" s="57">
        <f>'orig. data'!L4*100</f>
        <v>77.06465313999999</v>
      </c>
      <c r="G7" s="29" t="s">
        <v>173</v>
      </c>
      <c r="H7" s="46">
        <f>'orig. data'!B19/6</f>
        <v>613.3333333333334</v>
      </c>
      <c r="I7" s="55">
        <f>'orig. data'!F19*100</f>
        <v>80.01739509</v>
      </c>
      <c r="J7" s="50">
        <f>'orig. data'!H19/6</f>
        <v>493.3333333333333</v>
      </c>
      <c r="K7" s="57">
        <f>'orig. data'!L19*100</f>
        <v>74.54041803</v>
      </c>
    </row>
    <row r="8" spans="1:11" ht="12.75">
      <c r="A8" s="25" t="s">
        <v>159</v>
      </c>
      <c r="B8" s="47">
        <f>'orig. data'!B5/6</f>
        <v>1115</v>
      </c>
      <c r="C8" s="55">
        <f>'orig. data'!F5*100</f>
        <v>75.66161502</v>
      </c>
      <c r="D8" s="50">
        <f>'orig. data'!H5/6</f>
        <v>908</v>
      </c>
      <c r="E8" s="57">
        <f>'orig. data'!L5*100</f>
        <v>68.30491474</v>
      </c>
      <c r="G8" s="30" t="s">
        <v>174</v>
      </c>
      <c r="H8" s="47">
        <f>'orig. data'!B20/6</f>
        <v>336.1666666666667</v>
      </c>
      <c r="I8" s="55">
        <f>'orig. data'!F20*100</f>
        <v>79.50335041</v>
      </c>
      <c r="J8" s="50">
        <f>'orig. data'!H20/6</f>
        <v>236</v>
      </c>
      <c r="K8" s="57">
        <f>'orig. data'!L20*100</f>
        <v>79.10614525</v>
      </c>
    </row>
    <row r="9" spans="1:11" ht="12.75">
      <c r="A9" s="25" t="s">
        <v>160</v>
      </c>
      <c r="B9" s="47">
        <f>'orig. data'!B7/6</f>
        <v>708.6666666666666</v>
      </c>
      <c r="C9" s="55">
        <f>'orig. data'!F7*100</f>
        <v>80.92881614000001</v>
      </c>
      <c r="D9" s="50">
        <f>'orig. data'!H7/6</f>
        <v>559.3333333333334</v>
      </c>
      <c r="E9" s="57">
        <f>'orig. data'!L7*100</f>
        <v>76.79633867</v>
      </c>
      <c r="G9" s="30" t="s">
        <v>179</v>
      </c>
      <c r="H9" s="47">
        <f>'orig. data'!B25/6</f>
        <v>388.5</v>
      </c>
      <c r="I9" s="55">
        <f>'orig. data'!F25*100</f>
        <v>80.7412539</v>
      </c>
      <c r="J9" s="50">
        <f>'orig. data'!H25/6</f>
        <v>314.6666666666667</v>
      </c>
      <c r="K9" s="57">
        <f>'orig. data'!L25*100</f>
        <v>79.29441411</v>
      </c>
    </row>
    <row r="10" spans="1:11" ht="12.75">
      <c r="A10" s="25" t="s">
        <v>108</v>
      </c>
      <c r="B10" s="47">
        <f>'orig. data'!B6/6</f>
        <v>447.1666666666667</v>
      </c>
      <c r="C10" s="55">
        <f>'orig. data'!F6*100</f>
        <v>73.38621444</v>
      </c>
      <c r="D10" s="50">
        <f>'orig. data'!H6/6</f>
        <v>399.1666666666667</v>
      </c>
      <c r="E10" s="57">
        <f>'orig. data'!L6*100</f>
        <v>74.8905566</v>
      </c>
      <c r="G10" s="30" t="s">
        <v>175</v>
      </c>
      <c r="H10" s="47">
        <f>'orig. data'!B21/6</f>
        <v>430.1666666666667</v>
      </c>
      <c r="I10" s="55">
        <f>'orig. data'!F21*100</f>
        <v>77.88171394</v>
      </c>
      <c r="J10" s="50">
        <f>'orig. data'!H21/6</f>
        <v>421.6666666666667</v>
      </c>
      <c r="K10" s="57">
        <f>'orig. data'!L21*100</f>
        <v>75.90759076</v>
      </c>
    </row>
    <row r="11" spans="1:11" ht="12.75">
      <c r="A11" s="25" t="s">
        <v>168</v>
      </c>
      <c r="B11" s="47">
        <f>'orig. data'!B8/6</f>
        <v>6427.166666666667</v>
      </c>
      <c r="C11" s="55">
        <f>'orig. data'!F8*100</f>
        <v>76.90758247000001</v>
      </c>
      <c r="D11" s="50">
        <f>'orig. data'!H8/6</f>
        <v>5350.166666666667</v>
      </c>
      <c r="E11" s="57">
        <f>'orig. data'!L8*100</f>
        <v>74.30271046</v>
      </c>
      <c r="G11" s="30" t="s">
        <v>178</v>
      </c>
      <c r="H11" s="47">
        <f>'orig. data'!B24/6</f>
        <v>465.5</v>
      </c>
      <c r="I11" s="55">
        <f>'orig. data'!F24*100</f>
        <v>82.02643172</v>
      </c>
      <c r="J11" s="50">
        <f>'orig. data'!H24/6</f>
        <v>394.1666666666667</v>
      </c>
      <c r="K11" s="57">
        <f>'orig. data'!L24*100</f>
        <v>78.49319615</v>
      </c>
    </row>
    <row r="12" spans="1:11" ht="12.75">
      <c r="A12" s="25" t="s">
        <v>161</v>
      </c>
      <c r="B12" s="47">
        <f>'orig. data'!B9/6</f>
        <v>434.8333333333333</v>
      </c>
      <c r="C12" s="55">
        <f>'orig. data'!F9*100</f>
        <v>75.84302326</v>
      </c>
      <c r="D12" s="50">
        <f>'orig. data'!H9/6</f>
        <v>378.5</v>
      </c>
      <c r="E12" s="57">
        <f>'orig. data'!L9*100</f>
        <v>74.5567958</v>
      </c>
      <c r="G12" s="30" t="s">
        <v>176</v>
      </c>
      <c r="H12" s="47">
        <f>'orig. data'!B22/6</f>
        <v>694.3333333333334</v>
      </c>
      <c r="I12" s="55">
        <f>'orig. data'!F22*100</f>
        <v>83.90735146</v>
      </c>
      <c r="J12" s="50">
        <f>'orig. data'!H22/6</f>
        <v>528.3333333333334</v>
      </c>
      <c r="K12" s="57">
        <f>'orig. data'!L22*100</f>
        <v>80.11119535</v>
      </c>
    </row>
    <row r="13" spans="1:11" ht="12.75">
      <c r="A13" s="25" t="s">
        <v>162</v>
      </c>
      <c r="B13" s="47">
        <f>'orig. data'!B10/6</f>
        <v>752.6666666666666</v>
      </c>
      <c r="C13" s="55">
        <f>'orig. data'!F10*100</f>
        <v>74.59530889</v>
      </c>
      <c r="D13" s="50">
        <f>'orig. data'!H10/6</f>
        <v>607.5</v>
      </c>
      <c r="E13" s="57">
        <f>'orig. data'!L10*100</f>
        <v>72.87085166</v>
      </c>
      <c r="G13" s="30" t="s">
        <v>180</v>
      </c>
      <c r="H13" s="47">
        <f>'orig. data'!B26/6</f>
        <v>566.1666666666666</v>
      </c>
      <c r="I13" s="55">
        <f>'orig. data'!F26*100</f>
        <v>80.42140152</v>
      </c>
      <c r="J13" s="50">
        <f>'orig. data'!H26/6</f>
        <v>449</v>
      </c>
      <c r="K13" s="57">
        <f>'orig. data'!L26*100</f>
        <v>77.14776632</v>
      </c>
    </row>
    <row r="14" spans="1:11" ht="12.75">
      <c r="A14" s="25" t="s">
        <v>163</v>
      </c>
      <c r="B14" s="47">
        <f>'orig. data'!B11/6</f>
        <v>411</v>
      </c>
      <c r="C14" s="55">
        <f>'orig. data'!F11*100</f>
        <v>68.6908078</v>
      </c>
      <c r="D14" s="50">
        <f>'orig. data'!H11/6</f>
        <v>312.5</v>
      </c>
      <c r="E14" s="57">
        <f>'orig. data'!L11*100</f>
        <v>63.473256600000006</v>
      </c>
      <c r="G14" s="30" t="s">
        <v>177</v>
      </c>
      <c r="H14" s="47">
        <f>'orig. data'!B23/6</f>
        <v>955.5</v>
      </c>
      <c r="I14" s="55">
        <f>'orig. data'!F23*100</f>
        <v>79.9916283</v>
      </c>
      <c r="J14" s="50">
        <f>'orig. data'!H23/6</f>
        <v>769.6666666666666</v>
      </c>
      <c r="K14" s="57">
        <f>'orig. data'!L23*100</f>
        <v>76.77472984</v>
      </c>
    </row>
    <row r="15" spans="1:11" ht="12.75">
      <c r="A15" s="25" t="s">
        <v>164</v>
      </c>
      <c r="B15" s="47">
        <f>'orig. data'!B12/6</f>
        <v>17.166666666666668</v>
      </c>
      <c r="C15" s="55">
        <f>'orig. data'!F12*100</f>
        <v>81.74603175</v>
      </c>
      <c r="D15" s="50">
        <f>'orig. data'!H12/6</f>
        <v>15.666666666666666</v>
      </c>
      <c r="E15" s="57">
        <f>'orig. data'!L12*100</f>
        <v>88.67924528</v>
      </c>
      <c r="G15" s="30" t="s">
        <v>181</v>
      </c>
      <c r="H15" s="47">
        <f>'orig. data'!B27/6</f>
        <v>546.5</v>
      </c>
      <c r="I15" s="55">
        <f>'orig. data'!F27*100</f>
        <v>81.79097032</v>
      </c>
      <c r="J15" s="50">
        <f>'orig. data'!H27/6</f>
        <v>440.5</v>
      </c>
      <c r="K15" s="57">
        <f>'orig. data'!L27*100</f>
        <v>77.30330506</v>
      </c>
    </row>
    <row r="16" spans="1:11" ht="12.75">
      <c r="A16" s="25" t="s">
        <v>165</v>
      </c>
      <c r="B16" s="47">
        <f>'orig. data'!B13/6</f>
        <v>289.3333333333333</v>
      </c>
      <c r="C16" s="55">
        <f>'orig. data'!F13*100</f>
        <v>63.03558460000001</v>
      </c>
      <c r="D16" s="50">
        <f>'orig. data'!H13/6</f>
        <v>287.6666666666667</v>
      </c>
      <c r="E16" s="57">
        <f>'orig. data'!L13*100</f>
        <v>66.58950617</v>
      </c>
      <c r="G16" s="30" t="s">
        <v>182</v>
      </c>
      <c r="H16" s="47">
        <f>'orig. data'!B28/6</f>
        <v>369.6666666666667</v>
      </c>
      <c r="I16" s="55">
        <f>'orig. data'!F28*100</f>
        <v>73.12891527</v>
      </c>
      <c r="J16" s="50">
        <f>'orig. data'!H28/6</f>
        <v>312.1666666666667</v>
      </c>
      <c r="K16" s="57">
        <f>'orig. data'!L28*100</f>
        <v>72.45647969</v>
      </c>
    </row>
    <row r="17" spans="1:11" ht="12.75">
      <c r="A17" s="25" t="s">
        <v>166</v>
      </c>
      <c r="B17" s="47">
        <f>'orig. data'!B14/6</f>
        <v>456.6666666666667</v>
      </c>
      <c r="C17" s="55">
        <f>'orig. data'!F14*100</f>
        <v>41.973039220000004</v>
      </c>
      <c r="D17" s="50">
        <f>'orig. data'!H14/6</f>
        <v>509.5</v>
      </c>
      <c r="E17" s="57">
        <f>'orig. data'!L14*100</f>
        <v>49.27466151</v>
      </c>
      <c r="G17" s="30" t="s">
        <v>184</v>
      </c>
      <c r="H17" s="53">
        <f>'orig. data'!B30/6</f>
        <v>419.5</v>
      </c>
      <c r="I17" s="55">
        <f>'orig. data'!F30*100</f>
        <v>61.64584864</v>
      </c>
      <c r="J17" s="50">
        <f>'orig. data'!H30/6</f>
        <v>374.3333333333333</v>
      </c>
      <c r="K17" s="57">
        <f>'orig. data'!L30*100</f>
        <v>61.94153337</v>
      </c>
    </row>
    <row r="18" spans="1:11" ht="12.75">
      <c r="A18" s="26"/>
      <c r="B18" s="48"/>
      <c r="C18" s="34"/>
      <c r="D18" s="51"/>
      <c r="E18" s="35"/>
      <c r="G18" s="30" t="s">
        <v>183</v>
      </c>
      <c r="H18" s="47">
        <f>'orig. data'!B29/6</f>
        <v>641.8333333333334</v>
      </c>
      <c r="I18" s="55">
        <f>'orig. data'!F29*100</f>
        <v>65.06166582</v>
      </c>
      <c r="J18" s="50">
        <f>'orig. data'!H29/6</f>
        <v>616.3333333333334</v>
      </c>
      <c r="K18" s="57">
        <f>'orig. data'!L29*100</f>
        <v>65.78900552</v>
      </c>
    </row>
    <row r="19" spans="1:11" ht="12.75">
      <c r="A19" s="25" t="s">
        <v>171</v>
      </c>
      <c r="B19" s="47">
        <f>'orig. data'!B15/6</f>
        <v>2491</v>
      </c>
      <c r="C19" s="55">
        <f>'orig. data'!F15*100</f>
        <v>78.34154524</v>
      </c>
      <c r="D19" s="50">
        <f>'orig. data'!H15/6</f>
        <v>2011.6666666666667</v>
      </c>
      <c r="E19" s="57">
        <f>'orig. data'!L15*100</f>
        <v>72.78099373</v>
      </c>
      <c r="G19" s="31"/>
      <c r="H19" s="48"/>
      <c r="I19" s="34"/>
      <c r="J19" s="51"/>
      <c r="K19" s="35"/>
    </row>
    <row r="20" spans="1:11" ht="12.75">
      <c r="A20" s="25" t="s">
        <v>172</v>
      </c>
      <c r="B20" s="47">
        <f>'orig. data'!B16/6</f>
        <v>1598.5</v>
      </c>
      <c r="C20" s="55">
        <f>'orig. data'!F16*100</f>
        <v>73.30327116999999</v>
      </c>
      <c r="D20" s="50">
        <f>'orig. data'!H16/6</f>
        <v>1298.5</v>
      </c>
      <c r="E20" s="57">
        <f>'orig. data'!L16*100</f>
        <v>70.81439738</v>
      </c>
      <c r="G20" s="30" t="s">
        <v>185</v>
      </c>
      <c r="H20" s="47">
        <f>'orig. data'!B31/6</f>
        <v>3272</v>
      </c>
      <c r="I20" s="55">
        <f>'orig. data'!F31*100</f>
        <v>81.81363561</v>
      </c>
      <c r="J20" s="50">
        <f>'orig. data'!H31/6</f>
        <v>2578.3333333333335</v>
      </c>
      <c r="K20" s="57">
        <f>'orig. data'!L31*100</f>
        <v>78.70770796</v>
      </c>
    </row>
    <row r="21" spans="1:11" ht="12.75">
      <c r="A21" s="25" t="s">
        <v>167</v>
      </c>
      <c r="B21" s="47">
        <f>'orig. data'!B17/6</f>
        <v>763.1666666666666</v>
      </c>
      <c r="C21" s="55">
        <f>'orig. data'!F17*100</f>
        <v>48.67134354</v>
      </c>
      <c r="D21" s="50">
        <f>'orig. data'!H17/6</f>
        <v>812.8333333333334</v>
      </c>
      <c r="E21" s="57">
        <f>'orig. data'!L17*100</f>
        <v>54.785441469999995</v>
      </c>
      <c r="G21" s="30" t="s">
        <v>186</v>
      </c>
      <c r="H21" s="47">
        <f>'orig. data'!B32/6</f>
        <v>1939.5</v>
      </c>
      <c r="I21" s="55">
        <f>'orig. data'!F32*100</f>
        <v>76.38332786000001</v>
      </c>
      <c r="J21" s="50">
        <f>'orig. data'!H32/6</f>
        <v>1664.1666666666667</v>
      </c>
      <c r="K21" s="57">
        <f>'orig. data'!L32*100</f>
        <v>74.47046539</v>
      </c>
    </row>
    <row r="22" spans="1:11" ht="12.75">
      <c r="A22" s="26"/>
      <c r="B22" s="48"/>
      <c r="C22" s="34"/>
      <c r="D22" s="51"/>
      <c r="E22" s="35"/>
      <c r="G22" s="30" t="s">
        <v>187</v>
      </c>
      <c r="H22" s="47">
        <f>'orig. data'!B33/6</f>
        <v>1215.6666666666667</v>
      </c>
      <c r="I22" s="55">
        <f>'orig. data'!F33*100</f>
        <v>66.84996792</v>
      </c>
      <c r="J22" s="50">
        <f>'orig. data'!H33/6</f>
        <v>1107.6666666666667</v>
      </c>
      <c r="K22" s="57">
        <f>'orig. data'!L33*100</f>
        <v>65.54240631</v>
      </c>
    </row>
    <row r="23" spans="1:11" ht="13.5" thickBot="1">
      <c r="A23" s="27" t="s">
        <v>169</v>
      </c>
      <c r="B23" s="49">
        <f>'orig. data'!B18/6</f>
        <v>11727</v>
      </c>
      <c r="C23" s="56">
        <f>'orig. data'!F18*100</f>
        <v>73.77946481</v>
      </c>
      <c r="D23" s="52">
        <f>'orig. data'!H18/6</f>
        <v>9872.333333333334</v>
      </c>
      <c r="E23" s="58">
        <f>'orig. data'!L18*100</f>
        <v>71.4618345</v>
      </c>
      <c r="G23" s="26"/>
      <c r="H23" s="48"/>
      <c r="I23" s="34"/>
      <c r="J23" s="51"/>
      <c r="K23" s="35"/>
    </row>
    <row r="24" spans="1:11" ht="13.5" thickBot="1">
      <c r="A24" s="23" t="s">
        <v>170</v>
      </c>
      <c r="C24" s="28"/>
      <c r="G24" s="27" t="s">
        <v>168</v>
      </c>
      <c r="H24" s="49">
        <f>'orig. data'!B8/6</f>
        <v>6427.166666666667</v>
      </c>
      <c r="I24" s="59">
        <f>'orig. data'!F8*100</f>
        <v>76.90758247000001</v>
      </c>
      <c r="J24" s="52">
        <f>'orig. data'!H8/6</f>
        <v>5350.166666666667</v>
      </c>
      <c r="K24" s="58">
        <f>'orig. data'!L8*100</f>
        <v>74.30271046</v>
      </c>
    </row>
    <row r="25" spans="1:9" ht="12.75">
      <c r="A25" s="61" t="s">
        <v>292</v>
      </c>
      <c r="B25" s="61"/>
      <c r="C25" s="61"/>
      <c r="D25" s="61"/>
      <c r="E25" s="61"/>
      <c r="G25" s="23" t="s">
        <v>170</v>
      </c>
      <c r="I25" s="28"/>
    </row>
    <row r="26" spans="7:11" ht="12.75">
      <c r="G26" s="61" t="s">
        <v>292</v>
      </c>
      <c r="H26" s="61"/>
      <c r="I26" s="61"/>
      <c r="J26" s="61"/>
      <c r="K26" s="61"/>
    </row>
  </sheetData>
  <mergeCells count="10">
    <mergeCell ref="A25:E25"/>
    <mergeCell ref="G26:K26"/>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2007-08-03T19:47:42Z</cp:lastPrinted>
  <dcterms:created xsi:type="dcterms:W3CDTF">2006-01-23T20:42:54Z</dcterms:created>
  <dcterms:modified xsi:type="dcterms:W3CDTF">2008-04-09T16:51:35Z</dcterms:modified>
  <cp:category/>
  <cp:version/>
  <cp:contentType/>
  <cp:contentStatus/>
</cp:coreProperties>
</file>