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15180" windowHeight="7425" tabRatio="642" activeTab="0"/>
  </bookViews>
  <sheets>
    <sheet name="all-rha " sheetId="1" r:id="rId1"/>
    <sheet name="districts " sheetId="2" r:id="rId2"/>
    <sheet name="wpg comm areas " sheetId="3" r:id="rId3"/>
    <sheet name="wpg nbhd clus" sheetId="4" r:id="rId4"/>
    <sheet name="graph data" sheetId="5" r:id="rId5"/>
    <sheet name="orig. data" sheetId="6" r:id="rId6"/>
    <sheet name="crude rate table" sheetId="7" r:id="rId7"/>
    <sheet name="agg rha " sheetId="8" r:id="rId8"/>
    <sheet name="agg wpg comm areas" sheetId="9" r:id="rId9"/>
  </sheets>
  <definedNames/>
  <calcPr fullCalcOnLoad="1"/>
</workbook>
</file>

<file path=xl/sharedStrings.xml><?xml version="1.0" encoding="utf-8"?>
<sst xmlns="http://schemas.openxmlformats.org/spreadsheetml/2006/main" count="482" uniqueCount="424">
  <si>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</si>
  <si>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</si>
  <si>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</si>
  <si>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</si>
  <si>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</si>
  <si>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</si>
  <si>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</si>
  <si>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</si>
  <si>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</si>
  <si>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</si>
  <si>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</si>
  <si>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</si>
  <si>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</si>
  <si>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</si>
  <si>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</si>
  <si>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</si>
  <si>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</si>
  <si>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</si>
  <si>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</si>
  <si>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</si>
  <si>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</si>
  <si>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</si>
  <si>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</si>
  <si>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</si>
  <si>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</si>
  <si>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</si>
  <si>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</si>
  <si>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</si>
  <si>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</si>
  <si>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</si>
  <si>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</si>
  <si>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</si>
  <si>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</si>
  <si>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</si>
  <si>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</si>
  <si>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</si>
  <si>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</si>
  <si>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</si>
  <si>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</si>
  <si>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</si>
  <si>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</si>
  <si>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</si>
  <si>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</si>
  <si>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</si>
  <si>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</si>
  <si>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</si>
  <si>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</si>
  <si>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</si>
  <si>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</si>
  <si>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</si>
  <si>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</si>
  <si>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</si>
  <si>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</si>
  <si>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</si>
  <si>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</si>
  <si>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</si>
  <si>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</si>
  <si>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</si>
  <si>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</si>
  <si>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</si>
  <si>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</si>
  <si>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</si>
  <si>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</si>
  <si>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</si>
  <si>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</si>
  <si>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</si>
  <si>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</si>
  <si>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</si>
  <si>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</si>
  <si>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</si>
  <si>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</si>
  <si>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</si>
  <si>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</si>
  <si>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</si>
  <si>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</si>
  <si>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</si>
  <si>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</si>
  <si>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</si>
  <si>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</si>
  <si>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</si>
  <si>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</si>
  <si>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</si>
  <si>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</si>
  <si>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</si>
  <si>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</si>
  <si>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</si>
  <si>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</si>
  <si>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</si>
  <si>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</si>
  <si>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</si>
  <si>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</si>
  <si>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</si>
  <si>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</si>
  <si>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</si>
  <si>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</si>
  <si>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</si>
  <si>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</si>
  <si>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</si>
  <si>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</si>
  <si>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</si>
  <si>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</si>
  <si>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</si>
  <si>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</si>
  <si>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</si>
  <si>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</si>
  <si>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</si>
  <si>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</si>
  <si>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 xml:space="preserve"> </t>
  </si>
  <si>
    <t>Brandon</t>
  </si>
  <si>
    <t>T1count</t>
  </si>
  <si>
    <t>T1pop</t>
  </si>
  <si>
    <t>T1_adj_rate</t>
  </si>
  <si>
    <t>T1prob</t>
  </si>
  <si>
    <t>T1_crd_rate</t>
  </si>
  <si>
    <t>T2count</t>
  </si>
  <si>
    <t>T2pop</t>
  </si>
  <si>
    <t>T2_adj_rate</t>
  </si>
  <si>
    <t>T2prob</t>
  </si>
  <si>
    <t>T2_crd_rate</t>
  </si>
  <si>
    <t>T1T2prob</t>
  </si>
  <si>
    <t>ALLprob</t>
  </si>
  <si>
    <t>T1 avg</t>
  </si>
  <si>
    <t>T2 avg</t>
  </si>
  <si>
    <t>T1 adj</t>
  </si>
  <si>
    <t>T2 adj</t>
  </si>
  <si>
    <t>T1 count</t>
  </si>
  <si>
    <t>T1 pop</t>
  </si>
  <si>
    <t>T1 prob</t>
  </si>
  <si>
    <t>T2 count</t>
  </si>
  <si>
    <t>T2 pop</t>
  </si>
  <si>
    <t>T2 prob</t>
  </si>
  <si>
    <t>CI work</t>
  </si>
  <si>
    <t>t</t>
  </si>
  <si>
    <t>Suppression</t>
  </si>
  <si>
    <t>T1T2 prob</t>
  </si>
  <si>
    <t>T1_crd_std_dev</t>
  </si>
  <si>
    <t>T2_crd_std_dev</t>
  </si>
  <si>
    <t>WL Wpg Most Healthy</t>
  </si>
  <si>
    <t>WA Wpg Avg Health</t>
  </si>
  <si>
    <t>WH Wpg Least Healthy</t>
  </si>
  <si>
    <t>NE Northern Remote (1,2)</t>
  </si>
  <si>
    <t>River East N (1,2)</t>
  </si>
  <si>
    <t>Region</t>
  </si>
  <si>
    <t>Number</t>
  </si>
  <si>
    <t>Observed</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</si>
  <si>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</si>
  <si>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</si>
  <si>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</si>
  <si>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</si>
  <si>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</si>
  <si>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</si>
  <si>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</si>
  <si>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</si>
  <si>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</si>
  <si>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</si>
  <si>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</si>
  <si>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</si>
  <si>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</si>
  <si>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</si>
  <si>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</si>
  <si>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</si>
  <si>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</si>
  <si>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</si>
  <si>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</si>
  <si>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</si>
  <si>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</si>
  <si>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</si>
  <si>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</si>
  <si>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</si>
  <si>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</si>
  <si>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</si>
  <si>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</si>
  <si>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Wpg Most Healthy</t>
  </si>
  <si>
    <t>Wpg Avg Health</t>
  </si>
  <si>
    <t>Wpg Least Healthy</t>
  </si>
  <si>
    <t>Nor-Man (1,2,t)</t>
  </si>
  <si>
    <t>North (1,2,t)</t>
  </si>
  <si>
    <t>St. Vital (1,2,t)</t>
  </si>
  <si>
    <t>BW Cross Lake (1,2,t)</t>
  </si>
  <si>
    <t>Percent</t>
  </si>
  <si>
    <t>(%)</t>
  </si>
  <si>
    <t>T1_Lci_adj</t>
  </si>
  <si>
    <t>T1_Uci_adj</t>
  </si>
  <si>
    <t>T1_estimate</t>
  </si>
  <si>
    <t>T1_Lci_est</t>
  </si>
  <si>
    <t>T1_Uci_est</t>
  </si>
  <si>
    <t>T1_rate_ratio</t>
  </si>
  <si>
    <t>T1_Lci_ratio</t>
  </si>
  <si>
    <t>T1_Uci_ratio</t>
  </si>
  <si>
    <t>T2_Lci_adj</t>
  </si>
  <si>
    <t>T2_Uci_adj</t>
  </si>
  <si>
    <t>T2_estimate</t>
  </si>
  <si>
    <t>T2_Lci_est</t>
  </si>
  <si>
    <t>T2_Uci_est</t>
  </si>
  <si>
    <t>T2_rate_ratio</t>
  </si>
  <si>
    <t>T2_Lci_ratio</t>
  </si>
  <si>
    <t>T2_Uci_ratio</t>
  </si>
  <si>
    <t>T1T2_estimate</t>
  </si>
  <si>
    <t>T1T2_Lci_est</t>
  </si>
  <si>
    <t>T1T2_Uci_est</t>
  </si>
  <si>
    <t>ALL_estimate</t>
  </si>
  <si>
    <t>ALL_Lci_est</t>
  </si>
  <si>
    <t>ALL_Uci_est</t>
  </si>
  <si>
    <t>area_id</t>
  </si>
  <si>
    <t>BS</t>
  </si>
  <si>
    <t>A</t>
  </si>
  <si>
    <t>G</t>
  </si>
  <si>
    <t>GA</t>
  </si>
  <si>
    <t>K</t>
  </si>
  <si>
    <t>E</t>
  </si>
  <si>
    <t>C</t>
  </si>
  <si>
    <t>BN</t>
  </si>
  <si>
    <t>FC</t>
  </si>
  <si>
    <t>D</t>
  </si>
  <si>
    <t>FB</t>
  </si>
  <si>
    <t>S</t>
  </si>
  <si>
    <t>M</t>
  </si>
  <si>
    <t>N</t>
  </si>
  <si>
    <t>Z</t>
  </si>
  <si>
    <t>W03</t>
  </si>
  <si>
    <t>W02</t>
  </si>
  <si>
    <t>W12</t>
  </si>
  <si>
    <t>W04</t>
  </si>
  <si>
    <t>W07</t>
  </si>
  <si>
    <t>W05</t>
  </si>
  <si>
    <t>W06</t>
  </si>
  <si>
    <t>W08</t>
  </si>
  <si>
    <t>W01</t>
  </si>
  <si>
    <t>W09</t>
  </si>
  <si>
    <t>W11</t>
  </si>
  <si>
    <t>W10</t>
  </si>
  <si>
    <t>WL</t>
  </si>
  <si>
    <t>WA</t>
  </si>
  <si>
    <t>WH</t>
  </si>
  <si>
    <t>BS2</t>
  </si>
  <si>
    <t>BS1</t>
  </si>
  <si>
    <t>BS4</t>
  </si>
  <si>
    <t>BS3</t>
  </si>
  <si>
    <t>A4A</t>
  </si>
  <si>
    <t>A1C</t>
  </si>
  <si>
    <t>A4R</t>
  </si>
  <si>
    <t>A3L</t>
  </si>
  <si>
    <t>A3M</t>
  </si>
  <si>
    <t>A2C</t>
  </si>
  <si>
    <t>A2L</t>
  </si>
  <si>
    <t>A1P</t>
  </si>
  <si>
    <t>A1S</t>
  </si>
  <si>
    <t>G1</t>
  </si>
  <si>
    <t>G24</t>
  </si>
  <si>
    <t>G22</t>
  </si>
  <si>
    <t>G25</t>
  </si>
  <si>
    <t>G26</t>
  </si>
  <si>
    <t>G21</t>
  </si>
  <si>
    <t>G23</t>
  </si>
  <si>
    <t>GA22</t>
  </si>
  <si>
    <t>GA12</t>
  </si>
  <si>
    <t>GA31</t>
  </si>
  <si>
    <t>GA32</t>
  </si>
  <si>
    <t>GA11</t>
  </si>
  <si>
    <t>GA21</t>
  </si>
  <si>
    <t>E4</t>
  </si>
  <si>
    <t>E1</t>
  </si>
  <si>
    <t>E2</t>
  </si>
  <si>
    <t>E3</t>
  </si>
  <si>
    <t>C4</t>
  </si>
  <si>
    <t>C3</t>
  </si>
  <si>
    <t>C1</t>
  </si>
  <si>
    <t>C2</t>
  </si>
  <si>
    <t>BN5</t>
  </si>
  <si>
    <t>BN4</t>
  </si>
  <si>
    <t>BN7</t>
  </si>
  <si>
    <t>BN2</t>
  </si>
  <si>
    <t>BN1</t>
  </si>
  <si>
    <t>BN6</t>
  </si>
  <si>
    <t>D1</t>
  </si>
  <si>
    <t>D2</t>
  </si>
  <si>
    <t>D4</t>
  </si>
  <si>
    <t>FB2</t>
  </si>
  <si>
    <t>FB4</t>
  </si>
  <si>
    <t>FB3</t>
  </si>
  <si>
    <t>FB9</t>
  </si>
  <si>
    <t>FB8</t>
  </si>
  <si>
    <t>FB7</t>
  </si>
  <si>
    <t>FB6</t>
  </si>
  <si>
    <t>FBA</t>
  </si>
  <si>
    <t>FBB</t>
  </si>
  <si>
    <t>FBC</t>
  </si>
  <si>
    <t>FB5</t>
  </si>
  <si>
    <t>W03B</t>
  </si>
  <si>
    <t>W03A</t>
  </si>
  <si>
    <t>W002</t>
  </si>
  <si>
    <t>W12A</t>
  </si>
  <si>
    <t>W12B</t>
  </si>
  <si>
    <t>W04B</t>
  </si>
  <si>
    <t>W04A</t>
  </si>
  <si>
    <t>W07D</t>
  </si>
  <si>
    <t>W07C</t>
  </si>
  <si>
    <t>W07B</t>
  </si>
  <si>
    <t>W07A</t>
  </si>
  <si>
    <t>W05B</t>
  </si>
  <si>
    <t>W05A</t>
  </si>
  <si>
    <t>W006</t>
  </si>
  <si>
    <t>W08A</t>
  </si>
  <si>
    <t>W08B</t>
  </si>
  <si>
    <t>W08C</t>
  </si>
  <si>
    <t>W01A</t>
  </si>
  <si>
    <t>W01B</t>
  </si>
  <si>
    <t>W09A</t>
  </si>
  <si>
    <t>W09B</t>
  </si>
  <si>
    <t>W11A</t>
  </si>
  <si>
    <t>W11B</t>
  </si>
  <si>
    <t>W10A</t>
  </si>
  <si>
    <t>W10B</t>
  </si>
  <si>
    <t>North Eastman (1,2)</t>
  </si>
  <si>
    <t>St. Boniface (1,2)</t>
  </si>
  <si>
    <t>AS North 1 (1,2)</t>
  </si>
  <si>
    <t>PL North (1,2)</t>
  </si>
  <si>
    <t>IL Southwest</t>
  </si>
  <si>
    <t>IL Southeast</t>
  </si>
  <si>
    <t>NE Blue Water (1,2)</t>
  </si>
  <si>
    <t>NM Nor-Man Other (1,2,t)</t>
  </si>
  <si>
    <t>BW Norway House (1,2,t)</t>
  </si>
  <si>
    <t>BW Tad/Broch/Lac Br (1,2,t)</t>
  </si>
  <si>
    <t>BW Oxford H &amp; Gods (1,2,t)</t>
  </si>
  <si>
    <t>BW Nelson House (1,2,t)</t>
  </si>
  <si>
    <t>Fort Garry N (1,2)</t>
  </si>
  <si>
    <t>St. Boniface E (1,2)</t>
  </si>
  <si>
    <t>St. James - Assiniboia W (1,2)</t>
  </si>
  <si>
    <t>St. James - Assiniboia E (1,2)</t>
  </si>
  <si>
    <t>Cervical Cancer Screening Rates</t>
  </si>
  <si>
    <t>Crude and Adjusted Cervical Cancer Screening Rates to Compare to MB 9 Year Average, T1=1986/87-1994/95, T2=1995/96-2003/04, proportion of women age 18-69</t>
  </si>
  <si>
    <t>Mb Avg 86/87-94/95</t>
  </si>
  <si>
    <t>Mb Avg 95/96-03/04</t>
  </si>
  <si>
    <t>1986/87-1994/95</t>
  </si>
  <si>
    <t>1995/96-2003/04</t>
  </si>
  <si>
    <t>Central (1,2)</t>
  </si>
  <si>
    <t>Brandon (1,2)</t>
  </si>
  <si>
    <t>Churchill (1,2)</t>
  </si>
  <si>
    <t>Burntwood (1,2,t)</t>
  </si>
  <si>
    <t>South (1,2)</t>
  </si>
  <si>
    <t>Fort Garry (1,2)</t>
  </si>
  <si>
    <t>Assiniboine South (1,2)</t>
  </si>
  <si>
    <t>River Heights (1,2)</t>
  </si>
  <si>
    <t>River East (1,2)</t>
  </si>
  <si>
    <t>Transcona (1,2,t)</t>
  </si>
  <si>
    <t>St. James - Assiniboia (1,2)</t>
  </si>
  <si>
    <t>Inkster (1,2)</t>
  </si>
  <si>
    <t>Downtown (1,2)</t>
  </si>
  <si>
    <t>Point Douglas (1,2)</t>
  </si>
  <si>
    <t>Wpg Most Healthy (1,2)</t>
  </si>
  <si>
    <t>SE Northern</t>
  </si>
  <si>
    <t>SE Western</t>
  </si>
  <si>
    <t>CE Altona (1,2)</t>
  </si>
  <si>
    <t>CE Cartier/SFX</t>
  </si>
  <si>
    <t>CE Red River</t>
  </si>
  <si>
    <t>CE Morden/Winkler (1,2)</t>
  </si>
  <si>
    <t>CE Portage (1,2)</t>
  </si>
  <si>
    <t>CE Seven Regions (1,2)</t>
  </si>
  <si>
    <t>BDN West (1,2)</t>
  </si>
  <si>
    <t>BDN East</t>
  </si>
  <si>
    <t>BDN North End</t>
  </si>
  <si>
    <t>BDN Central</t>
  </si>
  <si>
    <t>AS North 2 (2)</t>
  </si>
  <si>
    <t>AS West 2 (1,2)</t>
  </si>
  <si>
    <t>AS East 1</t>
  </si>
  <si>
    <t>PL West (2,t)</t>
  </si>
  <si>
    <t>IL Northeast</t>
  </si>
  <si>
    <t>IL Northwest (1,2)</t>
  </si>
  <si>
    <t>NE Springfield</t>
  </si>
  <si>
    <t>NE Winnipeg River</t>
  </si>
  <si>
    <t>NE Brokenhead</t>
  </si>
  <si>
    <t>BW Thompson (2)</t>
  </si>
  <si>
    <t>BW Gillam/Fox Lake</t>
  </si>
  <si>
    <t>BW Thick Por/Pik/Wab (1,2)</t>
  </si>
  <si>
    <t>BW Island Lake (1,2)</t>
  </si>
  <si>
    <t>BW Sha/York/Split/War (1,2,t)</t>
  </si>
  <si>
    <t>Fort Garry S (1,2)</t>
  </si>
  <si>
    <t>River Heights W (1,2)</t>
  </si>
  <si>
    <t>St. Vital North (1,2)</t>
  </si>
  <si>
    <t>River East W (1,2)</t>
  </si>
  <si>
    <t>Seven Oaks W</t>
  </si>
  <si>
    <t>Seven Oaks N</t>
  </si>
  <si>
    <t>Downtown W (1,2)</t>
  </si>
  <si>
    <t>Downtown E (1,2)</t>
  </si>
  <si>
    <t>SE Southern (1,2)</t>
  </si>
  <si>
    <t>BDN Rural (1)</t>
  </si>
  <si>
    <t>NE Iron Rose</t>
  </si>
  <si>
    <t>BW Lynn/Leaf/SIL (1,2)</t>
  </si>
  <si>
    <t>River East S</t>
  </si>
  <si>
    <t>Transcona (2)</t>
  </si>
  <si>
    <t>Inkster West (1)</t>
  </si>
  <si>
    <t>Parkland (1,2,t)</t>
  </si>
  <si>
    <t>Mid (1,2)</t>
  </si>
  <si>
    <t>CE Swan Lake</t>
  </si>
  <si>
    <t>AS East 2 (1,2)</t>
  </si>
  <si>
    <t>BDN Southeast</t>
  </si>
  <si>
    <t>BDN Southwest</t>
  </si>
  <si>
    <t>PL Central</t>
  </si>
  <si>
    <t>NM F Flon/Snow L/Cran (1,2,t)</t>
  </si>
  <si>
    <t>Inkster East (2)</t>
  </si>
  <si>
    <t>Point Douglas S (1,2)</t>
  </si>
  <si>
    <t>Assiniboine (1,2)</t>
  </si>
  <si>
    <t>Winnipeg (1,2,t)</t>
  </si>
  <si>
    <t>Wpg Average Health</t>
  </si>
  <si>
    <t>Wpg Least Healthy (1,2)</t>
  </si>
  <si>
    <t>Winnipeg Overall (1,2,t)</t>
  </si>
  <si>
    <t>SE Central</t>
  </si>
  <si>
    <t>CE Louise/Pembina</t>
  </si>
  <si>
    <t>CE Carman (1)</t>
  </si>
  <si>
    <t>AS West 1</t>
  </si>
  <si>
    <t>PL East (2)</t>
  </si>
  <si>
    <t>NM The Pas/OCN/Kelsey (1,2)</t>
  </si>
  <si>
    <t>River Heights E</t>
  </si>
  <si>
    <t>St. Boniface W</t>
  </si>
  <si>
    <t>St. Vital South (2,t)</t>
  </si>
  <si>
    <t>Seven Oaks E</t>
  </si>
  <si>
    <t>River East E (2)</t>
  </si>
  <si>
    <t>Point Douglas N (2)</t>
  </si>
  <si>
    <t>per 3 yrs</t>
  </si>
  <si>
    <t xml:space="preserve">*this has been done to get a stable rate </t>
  </si>
  <si>
    <t>note: for this indicator, if a woman had at least 1 pap test in a 3-year period, she was counted once; so rates = [year 1 to year 3/population at mid-point in the period]</t>
  </si>
  <si>
    <t>Crude</t>
  </si>
  <si>
    <t>Appendix Table 3.13: Cervical Cancer Screening Rates (excluding those who have had a hysterectomy)</t>
  </si>
  <si>
    <t>Source: Manitoba Centre for Health Policy, 2008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</si>
</sst>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0000"/>
    <numFmt numFmtId="177" formatCode="0.000000"/>
    <numFmt numFmtId="178" formatCode="0.0000000"/>
    <numFmt numFmtId="179" formatCode="#,##0.0"/>
  </numFmts>
  <fonts count="19">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sz val="8.5"/>
      <name val="Univers 45 Light"/>
      <family val="0"/>
    </font>
    <font>
      <b/>
      <sz val="10"/>
      <name val="Univers 45 Light"/>
      <family val="0"/>
    </font>
    <font>
      <sz val="5.5"/>
      <name val="Arial MT"/>
      <family val="3"/>
    </font>
    <font>
      <b/>
      <sz val="20"/>
      <name val="Arial"/>
      <family val="2"/>
    </font>
    <font>
      <b/>
      <sz val="8"/>
      <name val="Univers 45 Light"/>
      <family val="2"/>
    </font>
    <font>
      <u val="single"/>
      <sz val="10"/>
      <color indexed="12"/>
      <name val="Arial"/>
      <family val="0"/>
    </font>
    <font>
      <u val="single"/>
      <sz val="10"/>
      <color indexed="36"/>
      <name val="Arial"/>
      <family val="0"/>
    </font>
    <font>
      <b/>
      <sz val="8"/>
      <name val="Arial"/>
      <family val="2"/>
    </font>
    <font>
      <sz val="7.25"/>
      <name val="Univers 45 Light"/>
      <family val="2"/>
    </font>
    <font>
      <sz val="6"/>
      <name val="Univers 45 Light"/>
      <family val="2"/>
    </font>
    <font>
      <b/>
      <sz val="10"/>
      <color indexed="10"/>
      <name val="Arial"/>
      <family val="2"/>
    </font>
  </fonts>
  <fills count="3">
    <fill>
      <patternFill/>
    </fill>
    <fill>
      <patternFill patternType="gray125"/>
    </fill>
    <fill>
      <patternFill patternType="solid">
        <fgColor indexed="22"/>
        <bgColor indexed="64"/>
      </patternFill>
    </fill>
  </fills>
  <borders count="26">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8">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0" fillId="0" borderId="0" xfId="0" applyFill="1" applyAlignment="1">
      <alignment/>
    </xf>
    <xf numFmtId="0" fontId="6" fillId="0" borderId="0" xfId="17" applyFont="1" applyAlignment="1">
      <alignment/>
      <protection/>
    </xf>
    <xf numFmtId="0" fontId="12" fillId="0" borderId="1" xfId="0" applyFont="1" applyBorder="1" applyAlignment="1">
      <alignment horizontal="center"/>
    </xf>
    <xf numFmtId="2" fontId="12" fillId="0" borderId="1" xfId="0" applyNumberFormat="1"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1" fontId="12" fillId="0" borderId="3" xfId="0" applyNumberFormat="1" applyFont="1" applyBorder="1" applyAlignment="1">
      <alignment horizontal="center"/>
    </xf>
    <xf numFmtId="0" fontId="4" fillId="0" borderId="0" xfId="0" applyFont="1" applyAlignment="1">
      <alignment/>
    </xf>
    <xf numFmtId="0" fontId="15" fillId="0" borderId="4" xfId="0" applyFont="1" applyBorder="1" applyAlignment="1">
      <alignment/>
    </xf>
    <xf numFmtId="0" fontId="15" fillId="0" borderId="5" xfId="0" applyFont="1" applyBorder="1" applyAlignment="1">
      <alignment/>
    </xf>
    <xf numFmtId="0" fontId="15" fillId="2" borderId="5" xfId="0" applyFont="1" applyFill="1" applyBorder="1" applyAlignment="1">
      <alignment/>
    </xf>
    <xf numFmtId="0" fontId="15" fillId="0" borderId="6" xfId="0" applyFont="1" applyBorder="1" applyAlignment="1">
      <alignment/>
    </xf>
    <xf numFmtId="2" fontId="12" fillId="0" borderId="7" xfId="0" applyNumberFormat="1" applyFont="1" applyBorder="1" applyAlignment="1">
      <alignment horizontal="center"/>
    </xf>
    <xf numFmtId="1" fontId="0" fillId="0" borderId="0" xfId="0" applyNumberFormat="1" applyAlignment="1">
      <alignment/>
    </xf>
    <xf numFmtId="0" fontId="15" fillId="0" borderId="8" xfId="0" applyFont="1" applyBorder="1" applyAlignment="1">
      <alignment/>
    </xf>
    <xf numFmtId="0" fontId="15" fillId="0" borderId="9" xfId="0" applyFont="1" applyBorder="1" applyAlignment="1">
      <alignment/>
    </xf>
    <xf numFmtId="0" fontId="0" fillId="2" borderId="9" xfId="0" applyFill="1" applyBorder="1" applyAlignment="1">
      <alignment/>
    </xf>
    <xf numFmtId="173" fontId="0" fillId="0" borderId="0" xfId="22" applyNumberFormat="1" applyFont="1" applyAlignment="1">
      <alignment horizontal="center"/>
      <protection/>
    </xf>
    <xf numFmtId="173" fontId="0" fillId="0" borderId="0" xfId="0" applyNumberFormat="1" applyFont="1" applyAlignment="1">
      <alignment/>
    </xf>
    <xf numFmtId="174" fontId="4" fillId="2" borderId="10" xfId="0" applyNumberFormat="1" applyFont="1" applyFill="1" applyBorder="1" applyAlignment="1" quotePrefix="1">
      <alignment horizontal="center"/>
    </xf>
    <xf numFmtId="174" fontId="4" fillId="2" borderId="11" xfId="0" applyNumberFormat="1" applyFont="1" applyFill="1" applyBorder="1" applyAlignment="1">
      <alignment horizontal="center"/>
    </xf>
    <xf numFmtId="2" fontId="12" fillId="0" borderId="11" xfId="0" applyNumberFormat="1" applyFont="1" applyBorder="1" applyAlignment="1">
      <alignment horizontal="center"/>
    </xf>
    <xf numFmtId="1" fontId="12" fillId="0" borderId="12" xfId="0" applyNumberFormat="1" applyFont="1" applyBorder="1" applyAlignment="1">
      <alignment horizontal="center"/>
    </xf>
    <xf numFmtId="179" fontId="4" fillId="0" borderId="13" xfId="0" applyNumberFormat="1" applyFont="1" applyFill="1" applyBorder="1" applyAlignment="1" quotePrefix="1">
      <alignment horizontal="center"/>
    </xf>
    <xf numFmtId="179" fontId="4" fillId="0" borderId="14" xfId="0" applyNumberFormat="1" applyFont="1" applyFill="1" applyBorder="1" applyAlignment="1" quotePrefix="1">
      <alignment horizontal="center"/>
    </xf>
    <xf numFmtId="179" fontId="4" fillId="2" borderId="14" xfId="0" applyNumberFormat="1" applyFont="1" applyFill="1" applyBorder="1" applyAlignment="1" quotePrefix="1">
      <alignment horizontal="center"/>
    </xf>
    <xf numFmtId="179" fontId="4" fillId="0" borderId="15" xfId="0" applyNumberFormat="1" applyFont="1" applyFill="1" applyBorder="1" applyAlignment="1" quotePrefix="1">
      <alignment horizontal="center"/>
    </xf>
    <xf numFmtId="179" fontId="4" fillId="0" borderId="2" xfId="0" applyNumberFormat="1" applyFont="1" applyFill="1" applyBorder="1" applyAlignment="1" quotePrefix="1">
      <alignment horizontal="center"/>
    </xf>
    <xf numFmtId="179" fontId="4" fillId="2" borderId="2" xfId="0" applyNumberFormat="1" applyFont="1" applyFill="1" applyBorder="1" applyAlignment="1" quotePrefix="1">
      <alignment horizontal="center"/>
    </xf>
    <xf numFmtId="179" fontId="4" fillId="0" borderId="16" xfId="0" applyNumberFormat="1" applyFont="1" applyFill="1" applyBorder="1" applyAlignment="1" quotePrefix="1">
      <alignment horizontal="center"/>
    </xf>
    <xf numFmtId="179" fontId="2" fillId="0" borderId="14" xfId="0" applyNumberFormat="1" applyFont="1" applyBorder="1" applyAlignment="1">
      <alignment horizontal="center"/>
    </xf>
    <xf numFmtId="0" fontId="0" fillId="0" borderId="0" xfId="0" applyFont="1" applyFill="1" applyAlignment="1">
      <alignment/>
    </xf>
    <xf numFmtId="173" fontId="0" fillId="0" borderId="0" xfId="22" applyNumberFormat="1" applyFont="1" applyFill="1" applyAlignment="1">
      <alignment horizontal="center"/>
      <protection/>
    </xf>
    <xf numFmtId="0" fontId="3" fillId="0" borderId="0" xfId="22" applyFont="1" applyFill="1" applyAlignment="1">
      <alignment horizontal="center"/>
      <protection/>
    </xf>
    <xf numFmtId="0" fontId="0" fillId="0" borderId="0" xfId="22" applyFont="1" applyFill="1" applyAlignment="1">
      <alignment horizontal="center"/>
      <protection/>
    </xf>
    <xf numFmtId="11" fontId="0" fillId="0" borderId="0" xfId="22" applyNumberFormat="1" applyFont="1" applyFill="1" applyAlignment="1">
      <alignment horizontal="center"/>
      <protection/>
    </xf>
    <xf numFmtId="0" fontId="18" fillId="0" borderId="0" xfId="0" applyFont="1" applyAlignment="1">
      <alignment/>
    </xf>
    <xf numFmtId="174" fontId="4" fillId="0" borderId="10" xfId="0" applyNumberFormat="1" applyFont="1" applyFill="1" applyBorder="1" applyAlignment="1" quotePrefix="1">
      <alignment horizontal="center"/>
    </xf>
    <xf numFmtId="174" fontId="4" fillId="0" borderId="17" xfId="0" applyNumberFormat="1" applyFont="1" applyFill="1" applyBorder="1" applyAlignment="1" quotePrefix="1">
      <alignment horizontal="center"/>
    </xf>
    <xf numFmtId="174" fontId="4" fillId="0" borderId="11" xfId="0" applyNumberFormat="1" applyFont="1" applyFill="1" applyBorder="1" applyAlignment="1">
      <alignment horizontal="center"/>
    </xf>
    <xf numFmtId="174" fontId="4" fillId="0" borderId="18" xfId="0" applyNumberFormat="1" applyFont="1" applyFill="1" applyBorder="1" applyAlignment="1">
      <alignment horizontal="center"/>
    </xf>
    <xf numFmtId="174" fontId="4" fillId="0" borderId="16" xfId="0" applyNumberFormat="1" applyFont="1" applyFill="1" applyBorder="1" applyAlignment="1" quotePrefix="1">
      <alignment horizontal="center"/>
    </xf>
    <xf numFmtId="0" fontId="5" fillId="0" borderId="0" xfId="0" applyFont="1" applyAlignment="1">
      <alignment horizontal="center"/>
    </xf>
    <xf numFmtId="0" fontId="7" fillId="0" borderId="0" xfId="0" applyFont="1" applyAlignment="1">
      <alignment horizontal="left"/>
    </xf>
    <xf numFmtId="0" fontId="12" fillId="0" borderId="19"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25" xfId="0" applyFont="1" applyBorder="1" applyAlignment="1">
      <alignment horizontal="center" vertical="center"/>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1925"/>
          <c:w val="0.94375"/>
          <c:h val="0.76575"/>
        </c:manualLayout>
      </c:layout>
      <c:barChart>
        <c:barDir val="bar"/>
        <c:grouping val="clustered"/>
        <c:varyColors val="0"/>
        <c:ser>
          <c:idx val="0"/>
          <c:order val="0"/>
          <c:tx>
            <c:strRef>
              <c:f>'graph data'!$H$3</c:f>
              <c:strCache>
                <c:ptCount val="1"/>
                <c:pt idx="0">
                  <c:v>Mb Avg 86/87-94/95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86/87-94/95</c:name>
            <c:spPr>
              <a:ln w="25400">
                <a:solidFill>
                  <a:srgbClr val="C0C0C0"/>
                </a:solidFill>
                <a:prstDash val="sysDot"/>
              </a:ln>
            </c:spPr>
            <c:trendlineType val="linear"/>
            <c:forward val="0.5"/>
            <c:backward val="0.5"/>
            <c:dispEq val="0"/>
            <c:dispRSqr val="0"/>
          </c:trendline>
          <c:cat>
            <c:strRef>
              <c:f>'graph data'!$B$4:$B$19</c:f>
              <c:strCache>
                <c:ptCount val="16"/>
                <c:pt idx="0">
                  <c:v>South Eastman</c:v>
                </c:pt>
                <c:pt idx="1">
                  <c:v>Central (1,2)</c:v>
                </c:pt>
                <c:pt idx="2">
                  <c:v>Assiniboine (1,2)</c:v>
                </c:pt>
                <c:pt idx="3">
                  <c:v>Brandon (1,2)</c:v>
                </c:pt>
                <c:pt idx="4">
                  <c:v>Winnipeg (1,2,t)</c:v>
                </c:pt>
                <c:pt idx="5">
                  <c:v>Parkland (1,2,t)</c:v>
                </c:pt>
                <c:pt idx="6">
                  <c:v>Interlake</c:v>
                </c:pt>
                <c:pt idx="7">
                  <c:v>North Eastman (1,2)</c:v>
                </c:pt>
                <c:pt idx="8">
                  <c:v>Churchill (1,2)</c:v>
                </c:pt>
                <c:pt idx="9">
                  <c:v>Nor-Man (1,2,t)</c:v>
                </c:pt>
                <c:pt idx="10">
                  <c:v>Burntwood (1,2,t)</c:v>
                </c:pt>
                <c:pt idx="12">
                  <c:v>South (1,2)</c:v>
                </c:pt>
                <c:pt idx="13">
                  <c:v>Mid (1,2)</c:v>
                </c:pt>
                <c:pt idx="14">
                  <c:v>North (1,2,t)</c:v>
                </c:pt>
                <c:pt idx="15">
                  <c:v>Manitoba</c:v>
                </c:pt>
              </c:strCache>
            </c:strRef>
          </c:cat>
          <c:val>
            <c:numRef>
              <c:f>'graph data'!$H$4:$H$19</c:f>
              <c:numCache>
                <c:ptCount val="16"/>
                <c:pt idx="0">
                  <c:v>0.7079418387</c:v>
                </c:pt>
                <c:pt idx="1">
                  <c:v>0.7079418387</c:v>
                </c:pt>
                <c:pt idx="2">
                  <c:v>0.7079418387</c:v>
                </c:pt>
                <c:pt idx="3">
                  <c:v>0.7079418387</c:v>
                </c:pt>
                <c:pt idx="4">
                  <c:v>0.7079418387</c:v>
                </c:pt>
                <c:pt idx="5">
                  <c:v>0.7079418387</c:v>
                </c:pt>
                <c:pt idx="6">
                  <c:v>0.7079418387</c:v>
                </c:pt>
                <c:pt idx="7">
                  <c:v>0.7079418387</c:v>
                </c:pt>
                <c:pt idx="8">
                  <c:v>0.7079418387</c:v>
                </c:pt>
                <c:pt idx="9">
                  <c:v>0.7079418387</c:v>
                </c:pt>
                <c:pt idx="10">
                  <c:v>0.7079418387</c:v>
                </c:pt>
                <c:pt idx="12">
                  <c:v>0.7079418387</c:v>
                </c:pt>
                <c:pt idx="13">
                  <c:v>0.7079418387</c:v>
                </c:pt>
                <c:pt idx="14">
                  <c:v>0.7079418387</c:v>
                </c:pt>
                <c:pt idx="15">
                  <c:v>0.7079418387</c:v>
                </c:pt>
              </c:numCache>
            </c:numRef>
          </c:val>
        </c:ser>
        <c:ser>
          <c:idx val="1"/>
          <c:order val="1"/>
          <c:tx>
            <c:strRef>
              <c:f>'graph data'!$I$3</c:f>
              <c:strCache>
                <c:ptCount val="1"/>
                <c:pt idx="0">
                  <c:v>1986/87-1994/95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c:v>
                </c:pt>
                <c:pt idx="1">
                  <c:v>Central (1,2)</c:v>
                </c:pt>
                <c:pt idx="2">
                  <c:v>Assiniboine (1,2)</c:v>
                </c:pt>
                <c:pt idx="3">
                  <c:v>Brandon (1,2)</c:v>
                </c:pt>
                <c:pt idx="4">
                  <c:v>Winnipeg (1,2,t)</c:v>
                </c:pt>
                <c:pt idx="5">
                  <c:v>Parkland (1,2,t)</c:v>
                </c:pt>
                <c:pt idx="6">
                  <c:v>Interlake</c:v>
                </c:pt>
                <c:pt idx="7">
                  <c:v>North Eastman (1,2)</c:v>
                </c:pt>
                <c:pt idx="8">
                  <c:v>Churchill (1,2)</c:v>
                </c:pt>
                <c:pt idx="9">
                  <c:v>Nor-Man (1,2,t)</c:v>
                </c:pt>
                <c:pt idx="10">
                  <c:v>Burntwood (1,2,t)</c:v>
                </c:pt>
                <c:pt idx="12">
                  <c:v>South (1,2)</c:v>
                </c:pt>
                <c:pt idx="13">
                  <c:v>Mid (1,2)</c:v>
                </c:pt>
                <c:pt idx="14">
                  <c:v>North (1,2,t)</c:v>
                </c:pt>
                <c:pt idx="15">
                  <c:v>Manitoba</c:v>
                </c:pt>
              </c:strCache>
            </c:strRef>
          </c:cat>
          <c:val>
            <c:numRef>
              <c:f>'graph data'!$I$4:$I$19</c:f>
              <c:numCache>
                <c:ptCount val="16"/>
                <c:pt idx="0">
                  <c:v>0.7105824879</c:v>
                </c:pt>
                <c:pt idx="1">
                  <c:v>0.6380010318</c:v>
                </c:pt>
                <c:pt idx="2">
                  <c:v>0.6608841294</c:v>
                </c:pt>
                <c:pt idx="3">
                  <c:v>0.7470747484</c:v>
                </c:pt>
                <c:pt idx="4">
                  <c:v>0.7388389703</c:v>
                </c:pt>
                <c:pt idx="5">
                  <c:v>0.6736306405</c:v>
                </c:pt>
                <c:pt idx="6">
                  <c:v>0.7109320963</c:v>
                </c:pt>
                <c:pt idx="7">
                  <c:v>0.6697094813</c:v>
                </c:pt>
                <c:pt idx="8">
                  <c:v>0.5704571488</c:v>
                </c:pt>
                <c:pt idx="9">
                  <c:v>0.596876063</c:v>
                </c:pt>
                <c:pt idx="10">
                  <c:v>0.5416552777</c:v>
                </c:pt>
                <c:pt idx="12">
                  <c:v>0.6590534503</c:v>
                </c:pt>
                <c:pt idx="13">
                  <c:v>0.6898707691</c:v>
                </c:pt>
                <c:pt idx="14">
                  <c:v>0.5535279383</c:v>
                </c:pt>
                <c:pt idx="15">
                  <c:v>0.7079418387</c:v>
                </c:pt>
              </c:numCache>
            </c:numRef>
          </c:val>
        </c:ser>
        <c:ser>
          <c:idx val="2"/>
          <c:order val="2"/>
          <c:tx>
            <c:strRef>
              <c:f>'graph data'!$J$3</c:f>
              <c:strCache>
                <c:ptCount val="1"/>
                <c:pt idx="0">
                  <c:v>1995/96-2003/04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c:v>
                </c:pt>
                <c:pt idx="1">
                  <c:v>Central (1,2)</c:v>
                </c:pt>
                <c:pt idx="2">
                  <c:v>Assiniboine (1,2)</c:v>
                </c:pt>
                <c:pt idx="3">
                  <c:v>Brandon (1,2)</c:v>
                </c:pt>
                <c:pt idx="4">
                  <c:v>Winnipeg (1,2,t)</c:v>
                </c:pt>
                <c:pt idx="5">
                  <c:v>Parkland (1,2,t)</c:v>
                </c:pt>
                <c:pt idx="6">
                  <c:v>Interlake</c:v>
                </c:pt>
                <c:pt idx="7">
                  <c:v>North Eastman (1,2)</c:v>
                </c:pt>
                <c:pt idx="8">
                  <c:v>Churchill (1,2)</c:v>
                </c:pt>
                <c:pt idx="9">
                  <c:v>Nor-Man (1,2,t)</c:v>
                </c:pt>
                <c:pt idx="10">
                  <c:v>Burntwood (1,2,t)</c:v>
                </c:pt>
                <c:pt idx="12">
                  <c:v>South (1,2)</c:v>
                </c:pt>
                <c:pt idx="13">
                  <c:v>Mid (1,2)</c:v>
                </c:pt>
                <c:pt idx="14">
                  <c:v>North (1,2,t)</c:v>
                </c:pt>
                <c:pt idx="15">
                  <c:v>Manitoba</c:v>
                </c:pt>
              </c:strCache>
            </c:strRef>
          </c:cat>
          <c:val>
            <c:numRef>
              <c:f>'graph data'!$J$4:$J$19</c:f>
              <c:numCache>
                <c:ptCount val="16"/>
                <c:pt idx="0">
                  <c:v>0.6982318664</c:v>
                </c:pt>
                <c:pt idx="1">
                  <c:v>0.6373812028</c:v>
                </c:pt>
                <c:pt idx="2">
                  <c:v>0.6453947031</c:v>
                </c:pt>
                <c:pt idx="3">
                  <c:v>0.7529161846</c:v>
                </c:pt>
                <c:pt idx="4">
                  <c:v>0.7521891312</c:v>
                </c:pt>
                <c:pt idx="5">
                  <c:v>0.629151232</c:v>
                </c:pt>
                <c:pt idx="6">
                  <c:v>0.7075612906</c:v>
                </c:pt>
                <c:pt idx="7">
                  <c:v>0.6793347732</c:v>
                </c:pt>
                <c:pt idx="8">
                  <c:v>0.5018878796</c:v>
                </c:pt>
                <c:pt idx="9">
                  <c:v>0.5265636834</c:v>
                </c:pt>
                <c:pt idx="10">
                  <c:v>0.4788144412</c:v>
                </c:pt>
                <c:pt idx="12">
                  <c:v>0.6578594303</c:v>
                </c:pt>
                <c:pt idx="13">
                  <c:v>0.6828693927</c:v>
                </c:pt>
                <c:pt idx="14">
                  <c:v>0.4940917865</c:v>
                </c:pt>
                <c:pt idx="15">
                  <c:v>0.7158067379</c:v>
                </c:pt>
              </c:numCache>
            </c:numRef>
          </c:val>
        </c:ser>
        <c:ser>
          <c:idx val="3"/>
          <c:order val="3"/>
          <c:tx>
            <c:strRef>
              <c:f>'graph data'!$K$3</c:f>
              <c:strCache>
                <c:ptCount val="1"/>
                <c:pt idx="0">
                  <c:v>Mb Avg 95/96-03/04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95/96-03/04</c:name>
            <c:spPr>
              <a:ln w="25400">
                <a:solidFill>
                  <a:srgbClr val="000000"/>
                </a:solidFill>
                <a:prstDash val="sysDot"/>
              </a:ln>
            </c:spPr>
            <c:trendlineType val="linear"/>
            <c:forward val="0.5"/>
            <c:backward val="0.5"/>
            <c:dispEq val="0"/>
            <c:dispRSqr val="0"/>
          </c:trendline>
          <c:cat>
            <c:strRef>
              <c:f>'graph data'!$B$4:$B$19</c:f>
              <c:strCache>
                <c:ptCount val="16"/>
                <c:pt idx="0">
                  <c:v>South Eastman</c:v>
                </c:pt>
                <c:pt idx="1">
                  <c:v>Central (1,2)</c:v>
                </c:pt>
                <c:pt idx="2">
                  <c:v>Assiniboine (1,2)</c:v>
                </c:pt>
                <c:pt idx="3">
                  <c:v>Brandon (1,2)</c:v>
                </c:pt>
                <c:pt idx="4">
                  <c:v>Winnipeg (1,2,t)</c:v>
                </c:pt>
                <c:pt idx="5">
                  <c:v>Parkland (1,2,t)</c:v>
                </c:pt>
                <c:pt idx="6">
                  <c:v>Interlake</c:v>
                </c:pt>
                <c:pt idx="7">
                  <c:v>North Eastman (1,2)</c:v>
                </c:pt>
                <c:pt idx="8">
                  <c:v>Churchill (1,2)</c:v>
                </c:pt>
                <c:pt idx="9">
                  <c:v>Nor-Man (1,2,t)</c:v>
                </c:pt>
                <c:pt idx="10">
                  <c:v>Burntwood (1,2,t)</c:v>
                </c:pt>
                <c:pt idx="12">
                  <c:v>South (1,2)</c:v>
                </c:pt>
                <c:pt idx="13">
                  <c:v>Mid (1,2)</c:v>
                </c:pt>
                <c:pt idx="14">
                  <c:v>North (1,2,t)</c:v>
                </c:pt>
                <c:pt idx="15">
                  <c:v>Manitoba</c:v>
                </c:pt>
              </c:strCache>
            </c:strRef>
          </c:cat>
          <c:val>
            <c:numRef>
              <c:f>'graph data'!$K$4:$K$19</c:f>
              <c:numCache>
                <c:ptCount val="16"/>
                <c:pt idx="0">
                  <c:v>0.7158067379</c:v>
                </c:pt>
                <c:pt idx="1">
                  <c:v>0.7158067379</c:v>
                </c:pt>
                <c:pt idx="2">
                  <c:v>0.7158067379</c:v>
                </c:pt>
                <c:pt idx="3">
                  <c:v>0.7158067379</c:v>
                </c:pt>
                <c:pt idx="4">
                  <c:v>0.7158067379</c:v>
                </c:pt>
                <c:pt idx="5">
                  <c:v>0.7158067379</c:v>
                </c:pt>
                <c:pt idx="6">
                  <c:v>0.7158067379</c:v>
                </c:pt>
                <c:pt idx="7">
                  <c:v>0.7158067379</c:v>
                </c:pt>
                <c:pt idx="8">
                  <c:v>0.7158067379</c:v>
                </c:pt>
                <c:pt idx="9">
                  <c:v>0.7158067379</c:v>
                </c:pt>
                <c:pt idx="10">
                  <c:v>0.7158067379</c:v>
                </c:pt>
                <c:pt idx="12">
                  <c:v>0.7158067379</c:v>
                </c:pt>
                <c:pt idx="13">
                  <c:v>0.7158067379</c:v>
                </c:pt>
                <c:pt idx="14">
                  <c:v>0.7158067379</c:v>
                </c:pt>
                <c:pt idx="15">
                  <c:v>0.7158067379</c:v>
                </c:pt>
              </c:numCache>
            </c:numRef>
          </c:val>
        </c:ser>
        <c:axId val="18517552"/>
        <c:axId val="32440241"/>
      </c:barChart>
      <c:catAx>
        <c:axId val="18517552"/>
        <c:scaling>
          <c:orientation val="maxMin"/>
        </c:scaling>
        <c:axPos val="l"/>
        <c:delete val="0"/>
        <c:numFmt formatCode="General" sourceLinked="1"/>
        <c:majorTickMark val="none"/>
        <c:minorTickMark val="none"/>
        <c:tickLblPos val="nextTo"/>
        <c:crossAx val="32440241"/>
        <c:crosses val="autoZero"/>
        <c:auto val="1"/>
        <c:lblOffset val="100"/>
        <c:noMultiLvlLbl val="0"/>
      </c:catAx>
      <c:valAx>
        <c:axId val="32440241"/>
        <c:scaling>
          <c:orientation val="minMax"/>
          <c:max val="1"/>
        </c:scaling>
        <c:axPos val="t"/>
        <c:majorGridlines>
          <c:spPr>
            <a:ln w="12700">
              <a:solidFill/>
            </a:ln>
          </c:spPr>
        </c:majorGridlines>
        <c:delete val="0"/>
        <c:numFmt formatCode="0%" sourceLinked="0"/>
        <c:majorTickMark val="none"/>
        <c:minorTickMark val="none"/>
        <c:tickLblPos val="nextTo"/>
        <c:crossAx val="18517552"/>
        <c:crosses val="max"/>
        <c:crossBetween val="between"/>
        <c:dispUnits/>
        <c:majorUnit val="0.1"/>
      </c:valAx>
      <c:spPr>
        <a:solidFill>
          <a:srgbClr val="FFFFFF"/>
        </a:solidFill>
        <a:ln w="12700">
          <a:solidFill/>
        </a:ln>
      </c:spPr>
    </c:plotArea>
    <c:legend>
      <c:legendPos val="r"/>
      <c:legendEntry>
        <c:idx val="0"/>
        <c:delete val="1"/>
      </c:legendEntry>
      <c:legendEntry>
        <c:idx val="3"/>
        <c:delete val="1"/>
      </c:legendEntry>
      <c:layout>
        <c:manualLayout>
          <c:xMode val="edge"/>
          <c:yMode val="edge"/>
          <c:x val="0.7555"/>
          <c:y val="0.128"/>
          <c:w val="0.24275"/>
          <c:h val="0.136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11.2: Cervical Cancer Screening Rates by District</a:t>
            </a:r>
            <a:r>
              <a:rPr lang="en-US" cap="none" sz="1000" b="1" i="0" u="none" baseline="0"/>
              <a:t>
</a:t>
            </a:r>
            <a:r>
              <a:rPr lang="en-US" cap="none" sz="800" b="0" i="0" u="none" baseline="0"/>
              <a:t>Age-adjusted percent of women age 18-69 with one or more PAP smears in a three-year period,                                            excluding those who have had a hysterectomy</a:t>
            </a:r>
          </a:p>
        </c:rich>
      </c:tx>
      <c:layout>
        <c:manualLayout>
          <c:xMode val="factor"/>
          <c:yMode val="factor"/>
          <c:x val="-0.0015"/>
          <c:y val="-0.02"/>
        </c:manualLayout>
      </c:layout>
      <c:spPr>
        <a:noFill/>
        <a:ln>
          <a:noFill/>
        </a:ln>
      </c:spPr>
    </c:title>
    <c:plotArea>
      <c:layout>
        <c:manualLayout>
          <c:xMode val="edge"/>
          <c:yMode val="edge"/>
          <c:x val="0.01125"/>
          <c:y val="0.0515"/>
          <c:w val="0.98875"/>
          <c:h val="0.92925"/>
        </c:manualLayout>
      </c:layout>
      <c:barChart>
        <c:barDir val="bar"/>
        <c:grouping val="clustered"/>
        <c:varyColors val="0"/>
        <c:ser>
          <c:idx val="0"/>
          <c:order val="0"/>
          <c:tx>
            <c:strRef>
              <c:f>'graph data'!$H$3</c:f>
              <c:strCache>
                <c:ptCount val="1"/>
                <c:pt idx="0">
                  <c:v>Mb Avg 86/87-94/95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86/87-94/95</c:name>
            <c:spPr>
              <a:ln w="25400">
                <a:solidFill>
                  <a:srgbClr val="C0C0C0"/>
                </a:solidFill>
                <a:prstDash val="sysDot"/>
              </a:ln>
            </c:spPr>
            <c:trendlineType val="linear"/>
            <c:forward val="0.5"/>
            <c:backward val="0.5"/>
            <c:dispEq val="0"/>
            <c:dispRSqr val="0"/>
          </c:trendline>
          <c:cat>
            <c:strRef>
              <c:f>'graph data'!$B$40:$B$101</c:f>
              <c:strCache>
                <c:ptCount val="62"/>
                <c:pt idx="0">
                  <c:v>SE Northern</c:v>
                </c:pt>
                <c:pt idx="1">
                  <c:v>SE Central</c:v>
                </c:pt>
                <c:pt idx="2">
                  <c:v>SE Western</c:v>
                </c:pt>
                <c:pt idx="3">
                  <c:v>SE Southern (1,2)</c:v>
                </c:pt>
                <c:pt idx="5">
                  <c:v>CE Altona (1,2)</c:v>
                </c:pt>
                <c:pt idx="6">
                  <c:v>CE Cartier/SFX</c:v>
                </c:pt>
                <c:pt idx="7">
                  <c:v>CE Red River</c:v>
                </c:pt>
                <c:pt idx="8">
                  <c:v>CE Louise/Pembina</c:v>
                </c:pt>
                <c:pt idx="9">
                  <c:v>CE Carman (1)</c:v>
                </c:pt>
                <c:pt idx="10">
                  <c:v>CE Morden/Winkler (1,2)</c:v>
                </c:pt>
                <c:pt idx="11">
                  <c:v>CE Swan Lake</c:v>
                </c:pt>
                <c:pt idx="12">
                  <c:v>CE Portage (1,2)</c:v>
                </c:pt>
                <c:pt idx="13">
                  <c:v>CE Seven Regions (1,2)</c:v>
                </c:pt>
                <c:pt idx="15">
                  <c:v>AS East 2 (1,2)</c:v>
                </c:pt>
                <c:pt idx="16">
                  <c:v>AS West 1</c:v>
                </c:pt>
                <c:pt idx="17">
                  <c:v>AS North 2 (2)</c:v>
                </c:pt>
                <c:pt idx="18">
                  <c:v>AS West 2 (1,2)</c:v>
                </c:pt>
                <c:pt idx="19">
                  <c:v>AS North 1 (1,2)</c:v>
                </c:pt>
                <c:pt idx="20">
                  <c:v>AS East 1</c:v>
                </c:pt>
                <c:pt idx="22">
                  <c:v>BDN Rural (1)</c:v>
                </c:pt>
                <c:pt idx="23">
                  <c:v>BDN Southeast</c:v>
                </c:pt>
                <c:pt idx="24">
                  <c:v>BDN West (1,2)</c:v>
                </c:pt>
                <c:pt idx="25">
                  <c:v>BDN East</c:v>
                </c:pt>
                <c:pt idx="26">
                  <c:v>BDN North End</c:v>
                </c:pt>
                <c:pt idx="27">
                  <c:v>BDN Southwest</c:v>
                </c:pt>
                <c:pt idx="28">
                  <c:v>BDN Central</c:v>
                </c:pt>
                <c:pt idx="30">
                  <c:v>PL West (2,t)</c:v>
                </c:pt>
                <c:pt idx="31">
                  <c:v>PL Central</c:v>
                </c:pt>
                <c:pt idx="32">
                  <c:v>PL East (2)</c:v>
                </c:pt>
                <c:pt idx="33">
                  <c:v>PL North (1,2)</c:v>
                </c:pt>
                <c:pt idx="35">
                  <c:v>IL Southwest</c:v>
                </c:pt>
                <c:pt idx="36">
                  <c:v>IL Southeast</c:v>
                </c:pt>
                <c:pt idx="37">
                  <c:v>IL Northeast</c:v>
                </c:pt>
                <c:pt idx="38">
                  <c:v>IL Northwest (1,2)</c:v>
                </c:pt>
                <c:pt idx="40">
                  <c:v>NE Springfield</c:v>
                </c:pt>
                <c:pt idx="41">
                  <c:v>NE Iron Rose</c:v>
                </c:pt>
                <c:pt idx="42">
                  <c:v>NE Winnipeg River</c:v>
                </c:pt>
                <c:pt idx="43">
                  <c:v>NE Brokenhead</c:v>
                </c:pt>
                <c:pt idx="44">
                  <c:v>NE Blue Water (1,2)</c:v>
                </c:pt>
                <c:pt idx="45">
                  <c:v>NE Northern Remote (1,2)</c:v>
                </c:pt>
                <c:pt idx="47">
                  <c:v>NM F Flon/Snow L/Cran (1,2,t)</c:v>
                </c:pt>
                <c:pt idx="48">
                  <c:v>NM The Pas/OCN/Kelsey (1,2)</c:v>
                </c:pt>
                <c:pt idx="49">
                  <c:v>NM Nor-Man Other (1,2,t)</c:v>
                </c:pt>
                <c:pt idx="51">
                  <c:v>BW Thompson (2)</c:v>
                </c:pt>
                <c:pt idx="52">
                  <c:v>BW Gillam/Fox Lake</c:v>
                </c:pt>
                <c:pt idx="53">
                  <c:v>BW Lynn/Leaf/SIL (1,2)</c:v>
                </c:pt>
                <c:pt idx="54">
                  <c:v>BW Thick Por/Pik/Wab (1,2)</c:v>
                </c:pt>
                <c:pt idx="55">
                  <c:v>BW Cross Lake (1,2,t)</c:v>
                </c:pt>
                <c:pt idx="56">
                  <c:v>BW Island Lake (1,2)</c:v>
                </c:pt>
                <c:pt idx="57">
                  <c:v>BW Norway House (1,2,t)</c:v>
                </c:pt>
                <c:pt idx="58">
                  <c:v>BW Oxford H &amp; Gods (1,2,t)</c:v>
                </c:pt>
                <c:pt idx="59">
                  <c:v>BW Tad/Broch/Lac Br (1,2,t)</c:v>
                </c:pt>
                <c:pt idx="60">
                  <c:v>BW Sha/York/Split/War (1,2,t)</c:v>
                </c:pt>
                <c:pt idx="61">
                  <c:v>BW Nelson House (1,2,t)</c:v>
                </c:pt>
              </c:strCache>
            </c:strRef>
          </c:cat>
          <c:val>
            <c:numRef>
              <c:f>'graph data'!$H$40:$H$101</c:f>
              <c:numCache>
                <c:ptCount val="62"/>
                <c:pt idx="0">
                  <c:v>0.7079418387</c:v>
                </c:pt>
                <c:pt idx="1">
                  <c:v>0.7079418387</c:v>
                </c:pt>
                <c:pt idx="2">
                  <c:v>0.7079418387</c:v>
                </c:pt>
                <c:pt idx="3">
                  <c:v>0.7079418387</c:v>
                </c:pt>
                <c:pt idx="5">
                  <c:v>0.7079418387</c:v>
                </c:pt>
                <c:pt idx="6">
                  <c:v>0.7079418387</c:v>
                </c:pt>
                <c:pt idx="7">
                  <c:v>0.7079418387</c:v>
                </c:pt>
                <c:pt idx="8">
                  <c:v>0.7079418387</c:v>
                </c:pt>
                <c:pt idx="9">
                  <c:v>0.7079418387</c:v>
                </c:pt>
                <c:pt idx="10">
                  <c:v>0.7079418387</c:v>
                </c:pt>
                <c:pt idx="11">
                  <c:v>0.7079418387</c:v>
                </c:pt>
                <c:pt idx="12">
                  <c:v>0.7079418387</c:v>
                </c:pt>
                <c:pt idx="13">
                  <c:v>0.7079418387</c:v>
                </c:pt>
                <c:pt idx="15">
                  <c:v>0.7079418387</c:v>
                </c:pt>
                <c:pt idx="16">
                  <c:v>0.7079418387</c:v>
                </c:pt>
                <c:pt idx="17">
                  <c:v>0.7079418387</c:v>
                </c:pt>
                <c:pt idx="18">
                  <c:v>0.7079418387</c:v>
                </c:pt>
                <c:pt idx="19">
                  <c:v>0.7079418387</c:v>
                </c:pt>
                <c:pt idx="20">
                  <c:v>0.7079418387</c:v>
                </c:pt>
                <c:pt idx="22">
                  <c:v>0.7079418387</c:v>
                </c:pt>
                <c:pt idx="23">
                  <c:v>0.7079418387</c:v>
                </c:pt>
                <c:pt idx="24">
                  <c:v>0.7079418387</c:v>
                </c:pt>
                <c:pt idx="25">
                  <c:v>0.7079418387</c:v>
                </c:pt>
                <c:pt idx="26">
                  <c:v>0.7079418387</c:v>
                </c:pt>
                <c:pt idx="27">
                  <c:v>0.7079418387</c:v>
                </c:pt>
                <c:pt idx="28">
                  <c:v>0.7079418387</c:v>
                </c:pt>
                <c:pt idx="30">
                  <c:v>0.7079418387</c:v>
                </c:pt>
                <c:pt idx="31">
                  <c:v>0.7079418387</c:v>
                </c:pt>
                <c:pt idx="32">
                  <c:v>0.7079418387</c:v>
                </c:pt>
                <c:pt idx="33">
                  <c:v>0.7079418387</c:v>
                </c:pt>
                <c:pt idx="35">
                  <c:v>0.7079418387</c:v>
                </c:pt>
                <c:pt idx="36">
                  <c:v>0.7079418387</c:v>
                </c:pt>
                <c:pt idx="37">
                  <c:v>0.7079418387</c:v>
                </c:pt>
                <c:pt idx="38">
                  <c:v>0.7079418387</c:v>
                </c:pt>
                <c:pt idx="40">
                  <c:v>0.7079418387</c:v>
                </c:pt>
                <c:pt idx="41">
                  <c:v>0.7079418387</c:v>
                </c:pt>
                <c:pt idx="42">
                  <c:v>0.7079418387</c:v>
                </c:pt>
                <c:pt idx="43">
                  <c:v>0.7079418387</c:v>
                </c:pt>
                <c:pt idx="44">
                  <c:v>0.7079418387</c:v>
                </c:pt>
                <c:pt idx="45">
                  <c:v>0.7079418387</c:v>
                </c:pt>
                <c:pt idx="47">
                  <c:v>0.7079418387</c:v>
                </c:pt>
                <c:pt idx="48">
                  <c:v>0.7079418387</c:v>
                </c:pt>
                <c:pt idx="49">
                  <c:v>0.7079418387</c:v>
                </c:pt>
                <c:pt idx="51">
                  <c:v>0.7079418387</c:v>
                </c:pt>
                <c:pt idx="52">
                  <c:v>0.7079418387</c:v>
                </c:pt>
                <c:pt idx="53">
                  <c:v>0.7079418387</c:v>
                </c:pt>
                <c:pt idx="54">
                  <c:v>0.7079418387</c:v>
                </c:pt>
                <c:pt idx="55">
                  <c:v>0.7079418387</c:v>
                </c:pt>
                <c:pt idx="56">
                  <c:v>0.7079418387</c:v>
                </c:pt>
                <c:pt idx="57">
                  <c:v>0.7079418387</c:v>
                </c:pt>
                <c:pt idx="58">
                  <c:v>0.7079418387</c:v>
                </c:pt>
                <c:pt idx="59">
                  <c:v>0.7079418387</c:v>
                </c:pt>
                <c:pt idx="60">
                  <c:v>0.7079418387</c:v>
                </c:pt>
                <c:pt idx="61">
                  <c:v>0.7079418387</c:v>
                </c:pt>
              </c:numCache>
            </c:numRef>
          </c:val>
        </c:ser>
        <c:ser>
          <c:idx val="1"/>
          <c:order val="1"/>
          <c:tx>
            <c:strRef>
              <c:f>'graph data'!$I$3</c:f>
              <c:strCache>
                <c:ptCount val="1"/>
                <c:pt idx="0">
                  <c:v>1986/87-1994/95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data'!$B$40:$B$101</c:f>
              <c:strCache>
                <c:ptCount val="62"/>
                <c:pt idx="0">
                  <c:v>SE Northern</c:v>
                </c:pt>
                <c:pt idx="1">
                  <c:v>SE Central</c:v>
                </c:pt>
                <c:pt idx="2">
                  <c:v>SE Western</c:v>
                </c:pt>
                <c:pt idx="3">
                  <c:v>SE Southern (1,2)</c:v>
                </c:pt>
                <c:pt idx="5">
                  <c:v>CE Altona (1,2)</c:v>
                </c:pt>
                <c:pt idx="6">
                  <c:v>CE Cartier/SFX</c:v>
                </c:pt>
                <c:pt idx="7">
                  <c:v>CE Red River</c:v>
                </c:pt>
                <c:pt idx="8">
                  <c:v>CE Louise/Pembina</c:v>
                </c:pt>
                <c:pt idx="9">
                  <c:v>CE Carman (1)</c:v>
                </c:pt>
                <c:pt idx="10">
                  <c:v>CE Morden/Winkler (1,2)</c:v>
                </c:pt>
                <c:pt idx="11">
                  <c:v>CE Swan Lake</c:v>
                </c:pt>
                <c:pt idx="12">
                  <c:v>CE Portage (1,2)</c:v>
                </c:pt>
                <c:pt idx="13">
                  <c:v>CE Seven Regions (1,2)</c:v>
                </c:pt>
                <c:pt idx="15">
                  <c:v>AS East 2 (1,2)</c:v>
                </c:pt>
                <c:pt idx="16">
                  <c:v>AS West 1</c:v>
                </c:pt>
                <c:pt idx="17">
                  <c:v>AS North 2 (2)</c:v>
                </c:pt>
                <c:pt idx="18">
                  <c:v>AS West 2 (1,2)</c:v>
                </c:pt>
                <c:pt idx="19">
                  <c:v>AS North 1 (1,2)</c:v>
                </c:pt>
                <c:pt idx="20">
                  <c:v>AS East 1</c:v>
                </c:pt>
                <c:pt idx="22">
                  <c:v>BDN Rural (1)</c:v>
                </c:pt>
                <c:pt idx="23">
                  <c:v>BDN Southeast</c:v>
                </c:pt>
                <c:pt idx="24">
                  <c:v>BDN West (1,2)</c:v>
                </c:pt>
                <c:pt idx="25">
                  <c:v>BDN East</c:v>
                </c:pt>
                <c:pt idx="26">
                  <c:v>BDN North End</c:v>
                </c:pt>
                <c:pt idx="27">
                  <c:v>BDN Southwest</c:v>
                </c:pt>
                <c:pt idx="28">
                  <c:v>BDN Central</c:v>
                </c:pt>
                <c:pt idx="30">
                  <c:v>PL West (2,t)</c:v>
                </c:pt>
                <c:pt idx="31">
                  <c:v>PL Central</c:v>
                </c:pt>
                <c:pt idx="32">
                  <c:v>PL East (2)</c:v>
                </c:pt>
                <c:pt idx="33">
                  <c:v>PL North (1,2)</c:v>
                </c:pt>
                <c:pt idx="35">
                  <c:v>IL Southwest</c:v>
                </c:pt>
                <c:pt idx="36">
                  <c:v>IL Southeast</c:v>
                </c:pt>
                <c:pt idx="37">
                  <c:v>IL Northeast</c:v>
                </c:pt>
                <c:pt idx="38">
                  <c:v>IL Northwest (1,2)</c:v>
                </c:pt>
                <c:pt idx="40">
                  <c:v>NE Springfield</c:v>
                </c:pt>
                <c:pt idx="41">
                  <c:v>NE Iron Rose</c:v>
                </c:pt>
                <c:pt idx="42">
                  <c:v>NE Winnipeg River</c:v>
                </c:pt>
                <c:pt idx="43">
                  <c:v>NE Brokenhead</c:v>
                </c:pt>
                <c:pt idx="44">
                  <c:v>NE Blue Water (1,2)</c:v>
                </c:pt>
                <c:pt idx="45">
                  <c:v>NE Northern Remote (1,2)</c:v>
                </c:pt>
                <c:pt idx="47">
                  <c:v>NM F Flon/Snow L/Cran (1,2,t)</c:v>
                </c:pt>
                <c:pt idx="48">
                  <c:v>NM The Pas/OCN/Kelsey (1,2)</c:v>
                </c:pt>
                <c:pt idx="49">
                  <c:v>NM Nor-Man Other (1,2,t)</c:v>
                </c:pt>
                <c:pt idx="51">
                  <c:v>BW Thompson (2)</c:v>
                </c:pt>
                <c:pt idx="52">
                  <c:v>BW Gillam/Fox Lake</c:v>
                </c:pt>
                <c:pt idx="53">
                  <c:v>BW Lynn/Leaf/SIL (1,2)</c:v>
                </c:pt>
                <c:pt idx="54">
                  <c:v>BW Thick Por/Pik/Wab (1,2)</c:v>
                </c:pt>
                <c:pt idx="55">
                  <c:v>BW Cross Lake (1,2,t)</c:v>
                </c:pt>
                <c:pt idx="56">
                  <c:v>BW Island Lake (1,2)</c:v>
                </c:pt>
                <c:pt idx="57">
                  <c:v>BW Norway House (1,2,t)</c:v>
                </c:pt>
                <c:pt idx="58">
                  <c:v>BW Oxford H &amp; Gods (1,2,t)</c:v>
                </c:pt>
                <c:pt idx="59">
                  <c:v>BW Tad/Broch/Lac Br (1,2,t)</c:v>
                </c:pt>
                <c:pt idx="60">
                  <c:v>BW Sha/York/Split/War (1,2,t)</c:v>
                </c:pt>
                <c:pt idx="61">
                  <c:v>BW Nelson House (1,2,t)</c:v>
                </c:pt>
              </c:strCache>
            </c:strRef>
          </c:cat>
          <c:val>
            <c:numRef>
              <c:f>'graph data'!$I$40:$I$101</c:f>
              <c:numCache>
                <c:ptCount val="62"/>
                <c:pt idx="0">
                  <c:v>0.7235854811</c:v>
                </c:pt>
                <c:pt idx="1">
                  <c:v>0.711207083</c:v>
                </c:pt>
                <c:pt idx="2">
                  <c:v>0.7268792515</c:v>
                </c:pt>
                <c:pt idx="3">
                  <c:v>0.6416996901</c:v>
                </c:pt>
                <c:pt idx="5">
                  <c:v>0.6191090268</c:v>
                </c:pt>
                <c:pt idx="6">
                  <c:v>0.7470151647</c:v>
                </c:pt>
                <c:pt idx="7">
                  <c:v>0.7240484497</c:v>
                </c:pt>
                <c:pt idx="8">
                  <c:v>0.6910004372</c:v>
                </c:pt>
                <c:pt idx="9">
                  <c:v>0.6399661586</c:v>
                </c:pt>
                <c:pt idx="10">
                  <c:v>0.5985824895</c:v>
                </c:pt>
                <c:pt idx="11">
                  <c:v>0.7666881032</c:v>
                </c:pt>
                <c:pt idx="12">
                  <c:v>0.5818735651</c:v>
                </c:pt>
                <c:pt idx="13">
                  <c:v>0.5604759593</c:v>
                </c:pt>
                <c:pt idx="15">
                  <c:v>0.6579185952</c:v>
                </c:pt>
                <c:pt idx="16">
                  <c:v>0.7288524716</c:v>
                </c:pt>
                <c:pt idx="17">
                  <c:v>0.6892180134</c:v>
                </c:pt>
                <c:pt idx="18">
                  <c:v>0.6216442277</c:v>
                </c:pt>
                <c:pt idx="19">
                  <c:v>0.5864357212</c:v>
                </c:pt>
                <c:pt idx="20">
                  <c:v>0.7011042577</c:v>
                </c:pt>
                <c:pt idx="22">
                  <c:v>0.772053061</c:v>
                </c:pt>
                <c:pt idx="23">
                  <c:v>0.7315477222</c:v>
                </c:pt>
                <c:pt idx="24">
                  <c:v>0.7748264316</c:v>
                </c:pt>
                <c:pt idx="25">
                  <c:v>0.7354405607</c:v>
                </c:pt>
                <c:pt idx="26">
                  <c:v>0.719887408</c:v>
                </c:pt>
                <c:pt idx="27">
                  <c:v>0.7452622796</c:v>
                </c:pt>
                <c:pt idx="28">
                  <c:v>0.7194163461</c:v>
                </c:pt>
                <c:pt idx="30">
                  <c:v>0.6708871184</c:v>
                </c:pt>
                <c:pt idx="31">
                  <c:v>0.7277790684</c:v>
                </c:pt>
                <c:pt idx="32">
                  <c:v>0.7108161809</c:v>
                </c:pt>
                <c:pt idx="33">
                  <c:v>0.5833659012</c:v>
                </c:pt>
                <c:pt idx="35">
                  <c:v>0.7198006517</c:v>
                </c:pt>
                <c:pt idx="36">
                  <c:v>0.7198289042</c:v>
                </c:pt>
                <c:pt idx="37">
                  <c:v>0.7212944687</c:v>
                </c:pt>
                <c:pt idx="38">
                  <c:v>0.6170566796</c:v>
                </c:pt>
                <c:pt idx="40">
                  <c:v>0.7400478259</c:v>
                </c:pt>
                <c:pt idx="41">
                  <c:v>0.6631497325</c:v>
                </c:pt>
                <c:pt idx="42">
                  <c:v>0.7060451269</c:v>
                </c:pt>
                <c:pt idx="43">
                  <c:v>0.6867772249</c:v>
                </c:pt>
                <c:pt idx="44">
                  <c:v>0.5976690764</c:v>
                </c:pt>
                <c:pt idx="45">
                  <c:v>0.3915017195</c:v>
                </c:pt>
                <c:pt idx="47">
                  <c:v>0.6578673388</c:v>
                </c:pt>
                <c:pt idx="48">
                  <c:v>0.5649242656</c:v>
                </c:pt>
                <c:pt idx="49">
                  <c:v>0.441040709</c:v>
                </c:pt>
                <c:pt idx="51">
                  <c:v>0.6888183894</c:v>
                </c:pt>
                <c:pt idx="52">
                  <c:v>0.6605615647</c:v>
                </c:pt>
                <c:pt idx="53">
                  <c:v>0.4397766504</c:v>
                </c:pt>
                <c:pt idx="54">
                  <c:v>0.6047566855</c:v>
                </c:pt>
                <c:pt idx="55">
                  <c:v>0.5479257876</c:v>
                </c:pt>
                <c:pt idx="56">
                  <c:v>0.1981798727</c:v>
                </c:pt>
                <c:pt idx="57">
                  <c:v>0.4085194246</c:v>
                </c:pt>
                <c:pt idx="58">
                  <c:v>0.4181473435</c:v>
                </c:pt>
                <c:pt idx="59">
                  <c:v>0.4763997486</c:v>
                </c:pt>
                <c:pt idx="60">
                  <c:v>0.4551059518</c:v>
                </c:pt>
                <c:pt idx="61">
                  <c:v>0.4746680036</c:v>
                </c:pt>
              </c:numCache>
            </c:numRef>
          </c:val>
        </c:ser>
        <c:ser>
          <c:idx val="2"/>
          <c:order val="2"/>
          <c:tx>
            <c:strRef>
              <c:f>'graph data'!$J$3</c:f>
              <c:strCache>
                <c:ptCount val="1"/>
                <c:pt idx="0">
                  <c:v>1995/96-2003/04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data'!$B$40:$B$101</c:f>
              <c:strCache>
                <c:ptCount val="62"/>
                <c:pt idx="0">
                  <c:v>SE Northern</c:v>
                </c:pt>
                <c:pt idx="1">
                  <c:v>SE Central</c:v>
                </c:pt>
                <c:pt idx="2">
                  <c:v>SE Western</c:v>
                </c:pt>
                <c:pt idx="3">
                  <c:v>SE Southern (1,2)</c:v>
                </c:pt>
                <c:pt idx="5">
                  <c:v>CE Altona (1,2)</c:v>
                </c:pt>
                <c:pt idx="6">
                  <c:v>CE Cartier/SFX</c:v>
                </c:pt>
                <c:pt idx="7">
                  <c:v>CE Red River</c:v>
                </c:pt>
                <c:pt idx="8">
                  <c:v>CE Louise/Pembina</c:v>
                </c:pt>
                <c:pt idx="9">
                  <c:v>CE Carman (1)</c:v>
                </c:pt>
                <c:pt idx="10">
                  <c:v>CE Morden/Winkler (1,2)</c:v>
                </c:pt>
                <c:pt idx="11">
                  <c:v>CE Swan Lake</c:v>
                </c:pt>
                <c:pt idx="12">
                  <c:v>CE Portage (1,2)</c:v>
                </c:pt>
                <c:pt idx="13">
                  <c:v>CE Seven Regions (1,2)</c:v>
                </c:pt>
                <c:pt idx="15">
                  <c:v>AS East 2 (1,2)</c:v>
                </c:pt>
                <c:pt idx="16">
                  <c:v>AS West 1</c:v>
                </c:pt>
                <c:pt idx="17">
                  <c:v>AS North 2 (2)</c:v>
                </c:pt>
                <c:pt idx="18">
                  <c:v>AS West 2 (1,2)</c:v>
                </c:pt>
                <c:pt idx="19">
                  <c:v>AS North 1 (1,2)</c:v>
                </c:pt>
                <c:pt idx="20">
                  <c:v>AS East 1</c:v>
                </c:pt>
                <c:pt idx="22">
                  <c:v>BDN Rural (1)</c:v>
                </c:pt>
                <c:pt idx="23">
                  <c:v>BDN Southeast</c:v>
                </c:pt>
                <c:pt idx="24">
                  <c:v>BDN West (1,2)</c:v>
                </c:pt>
                <c:pt idx="25">
                  <c:v>BDN East</c:v>
                </c:pt>
                <c:pt idx="26">
                  <c:v>BDN North End</c:v>
                </c:pt>
                <c:pt idx="27">
                  <c:v>BDN Southwest</c:v>
                </c:pt>
                <c:pt idx="28">
                  <c:v>BDN Central</c:v>
                </c:pt>
                <c:pt idx="30">
                  <c:v>PL West (2,t)</c:v>
                </c:pt>
                <c:pt idx="31">
                  <c:v>PL Central</c:v>
                </c:pt>
                <c:pt idx="32">
                  <c:v>PL East (2)</c:v>
                </c:pt>
                <c:pt idx="33">
                  <c:v>PL North (1,2)</c:v>
                </c:pt>
                <c:pt idx="35">
                  <c:v>IL Southwest</c:v>
                </c:pt>
                <c:pt idx="36">
                  <c:v>IL Southeast</c:v>
                </c:pt>
                <c:pt idx="37">
                  <c:v>IL Northeast</c:v>
                </c:pt>
                <c:pt idx="38">
                  <c:v>IL Northwest (1,2)</c:v>
                </c:pt>
                <c:pt idx="40">
                  <c:v>NE Springfield</c:v>
                </c:pt>
                <c:pt idx="41">
                  <c:v>NE Iron Rose</c:v>
                </c:pt>
                <c:pt idx="42">
                  <c:v>NE Winnipeg River</c:v>
                </c:pt>
                <c:pt idx="43">
                  <c:v>NE Brokenhead</c:v>
                </c:pt>
                <c:pt idx="44">
                  <c:v>NE Blue Water (1,2)</c:v>
                </c:pt>
                <c:pt idx="45">
                  <c:v>NE Northern Remote (1,2)</c:v>
                </c:pt>
                <c:pt idx="47">
                  <c:v>NM F Flon/Snow L/Cran (1,2,t)</c:v>
                </c:pt>
                <c:pt idx="48">
                  <c:v>NM The Pas/OCN/Kelsey (1,2)</c:v>
                </c:pt>
                <c:pt idx="49">
                  <c:v>NM Nor-Man Other (1,2,t)</c:v>
                </c:pt>
                <c:pt idx="51">
                  <c:v>BW Thompson (2)</c:v>
                </c:pt>
                <c:pt idx="52">
                  <c:v>BW Gillam/Fox Lake</c:v>
                </c:pt>
                <c:pt idx="53">
                  <c:v>BW Lynn/Leaf/SIL (1,2)</c:v>
                </c:pt>
                <c:pt idx="54">
                  <c:v>BW Thick Por/Pik/Wab (1,2)</c:v>
                </c:pt>
                <c:pt idx="55">
                  <c:v>BW Cross Lake (1,2,t)</c:v>
                </c:pt>
                <c:pt idx="56">
                  <c:v>BW Island Lake (1,2)</c:v>
                </c:pt>
                <c:pt idx="57">
                  <c:v>BW Norway House (1,2,t)</c:v>
                </c:pt>
                <c:pt idx="58">
                  <c:v>BW Oxford H &amp; Gods (1,2,t)</c:v>
                </c:pt>
                <c:pt idx="59">
                  <c:v>BW Tad/Broch/Lac Br (1,2,t)</c:v>
                </c:pt>
                <c:pt idx="60">
                  <c:v>BW Sha/York/Split/War (1,2,t)</c:v>
                </c:pt>
                <c:pt idx="61">
                  <c:v>BW Nelson House (1,2,t)</c:v>
                </c:pt>
              </c:strCache>
            </c:strRef>
          </c:cat>
          <c:val>
            <c:numRef>
              <c:f>'graph data'!$J$40:$J$101</c:f>
              <c:numCache>
                <c:ptCount val="62"/>
                <c:pt idx="0">
                  <c:v>0.7451724254</c:v>
                </c:pt>
                <c:pt idx="1">
                  <c:v>0.6842271011</c:v>
                </c:pt>
                <c:pt idx="2">
                  <c:v>0.7203875577</c:v>
                </c:pt>
                <c:pt idx="3">
                  <c:v>0.6419963138</c:v>
                </c:pt>
                <c:pt idx="5">
                  <c:v>0.6164123113</c:v>
                </c:pt>
                <c:pt idx="6">
                  <c:v>0.7430156121</c:v>
                </c:pt>
                <c:pt idx="7">
                  <c:v>0.7251032005</c:v>
                </c:pt>
                <c:pt idx="8">
                  <c:v>0.6688929346</c:v>
                </c:pt>
                <c:pt idx="9">
                  <c:v>0.6709872616</c:v>
                </c:pt>
                <c:pt idx="10">
                  <c:v>0.5781865571</c:v>
                </c:pt>
                <c:pt idx="11">
                  <c:v>0.7077452679</c:v>
                </c:pt>
                <c:pt idx="12">
                  <c:v>0.599108626</c:v>
                </c:pt>
                <c:pt idx="13">
                  <c:v>0.6041880748</c:v>
                </c:pt>
                <c:pt idx="15">
                  <c:v>0.6459079181</c:v>
                </c:pt>
                <c:pt idx="16">
                  <c:v>0.6775054672</c:v>
                </c:pt>
                <c:pt idx="17">
                  <c:v>0.670181541</c:v>
                </c:pt>
                <c:pt idx="18">
                  <c:v>0.6302383169</c:v>
                </c:pt>
                <c:pt idx="19">
                  <c:v>0.5646302429</c:v>
                </c:pt>
                <c:pt idx="20">
                  <c:v>0.712665404</c:v>
                </c:pt>
                <c:pt idx="22">
                  <c:v>0.7653796136</c:v>
                </c:pt>
                <c:pt idx="23">
                  <c:v>0.7722864082</c:v>
                </c:pt>
                <c:pt idx="24">
                  <c:v>0.7836119455</c:v>
                </c:pt>
                <c:pt idx="25">
                  <c:v>0.7403200906</c:v>
                </c:pt>
                <c:pt idx="26">
                  <c:v>0.7421348254</c:v>
                </c:pt>
                <c:pt idx="27">
                  <c:v>0.7706129927</c:v>
                </c:pt>
                <c:pt idx="28">
                  <c:v>0.7137615742</c:v>
                </c:pt>
                <c:pt idx="30">
                  <c:v>0.5673360579</c:v>
                </c:pt>
                <c:pt idx="31">
                  <c:v>0.7035449017</c:v>
                </c:pt>
                <c:pt idx="32">
                  <c:v>0.6536571829</c:v>
                </c:pt>
                <c:pt idx="33">
                  <c:v>0.5643496445</c:v>
                </c:pt>
                <c:pt idx="35">
                  <c:v>0.7185250784</c:v>
                </c:pt>
                <c:pt idx="36">
                  <c:v>0.746080815</c:v>
                </c:pt>
                <c:pt idx="37">
                  <c:v>0.6908562014</c:v>
                </c:pt>
                <c:pt idx="38">
                  <c:v>0.6057698945</c:v>
                </c:pt>
                <c:pt idx="40">
                  <c:v>0.7470714878</c:v>
                </c:pt>
                <c:pt idx="41">
                  <c:v>0.6666947212</c:v>
                </c:pt>
                <c:pt idx="42">
                  <c:v>0.71444172</c:v>
                </c:pt>
                <c:pt idx="43">
                  <c:v>0.7086598318</c:v>
                </c:pt>
                <c:pt idx="44">
                  <c:v>0.6312415742</c:v>
                </c:pt>
                <c:pt idx="45">
                  <c:v>0.3608039298</c:v>
                </c:pt>
                <c:pt idx="47">
                  <c:v>0.5839859872</c:v>
                </c:pt>
                <c:pt idx="48">
                  <c:v>0.5282604793</c:v>
                </c:pt>
                <c:pt idx="49">
                  <c:v>0.3763191794</c:v>
                </c:pt>
                <c:pt idx="51">
                  <c:v>0.6689127981</c:v>
                </c:pt>
                <c:pt idx="52">
                  <c:v>0.7093893721</c:v>
                </c:pt>
                <c:pt idx="53">
                  <c:v>0.4963906702</c:v>
                </c:pt>
                <c:pt idx="54">
                  <c:v>0.5898565536</c:v>
                </c:pt>
                <c:pt idx="55">
                  <c:v>0.4131355766</c:v>
                </c:pt>
                <c:pt idx="56">
                  <c:v>0.2198163427</c:v>
                </c:pt>
                <c:pt idx="57">
                  <c:v>0.310405555</c:v>
                </c:pt>
                <c:pt idx="58">
                  <c:v>0.3172058832</c:v>
                </c:pt>
                <c:pt idx="59">
                  <c:v>0.2700822649</c:v>
                </c:pt>
                <c:pt idx="60">
                  <c:v>0.3678653495</c:v>
                </c:pt>
                <c:pt idx="61">
                  <c:v>0.3562440329</c:v>
                </c:pt>
              </c:numCache>
            </c:numRef>
          </c:val>
        </c:ser>
        <c:ser>
          <c:idx val="3"/>
          <c:order val="3"/>
          <c:tx>
            <c:strRef>
              <c:f>'graph data'!$K$3</c:f>
              <c:strCache>
                <c:ptCount val="1"/>
                <c:pt idx="0">
                  <c:v>Mb Avg 95/96-03/04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95/96-03/04</c:name>
            <c:spPr>
              <a:ln w="25400">
                <a:solidFill>
                  <a:srgbClr val="000000"/>
                </a:solidFill>
                <a:prstDash val="sysDot"/>
              </a:ln>
            </c:spPr>
            <c:trendlineType val="linear"/>
            <c:forward val="0.5"/>
            <c:backward val="0.5"/>
            <c:dispEq val="0"/>
            <c:dispRSqr val="0"/>
          </c:trendline>
          <c:cat>
            <c:strRef>
              <c:f>'graph data'!$B$40:$B$101</c:f>
              <c:strCache>
                <c:ptCount val="62"/>
                <c:pt idx="0">
                  <c:v>SE Northern</c:v>
                </c:pt>
                <c:pt idx="1">
                  <c:v>SE Central</c:v>
                </c:pt>
                <c:pt idx="2">
                  <c:v>SE Western</c:v>
                </c:pt>
                <c:pt idx="3">
                  <c:v>SE Southern (1,2)</c:v>
                </c:pt>
                <c:pt idx="5">
                  <c:v>CE Altona (1,2)</c:v>
                </c:pt>
                <c:pt idx="6">
                  <c:v>CE Cartier/SFX</c:v>
                </c:pt>
                <c:pt idx="7">
                  <c:v>CE Red River</c:v>
                </c:pt>
                <c:pt idx="8">
                  <c:v>CE Louise/Pembina</c:v>
                </c:pt>
                <c:pt idx="9">
                  <c:v>CE Carman (1)</c:v>
                </c:pt>
                <c:pt idx="10">
                  <c:v>CE Morden/Winkler (1,2)</c:v>
                </c:pt>
                <c:pt idx="11">
                  <c:v>CE Swan Lake</c:v>
                </c:pt>
                <c:pt idx="12">
                  <c:v>CE Portage (1,2)</c:v>
                </c:pt>
                <c:pt idx="13">
                  <c:v>CE Seven Regions (1,2)</c:v>
                </c:pt>
                <c:pt idx="15">
                  <c:v>AS East 2 (1,2)</c:v>
                </c:pt>
                <c:pt idx="16">
                  <c:v>AS West 1</c:v>
                </c:pt>
                <c:pt idx="17">
                  <c:v>AS North 2 (2)</c:v>
                </c:pt>
                <c:pt idx="18">
                  <c:v>AS West 2 (1,2)</c:v>
                </c:pt>
                <c:pt idx="19">
                  <c:v>AS North 1 (1,2)</c:v>
                </c:pt>
                <c:pt idx="20">
                  <c:v>AS East 1</c:v>
                </c:pt>
                <c:pt idx="22">
                  <c:v>BDN Rural (1)</c:v>
                </c:pt>
                <c:pt idx="23">
                  <c:v>BDN Southeast</c:v>
                </c:pt>
                <c:pt idx="24">
                  <c:v>BDN West (1,2)</c:v>
                </c:pt>
                <c:pt idx="25">
                  <c:v>BDN East</c:v>
                </c:pt>
                <c:pt idx="26">
                  <c:v>BDN North End</c:v>
                </c:pt>
                <c:pt idx="27">
                  <c:v>BDN Southwest</c:v>
                </c:pt>
                <c:pt idx="28">
                  <c:v>BDN Central</c:v>
                </c:pt>
                <c:pt idx="30">
                  <c:v>PL West (2,t)</c:v>
                </c:pt>
                <c:pt idx="31">
                  <c:v>PL Central</c:v>
                </c:pt>
                <c:pt idx="32">
                  <c:v>PL East (2)</c:v>
                </c:pt>
                <c:pt idx="33">
                  <c:v>PL North (1,2)</c:v>
                </c:pt>
                <c:pt idx="35">
                  <c:v>IL Southwest</c:v>
                </c:pt>
                <c:pt idx="36">
                  <c:v>IL Southeast</c:v>
                </c:pt>
                <c:pt idx="37">
                  <c:v>IL Northeast</c:v>
                </c:pt>
                <c:pt idx="38">
                  <c:v>IL Northwest (1,2)</c:v>
                </c:pt>
                <c:pt idx="40">
                  <c:v>NE Springfield</c:v>
                </c:pt>
                <c:pt idx="41">
                  <c:v>NE Iron Rose</c:v>
                </c:pt>
                <c:pt idx="42">
                  <c:v>NE Winnipeg River</c:v>
                </c:pt>
                <c:pt idx="43">
                  <c:v>NE Brokenhead</c:v>
                </c:pt>
                <c:pt idx="44">
                  <c:v>NE Blue Water (1,2)</c:v>
                </c:pt>
                <c:pt idx="45">
                  <c:v>NE Northern Remote (1,2)</c:v>
                </c:pt>
                <c:pt idx="47">
                  <c:v>NM F Flon/Snow L/Cran (1,2,t)</c:v>
                </c:pt>
                <c:pt idx="48">
                  <c:v>NM The Pas/OCN/Kelsey (1,2)</c:v>
                </c:pt>
                <c:pt idx="49">
                  <c:v>NM Nor-Man Other (1,2,t)</c:v>
                </c:pt>
                <c:pt idx="51">
                  <c:v>BW Thompson (2)</c:v>
                </c:pt>
                <c:pt idx="52">
                  <c:v>BW Gillam/Fox Lake</c:v>
                </c:pt>
                <c:pt idx="53">
                  <c:v>BW Lynn/Leaf/SIL (1,2)</c:v>
                </c:pt>
                <c:pt idx="54">
                  <c:v>BW Thick Por/Pik/Wab (1,2)</c:v>
                </c:pt>
                <c:pt idx="55">
                  <c:v>BW Cross Lake (1,2,t)</c:v>
                </c:pt>
                <c:pt idx="56">
                  <c:v>BW Island Lake (1,2)</c:v>
                </c:pt>
                <c:pt idx="57">
                  <c:v>BW Norway House (1,2,t)</c:v>
                </c:pt>
                <c:pt idx="58">
                  <c:v>BW Oxford H &amp; Gods (1,2,t)</c:v>
                </c:pt>
                <c:pt idx="59">
                  <c:v>BW Tad/Broch/Lac Br (1,2,t)</c:v>
                </c:pt>
                <c:pt idx="60">
                  <c:v>BW Sha/York/Split/War (1,2,t)</c:v>
                </c:pt>
                <c:pt idx="61">
                  <c:v>BW Nelson House (1,2,t)</c:v>
                </c:pt>
              </c:strCache>
            </c:strRef>
          </c:cat>
          <c:val>
            <c:numRef>
              <c:f>'graph data'!$K$40:$K$101</c:f>
              <c:numCache>
                <c:ptCount val="62"/>
                <c:pt idx="0">
                  <c:v>0.7158067379</c:v>
                </c:pt>
                <c:pt idx="1">
                  <c:v>0.7158067379</c:v>
                </c:pt>
                <c:pt idx="2">
                  <c:v>0.7158067379</c:v>
                </c:pt>
                <c:pt idx="3">
                  <c:v>0.7158067379</c:v>
                </c:pt>
                <c:pt idx="5">
                  <c:v>0.7158067379</c:v>
                </c:pt>
                <c:pt idx="6">
                  <c:v>0.7158067379</c:v>
                </c:pt>
                <c:pt idx="7">
                  <c:v>0.7158067379</c:v>
                </c:pt>
                <c:pt idx="8">
                  <c:v>0.7158067379</c:v>
                </c:pt>
                <c:pt idx="9">
                  <c:v>0.7158067379</c:v>
                </c:pt>
                <c:pt idx="10">
                  <c:v>0.7158067379</c:v>
                </c:pt>
                <c:pt idx="11">
                  <c:v>0.7158067379</c:v>
                </c:pt>
                <c:pt idx="12">
                  <c:v>0.7158067379</c:v>
                </c:pt>
                <c:pt idx="13">
                  <c:v>0.7158067379</c:v>
                </c:pt>
                <c:pt idx="15">
                  <c:v>0.7158067379</c:v>
                </c:pt>
                <c:pt idx="16">
                  <c:v>0.7158067379</c:v>
                </c:pt>
                <c:pt idx="17">
                  <c:v>0.7158067379</c:v>
                </c:pt>
                <c:pt idx="18">
                  <c:v>0.7158067379</c:v>
                </c:pt>
                <c:pt idx="19">
                  <c:v>0.7158067379</c:v>
                </c:pt>
                <c:pt idx="20">
                  <c:v>0.7158067379</c:v>
                </c:pt>
                <c:pt idx="22">
                  <c:v>0.7158067379</c:v>
                </c:pt>
                <c:pt idx="23">
                  <c:v>0.7158067379</c:v>
                </c:pt>
                <c:pt idx="24">
                  <c:v>0.7158067379</c:v>
                </c:pt>
                <c:pt idx="25">
                  <c:v>0.7158067379</c:v>
                </c:pt>
                <c:pt idx="26">
                  <c:v>0.7158067379</c:v>
                </c:pt>
                <c:pt idx="27">
                  <c:v>0.7158067379</c:v>
                </c:pt>
                <c:pt idx="28">
                  <c:v>0.7158067379</c:v>
                </c:pt>
                <c:pt idx="30">
                  <c:v>0.7158067379</c:v>
                </c:pt>
                <c:pt idx="31">
                  <c:v>0.7158067379</c:v>
                </c:pt>
                <c:pt idx="32">
                  <c:v>0.7158067379</c:v>
                </c:pt>
                <c:pt idx="33">
                  <c:v>0.7158067379</c:v>
                </c:pt>
                <c:pt idx="35">
                  <c:v>0.7158067379</c:v>
                </c:pt>
                <c:pt idx="36">
                  <c:v>0.7158067379</c:v>
                </c:pt>
                <c:pt idx="37">
                  <c:v>0.7158067379</c:v>
                </c:pt>
                <c:pt idx="38">
                  <c:v>0.7158067379</c:v>
                </c:pt>
                <c:pt idx="40">
                  <c:v>0.7158067379</c:v>
                </c:pt>
                <c:pt idx="41">
                  <c:v>0.7158067379</c:v>
                </c:pt>
                <c:pt idx="42">
                  <c:v>0.7158067379</c:v>
                </c:pt>
                <c:pt idx="43">
                  <c:v>0.7158067379</c:v>
                </c:pt>
                <c:pt idx="44">
                  <c:v>0.7158067379</c:v>
                </c:pt>
                <c:pt idx="45">
                  <c:v>0.7158067379</c:v>
                </c:pt>
                <c:pt idx="47">
                  <c:v>0.7158067379</c:v>
                </c:pt>
                <c:pt idx="48">
                  <c:v>0.7158067379</c:v>
                </c:pt>
                <c:pt idx="49">
                  <c:v>0.7158067379</c:v>
                </c:pt>
                <c:pt idx="51">
                  <c:v>0.7158067379</c:v>
                </c:pt>
                <c:pt idx="52">
                  <c:v>0.7158067379</c:v>
                </c:pt>
                <c:pt idx="53">
                  <c:v>0.7158067379</c:v>
                </c:pt>
                <c:pt idx="54">
                  <c:v>0.7158067379</c:v>
                </c:pt>
                <c:pt idx="55">
                  <c:v>0.7158067379</c:v>
                </c:pt>
                <c:pt idx="56">
                  <c:v>0.7158067379</c:v>
                </c:pt>
                <c:pt idx="57">
                  <c:v>0.7158067379</c:v>
                </c:pt>
                <c:pt idx="58">
                  <c:v>0.7158067379</c:v>
                </c:pt>
                <c:pt idx="59">
                  <c:v>0.7158067379</c:v>
                </c:pt>
                <c:pt idx="60">
                  <c:v>0.7158067379</c:v>
                </c:pt>
                <c:pt idx="61">
                  <c:v>0.7158067379</c:v>
                </c:pt>
              </c:numCache>
            </c:numRef>
          </c:val>
        </c:ser>
        <c:axId val="23526714"/>
        <c:axId val="10413835"/>
      </c:barChart>
      <c:catAx>
        <c:axId val="23526714"/>
        <c:scaling>
          <c:orientation val="maxMin"/>
        </c:scaling>
        <c:axPos val="l"/>
        <c:delete val="0"/>
        <c:numFmt formatCode="General" sourceLinked="1"/>
        <c:majorTickMark val="none"/>
        <c:minorTickMark val="none"/>
        <c:tickLblPos val="nextTo"/>
        <c:txPr>
          <a:bodyPr/>
          <a:lstStyle/>
          <a:p>
            <a:pPr>
              <a:defRPr lang="en-US" cap="none" sz="550" b="0" i="0" u="none" baseline="0"/>
            </a:pPr>
          </a:p>
        </c:txPr>
        <c:crossAx val="10413835"/>
        <c:crosses val="autoZero"/>
        <c:auto val="1"/>
        <c:lblOffset val="100"/>
        <c:noMultiLvlLbl val="0"/>
      </c:catAx>
      <c:valAx>
        <c:axId val="10413835"/>
        <c:scaling>
          <c:orientation val="minMax"/>
          <c:max val="1"/>
        </c:scaling>
        <c:axPos val="t"/>
        <c:majorGridlines/>
        <c:delete val="0"/>
        <c:numFmt formatCode="0%" sourceLinked="0"/>
        <c:majorTickMark val="none"/>
        <c:minorTickMark val="none"/>
        <c:tickLblPos val="nextTo"/>
        <c:crossAx val="23526714"/>
        <c:crosses val="max"/>
        <c:crossBetween val="between"/>
        <c:dispUnits/>
        <c:majorUnit val="0.1"/>
      </c:valAx>
      <c:spPr>
        <a:solidFill>
          <a:srgbClr val="FFFFFF"/>
        </a:solidFill>
        <a:ln w="12700">
          <a:solidFill/>
        </a:ln>
      </c:spPr>
    </c:plotArea>
    <c:legend>
      <c:legendPos val="r"/>
      <c:legendEntry>
        <c:idx val="0"/>
        <c:delete val="1"/>
      </c:legendEntry>
      <c:legendEntry>
        <c:idx val="3"/>
        <c:delete val="1"/>
      </c:legendEntry>
      <c:layout>
        <c:manualLayout>
          <c:xMode val="edge"/>
          <c:yMode val="edge"/>
          <c:x val="0.807"/>
          <c:y val="0.055"/>
        </c:manualLayout>
      </c:layout>
      <c:overlay val="0"/>
    </c:legend>
    <c:plotVisOnly val="1"/>
    <c:dispBlanksAs val="gap"/>
    <c:showDLblsOverMax val="0"/>
  </c:chart>
  <c:spPr>
    <a:noFill/>
    <a:ln>
      <a:noFill/>
    </a:ln>
  </c:spPr>
  <c:txPr>
    <a:bodyPr vert="horz" rot="0"/>
    <a:lstStyle/>
    <a:p>
      <a:pPr>
        <a:defRPr lang="en-US" cap="none" sz="85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92"/>
          <c:w val="0.939"/>
          <c:h val="0.8015"/>
        </c:manualLayout>
      </c:layout>
      <c:barChart>
        <c:barDir val="bar"/>
        <c:grouping val="clustered"/>
        <c:varyColors val="0"/>
        <c:ser>
          <c:idx val="0"/>
          <c:order val="0"/>
          <c:tx>
            <c:strRef>
              <c:f>'graph data'!$H$3</c:f>
              <c:strCache>
                <c:ptCount val="1"/>
                <c:pt idx="0">
                  <c:v>Mb Avg 86/87-94/95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86/87-94/95</c:name>
            <c:spPr>
              <a:ln w="25400">
                <a:solidFill>
                  <a:srgbClr val="C0C0C0"/>
                </a:solidFill>
                <a:prstDash val="sysDot"/>
              </a:ln>
            </c:spPr>
            <c:trendlineType val="linear"/>
            <c:forward val="0.5"/>
            <c:backward val="0.5"/>
            <c:dispEq val="0"/>
            <c:dispRSqr val="0"/>
          </c:trendline>
          <c:cat>
            <c:strRef>
              <c:f>'graph data'!$B$21:$B$38</c:f>
              <c:strCache>
                <c:ptCount val="18"/>
                <c:pt idx="0">
                  <c:v>Fort Garry (1,2)</c:v>
                </c:pt>
                <c:pt idx="1">
                  <c:v>Assiniboine South (1,2)</c:v>
                </c:pt>
                <c:pt idx="2">
                  <c:v>Transcona (1,2,t)</c:v>
                </c:pt>
                <c:pt idx="3">
                  <c:v>River Heights (1,2)</c:v>
                </c:pt>
                <c:pt idx="4">
                  <c:v>St. Boniface (1,2)</c:v>
                </c:pt>
                <c:pt idx="5">
                  <c:v>St. Vital (1,2,t)</c:v>
                </c:pt>
                <c:pt idx="6">
                  <c:v>Seven Oaks</c:v>
                </c:pt>
                <c:pt idx="7">
                  <c:v>River East (1,2)</c:v>
                </c:pt>
                <c:pt idx="8">
                  <c:v>St. James - Assiniboia (1,2)</c:v>
                </c:pt>
                <c:pt idx="9">
                  <c:v>Inkster (1,2)</c:v>
                </c:pt>
                <c:pt idx="10">
                  <c:v>Point Douglas (1,2)</c:v>
                </c:pt>
                <c:pt idx="11">
                  <c:v>Downtown (1,2)</c:v>
                </c:pt>
                <c:pt idx="13">
                  <c:v>Wpg Most Healthy (1,2)</c:v>
                </c:pt>
                <c:pt idx="14">
                  <c:v>Wpg Average Health</c:v>
                </c:pt>
                <c:pt idx="15">
                  <c:v>Wpg Least Healthy (1,2)</c:v>
                </c:pt>
                <c:pt idx="16">
                  <c:v>Winnipeg Overall (1,2,t)</c:v>
                </c:pt>
                <c:pt idx="17">
                  <c:v>Manitoba</c:v>
                </c:pt>
              </c:strCache>
            </c:strRef>
          </c:cat>
          <c:val>
            <c:numRef>
              <c:f>'graph data'!$H$21:$H$38</c:f>
              <c:numCache>
                <c:ptCount val="18"/>
                <c:pt idx="0">
                  <c:v>0.7079418387</c:v>
                </c:pt>
                <c:pt idx="1">
                  <c:v>0.7079418387</c:v>
                </c:pt>
                <c:pt idx="2">
                  <c:v>0.7079418387</c:v>
                </c:pt>
                <c:pt idx="3">
                  <c:v>0.7079418387</c:v>
                </c:pt>
                <c:pt idx="4">
                  <c:v>0.7079418387</c:v>
                </c:pt>
                <c:pt idx="5">
                  <c:v>0.7079418387</c:v>
                </c:pt>
                <c:pt idx="6">
                  <c:v>0.7079418387</c:v>
                </c:pt>
                <c:pt idx="7">
                  <c:v>0.7079418387</c:v>
                </c:pt>
                <c:pt idx="8">
                  <c:v>0.7079418387</c:v>
                </c:pt>
                <c:pt idx="9">
                  <c:v>0.7079418387</c:v>
                </c:pt>
                <c:pt idx="10">
                  <c:v>0.7079418387</c:v>
                </c:pt>
                <c:pt idx="11">
                  <c:v>0.7079418387</c:v>
                </c:pt>
                <c:pt idx="13">
                  <c:v>0.7079418387</c:v>
                </c:pt>
                <c:pt idx="14">
                  <c:v>0.7079418387</c:v>
                </c:pt>
                <c:pt idx="15">
                  <c:v>0.7079418387</c:v>
                </c:pt>
                <c:pt idx="16">
                  <c:v>0.7079418387</c:v>
                </c:pt>
                <c:pt idx="17">
                  <c:v>0.7079418387</c:v>
                </c:pt>
              </c:numCache>
            </c:numRef>
          </c:val>
        </c:ser>
        <c:ser>
          <c:idx val="1"/>
          <c:order val="1"/>
          <c:tx>
            <c:strRef>
              <c:f>'graph data'!$I$3</c:f>
              <c:strCache>
                <c:ptCount val="1"/>
                <c:pt idx="0">
                  <c:v>1986/87-1994/95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data'!$B$21:$B$38</c:f>
              <c:strCache>
                <c:ptCount val="18"/>
                <c:pt idx="0">
                  <c:v>Fort Garry (1,2)</c:v>
                </c:pt>
                <c:pt idx="1">
                  <c:v>Assiniboine South (1,2)</c:v>
                </c:pt>
                <c:pt idx="2">
                  <c:v>Transcona (1,2,t)</c:v>
                </c:pt>
                <c:pt idx="3">
                  <c:v>River Heights (1,2)</c:v>
                </c:pt>
                <c:pt idx="4">
                  <c:v>St. Boniface (1,2)</c:v>
                </c:pt>
                <c:pt idx="5">
                  <c:v>St. Vital (1,2,t)</c:v>
                </c:pt>
                <c:pt idx="6">
                  <c:v>Seven Oaks</c:v>
                </c:pt>
                <c:pt idx="7">
                  <c:v>River East (1,2)</c:v>
                </c:pt>
                <c:pt idx="8">
                  <c:v>St. James - Assiniboia (1,2)</c:v>
                </c:pt>
                <c:pt idx="9">
                  <c:v>Inkster (1,2)</c:v>
                </c:pt>
                <c:pt idx="10">
                  <c:v>Point Douglas (1,2)</c:v>
                </c:pt>
                <c:pt idx="11">
                  <c:v>Downtown (1,2)</c:v>
                </c:pt>
                <c:pt idx="13">
                  <c:v>Wpg Most Healthy (1,2)</c:v>
                </c:pt>
                <c:pt idx="14">
                  <c:v>Wpg Average Health</c:v>
                </c:pt>
                <c:pt idx="15">
                  <c:v>Wpg Least Healthy (1,2)</c:v>
                </c:pt>
                <c:pt idx="16">
                  <c:v>Winnipeg Overall (1,2,t)</c:v>
                </c:pt>
                <c:pt idx="17">
                  <c:v>Manitoba</c:v>
                </c:pt>
              </c:strCache>
            </c:strRef>
          </c:cat>
          <c:val>
            <c:numRef>
              <c:f>'graph data'!$I$21:$I$38</c:f>
              <c:numCache>
                <c:ptCount val="18"/>
                <c:pt idx="0">
                  <c:v>0.7732837402</c:v>
                </c:pt>
                <c:pt idx="1">
                  <c:v>0.7876214292</c:v>
                </c:pt>
                <c:pt idx="2">
                  <c:v>0.7519210422</c:v>
                </c:pt>
                <c:pt idx="3">
                  <c:v>0.7735012568</c:v>
                </c:pt>
                <c:pt idx="4">
                  <c:v>0.7733020266</c:v>
                </c:pt>
                <c:pt idx="5">
                  <c:v>0.7636967767</c:v>
                </c:pt>
                <c:pt idx="6">
                  <c:v>0.7185867628</c:v>
                </c:pt>
                <c:pt idx="7">
                  <c:v>0.7534400949</c:v>
                </c:pt>
                <c:pt idx="8">
                  <c:v>0.8069011078</c:v>
                </c:pt>
                <c:pt idx="9">
                  <c:v>0.6777299571</c:v>
                </c:pt>
                <c:pt idx="10">
                  <c:v>0.6608418167</c:v>
                </c:pt>
                <c:pt idx="11">
                  <c:v>0.6425263223</c:v>
                </c:pt>
                <c:pt idx="13">
                  <c:v>0.7759447977</c:v>
                </c:pt>
                <c:pt idx="14">
                  <c:v>0.7151283151</c:v>
                </c:pt>
                <c:pt idx="15">
                  <c:v>0.6907168541</c:v>
                </c:pt>
                <c:pt idx="16">
                  <c:v>0.7388389703</c:v>
                </c:pt>
                <c:pt idx="17">
                  <c:v>0.7079418387</c:v>
                </c:pt>
              </c:numCache>
            </c:numRef>
          </c:val>
        </c:ser>
        <c:ser>
          <c:idx val="2"/>
          <c:order val="2"/>
          <c:tx>
            <c:strRef>
              <c:f>'graph data'!$J$3</c:f>
              <c:strCache>
                <c:ptCount val="1"/>
                <c:pt idx="0">
                  <c:v>1995/96-2003/04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data'!$B$21:$B$38</c:f>
              <c:strCache>
                <c:ptCount val="18"/>
                <c:pt idx="0">
                  <c:v>Fort Garry (1,2)</c:v>
                </c:pt>
                <c:pt idx="1">
                  <c:v>Assiniboine South (1,2)</c:v>
                </c:pt>
                <c:pt idx="2">
                  <c:v>Transcona (1,2,t)</c:v>
                </c:pt>
                <c:pt idx="3">
                  <c:v>River Heights (1,2)</c:v>
                </c:pt>
                <c:pt idx="4">
                  <c:v>St. Boniface (1,2)</c:v>
                </c:pt>
                <c:pt idx="5">
                  <c:v>St. Vital (1,2,t)</c:v>
                </c:pt>
                <c:pt idx="6">
                  <c:v>Seven Oaks</c:v>
                </c:pt>
                <c:pt idx="7">
                  <c:v>River East (1,2)</c:v>
                </c:pt>
                <c:pt idx="8">
                  <c:v>St. James - Assiniboia (1,2)</c:v>
                </c:pt>
                <c:pt idx="9">
                  <c:v>Inkster (1,2)</c:v>
                </c:pt>
                <c:pt idx="10">
                  <c:v>Point Douglas (1,2)</c:v>
                </c:pt>
                <c:pt idx="11">
                  <c:v>Downtown (1,2)</c:v>
                </c:pt>
                <c:pt idx="13">
                  <c:v>Wpg Most Healthy (1,2)</c:v>
                </c:pt>
                <c:pt idx="14">
                  <c:v>Wpg Average Health</c:v>
                </c:pt>
                <c:pt idx="15">
                  <c:v>Wpg Least Healthy (1,2)</c:v>
                </c:pt>
                <c:pt idx="16">
                  <c:v>Winnipeg Overall (1,2,t)</c:v>
                </c:pt>
                <c:pt idx="17">
                  <c:v>Manitoba</c:v>
                </c:pt>
              </c:strCache>
            </c:strRef>
          </c:cat>
          <c:val>
            <c:numRef>
              <c:f>'graph data'!$J$21:$J$38</c:f>
              <c:numCache>
                <c:ptCount val="18"/>
                <c:pt idx="0">
                  <c:v>0.7803143312</c:v>
                </c:pt>
                <c:pt idx="1">
                  <c:v>0.788509385</c:v>
                </c:pt>
                <c:pt idx="2">
                  <c:v>0.781932285</c:v>
                </c:pt>
                <c:pt idx="3">
                  <c:v>0.7758698339</c:v>
                </c:pt>
                <c:pt idx="4">
                  <c:v>0.7922550187</c:v>
                </c:pt>
                <c:pt idx="5">
                  <c:v>0.78862623</c:v>
                </c:pt>
                <c:pt idx="6">
                  <c:v>0.7260107237</c:v>
                </c:pt>
                <c:pt idx="7">
                  <c:v>0.7575784955</c:v>
                </c:pt>
                <c:pt idx="8">
                  <c:v>0.7981965684</c:v>
                </c:pt>
                <c:pt idx="9">
                  <c:v>0.6655050328</c:v>
                </c:pt>
                <c:pt idx="10">
                  <c:v>0.6431352619</c:v>
                </c:pt>
                <c:pt idx="11">
                  <c:v>0.6361477376</c:v>
                </c:pt>
                <c:pt idx="13">
                  <c:v>0.7915520638</c:v>
                </c:pt>
                <c:pt idx="14">
                  <c:v>0.7317747859</c:v>
                </c:pt>
                <c:pt idx="15">
                  <c:v>0.6841767362</c:v>
                </c:pt>
                <c:pt idx="16">
                  <c:v>0.7521891312</c:v>
                </c:pt>
                <c:pt idx="17">
                  <c:v>0.7158067379</c:v>
                </c:pt>
              </c:numCache>
            </c:numRef>
          </c:val>
        </c:ser>
        <c:ser>
          <c:idx val="3"/>
          <c:order val="3"/>
          <c:tx>
            <c:strRef>
              <c:f>'graph data'!$K$3</c:f>
              <c:strCache>
                <c:ptCount val="1"/>
                <c:pt idx="0">
                  <c:v>Mb Avg 95/96-03/04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95/96-03/04</c:name>
            <c:spPr>
              <a:ln w="25400">
                <a:solidFill>
                  <a:srgbClr val="000000"/>
                </a:solidFill>
                <a:prstDash val="sysDot"/>
              </a:ln>
            </c:spPr>
            <c:trendlineType val="linear"/>
            <c:forward val="0.5"/>
            <c:backward val="0.5"/>
            <c:dispEq val="0"/>
            <c:dispRSqr val="0"/>
          </c:trendline>
          <c:cat>
            <c:strRef>
              <c:f>'graph data'!$B$21:$B$38</c:f>
              <c:strCache>
                <c:ptCount val="18"/>
                <c:pt idx="0">
                  <c:v>Fort Garry (1,2)</c:v>
                </c:pt>
                <c:pt idx="1">
                  <c:v>Assiniboine South (1,2)</c:v>
                </c:pt>
                <c:pt idx="2">
                  <c:v>Transcona (1,2,t)</c:v>
                </c:pt>
                <c:pt idx="3">
                  <c:v>River Heights (1,2)</c:v>
                </c:pt>
                <c:pt idx="4">
                  <c:v>St. Boniface (1,2)</c:v>
                </c:pt>
                <c:pt idx="5">
                  <c:v>St. Vital (1,2,t)</c:v>
                </c:pt>
                <c:pt idx="6">
                  <c:v>Seven Oaks</c:v>
                </c:pt>
                <c:pt idx="7">
                  <c:v>River East (1,2)</c:v>
                </c:pt>
                <c:pt idx="8">
                  <c:v>St. James - Assiniboia (1,2)</c:v>
                </c:pt>
                <c:pt idx="9">
                  <c:v>Inkster (1,2)</c:v>
                </c:pt>
                <c:pt idx="10">
                  <c:v>Point Douglas (1,2)</c:v>
                </c:pt>
                <c:pt idx="11">
                  <c:v>Downtown (1,2)</c:v>
                </c:pt>
                <c:pt idx="13">
                  <c:v>Wpg Most Healthy (1,2)</c:v>
                </c:pt>
                <c:pt idx="14">
                  <c:v>Wpg Average Health</c:v>
                </c:pt>
                <c:pt idx="15">
                  <c:v>Wpg Least Healthy (1,2)</c:v>
                </c:pt>
                <c:pt idx="16">
                  <c:v>Winnipeg Overall (1,2,t)</c:v>
                </c:pt>
                <c:pt idx="17">
                  <c:v>Manitoba</c:v>
                </c:pt>
              </c:strCache>
            </c:strRef>
          </c:cat>
          <c:val>
            <c:numRef>
              <c:f>'graph data'!$K$21:$K$38</c:f>
              <c:numCache>
                <c:ptCount val="18"/>
                <c:pt idx="0">
                  <c:v>0.7158067379</c:v>
                </c:pt>
                <c:pt idx="1">
                  <c:v>0.7158067379</c:v>
                </c:pt>
                <c:pt idx="2">
                  <c:v>0.7158067379</c:v>
                </c:pt>
                <c:pt idx="3">
                  <c:v>0.7158067379</c:v>
                </c:pt>
                <c:pt idx="4">
                  <c:v>0.7158067379</c:v>
                </c:pt>
                <c:pt idx="5">
                  <c:v>0.7158067379</c:v>
                </c:pt>
                <c:pt idx="6">
                  <c:v>0.7158067379</c:v>
                </c:pt>
                <c:pt idx="7">
                  <c:v>0.7158067379</c:v>
                </c:pt>
                <c:pt idx="8">
                  <c:v>0.7158067379</c:v>
                </c:pt>
                <c:pt idx="9">
                  <c:v>0.7158067379</c:v>
                </c:pt>
                <c:pt idx="10">
                  <c:v>0.7158067379</c:v>
                </c:pt>
                <c:pt idx="11">
                  <c:v>0.7158067379</c:v>
                </c:pt>
                <c:pt idx="13">
                  <c:v>0.7158067379</c:v>
                </c:pt>
                <c:pt idx="14">
                  <c:v>0.7158067379</c:v>
                </c:pt>
                <c:pt idx="15">
                  <c:v>0.7158067379</c:v>
                </c:pt>
                <c:pt idx="16">
                  <c:v>0.7158067379</c:v>
                </c:pt>
                <c:pt idx="17">
                  <c:v>0.7158067379</c:v>
                </c:pt>
              </c:numCache>
            </c:numRef>
          </c:val>
        </c:ser>
        <c:axId val="26615652"/>
        <c:axId val="38214277"/>
      </c:barChart>
      <c:catAx>
        <c:axId val="26615652"/>
        <c:scaling>
          <c:orientation val="maxMin"/>
        </c:scaling>
        <c:axPos val="l"/>
        <c:delete val="0"/>
        <c:numFmt formatCode="General" sourceLinked="1"/>
        <c:majorTickMark val="none"/>
        <c:minorTickMark val="none"/>
        <c:tickLblPos val="nextTo"/>
        <c:crossAx val="38214277"/>
        <c:crosses val="autoZero"/>
        <c:auto val="1"/>
        <c:lblOffset val="100"/>
        <c:noMultiLvlLbl val="0"/>
      </c:catAx>
      <c:valAx>
        <c:axId val="38214277"/>
        <c:scaling>
          <c:orientation val="minMax"/>
          <c:max val="1"/>
        </c:scaling>
        <c:axPos val="t"/>
        <c:majorGridlines/>
        <c:delete val="0"/>
        <c:numFmt formatCode="0%" sourceLinked="0"/>
        <c:majorTickMark val="none"/>
        <c:minorTickMark val="none"/>
        <c:tickLblPos val="nextTo"/>
        <c:crossAx val="26615652"/>
        <c:crosses val="max"/>
        <c:crossBetween val="between"/>
        <c:dispUnits/>
        <c:majorUnit val="0.1"/>
      </c:valAx>
      <c:spPr>
        <a:solidFill>
          <a:srgbClr val="FFFFFF"/>
        </a:solidFill>
        <a:ln w="12700">
          <a:solidFill/>
        </a:ln>
      </c:spPr>
    </c:plotArea>
    <c:legend>
      <c:legendPos val="r"/>
      <c:legendEntry>
        <c:idx val="0"/>
        <c:delete val="1"/>
      </c:legendEntry>
      <c:legendEntry>
        <c:idx val="3"/>
        <c:delete val="1"/>
      </c:legendEntry>
      <c:layout>
        <c:manualLayout>
          <c:xMode val="edge"/>
          <c:yMode val="edge"/>
          <c:x val="0.74875"/>
          <c:y val="0.479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925"/>
          <c:w val="0.906"/>
          <c:h val="0.88525"/>
        </c:manualLayout>
      </c:layout>
      <c:barChart>
        <c:barDir val="bar"/>
        <c:grouping val="clustered"/>
        <c:varyColors val="0"/>
        <c:ser>
          <c:idx val="0"/>
          <c:order val="0"/>
          <c:tx>
            <c:strRef>
              <c:f>'graph data'!$H$3</c:f>
              <c:strCache>
                <c:ptCount val="1"/>
                <c:pt idx="0">
                  <c:v>Mb Avg 86/87-94/95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86/87-94/95</c:name>
            <c:spPr>
              <a:ln w="25400">
                <a:solidFill>
                  <a:srgbClr val="C0C0C0"/>
                </a:solidFill>
                <a:prstDash val="sysDot"/>
              </a:ln>
            </c:spPr>
            <c:trendlineType val="linear"/>
            <c:forward val="0.5"/>
            <c:backward val="0.5"/>
            <c:dispEq val="0"/>
            <c:dispRSqr val="0"/>
          </c:trendline>
          <c:cat>
            <c:strRef>
              <c:f>'graph data'!$B$103:$B$138</c:f>
              <c:strCache>
                <c:ptCount val="36"/>
                <c:pt idx="0">
                  <c:v>Fort Garry S (1,2)</c:v>
                </c:pt>
                <c:pt idx="1">
                  <c:v>Fort Garry N (1,2)</c:v>
                </c:pt>
                <c:pt idx="3">
                  <c:v>Assiniboine South (1,2)</c:v>
                </c:pt>
                <c:pt idx="5">
                  <c:v>Transcona (2)</c:v>
                </c:pt>
                <c:pt idx="7">
                  <c:v>River Heights W (1,2)</c:v>
                </c:pt>
                <c:pt idx="8">
                  <c:v>River Heights E</c:v>
                </c:pt>
                <c:pt idx="10">
                  <c:v>St. Boniface E (1,2)</c:v>
                </c:pt>
                <c:pt idx="11">
                  <c:v>St. Boniface W</c:v>
                </c:pt>
                <c:pt idx="13">
                  <c:v>St. Vital South (2,t)</c:v>
                </c:pt>
                <c:pt idx="14">
                  <c:v>St. Vital North (1,2)</c:v>
                </c:pt>
                <c:pt idx="16">
                  <c:v>Seven Oaks W</c:v>
                </c:pt>
                <c:pt idx="17">
                  <c:v>Seven Oaks E</c:v>
                </c:pt>
                <c:pt idx="18">
                  <c:v>Seven Oaks N</c:v>
                </c:pt>
                <c:pt idx="20">
                  <c:v>River East N (1,2)</c:v>
                </c:pt>
                <c:pt idx="21">
                  <c:v>River East E (2)</c:v>
                </c:pt>
                <c:pt idx="22">
                  <c:v>River East W (1,2)</c:v>
                </c:pt>
                <c:pt idx="23">
                  <c:v>River East S</c:v>
                </c:pt>
                <c:pt idx="25">
                  <c:v>St. James - Assiniboia W (1,2)</c:v>
                </c:pt>
                <c:pt idx="26">
                  <c:v>St. James - Assiniboia E (1,2)</c:v>
                </c:pt>
                <c:pt idx="28">
                  <c:v>Inkster West (1)</c:v>
                </c:pt>
                <c:pt idx="29">
                  <c:v>Inkster East (2)</c:v>
                </c:pt>
                <c:pt idx="31">
                  <c:v>Point Douglas N (2)</c:v>
                </c:pt>
                <c:pt idx="32">
                  <c:v>Point Douglas S (1,2)</c:v>
                </c:pt>
                <c:pt idx="34">
                  <c:v>Downtown W (1,2)</c:v>
                </c:pt>
                <c:pt idx="35">
                  <c:v>Downtown E (1,2)</c:v>
                </c:pt>
              </c:strCache>
            </c:strRef>
          </c:cat>
          <c:val>
            <c:numRef>
              <c:f>'graph data'!$H$103:$H$138</c:f>
              <c:numCache>
                <c:ptCount val="36"/>
                <c:pt idx="0">
                  <c:v>0.7079418387</c:v>
                </c:pt>
                <c:pt idx="1">
                  <c:v>0.7079418387</c:v>
                </c:pt>
                <c:pt idx="3">
                  <c:v>0.7079418387</c:v>
                </c:pt>
                <c:pt idx="5">
                  <c:v>0.7079418387</c:v>
                </c:pt>
                <c:pt idx="7">
                  <c:v>0.7079418387</c:v>
                </c:pt>
                <c:pt idx="8">
                  <c:v>0.7079418387</c:v>
                </c:pt>
                <c:pt idx="10">
                  <c:v>0.7079418387</c:v>
                </c:pt>
                <c:pt idx="11">
                  <c:v>0.7079418387</c:v>
                </c:pt>
                <c:pt idx="13">
                  <c:v>0.7079418387</c:v>
                </c:pt>
                <c:pt idx="14">
                  <c:v>0.7079418387</c:v>
                </c:pt>
                <c:pt idx="16">
                  <c:v>0.7079418387</c:v>
                </c:pt>
                <c:pt idx="17">
                  <c:v>0.7079418387</c:v>
                </c:pt>
                <c:pt idx="18">
                  <c:v>0.7079418387</c:v>
                </c:pt>
                <c:pt idx="20">
                  <c:v>0.7079418387</c:v>
                </c:pt>
                <c:pt idx="21">
                  <c:v>0.7079418387</c:v>
                </c:pt>
                <c:pt idx="22">
                  <c:v>0.7079418387</c:v>
                </c:pt>
                <c:pt idx="23">
                  <c:v>0.7079418387</c:v>
                </c:pt>
                <c:pt idx="25">
                  <c:v>0.7079418387</c:v>
                </c:pt>
                <c:pt idx="26">
                  <c:v>0.7079418387</c:v>
                </c:pt>
                <c:pt idx="28">
                  <c:v>0.7079418387</c:v>
                </c:pt>
                <c:pt idx="29">
                  <c:v>0.7079418387</c:v>
                </c:pt>
                <c:pt idx="31">
                  <c:v>0.7079418387</c:v>
                </c:pt>
                <c:pt idx="32">
                  <c:v>0.7079418387</c:v>
                </c:pt>
                <c:pt idx="34">
                  <c:v>0.7079418387</c:v>
                </c:pt>
                <c:pt idx="35">
                  <c:v>0.7079418387</c:v>
                </c:pt>
              </c:numCache>
            </c:numRef>
          </c:val>
        </c:ser>
        <c:ser>
          <c:idx val="1"/>
          <c:order val="1"/>
          <c:tx>
            <c:strRef>
              <c:f>'graph data'!$I$3</c:f>
              <c:strCache>
                <c:ptCount val="1"/>
                <c:pt idx="0">
                  <c:v>1986/87-1994/95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data'!$B$103:$B$138</c:f>
              <c:strCache>
                <c:ptCount val="36"/>
                <c:pt idx="0">
                  <c:v>Fort Garry S (1,2)</c:v>
                </c:pt>
                <c:pt idx="1">
                  <c:v>Fort Garry N (1,2)</c:v>
                </c:pt>
                <c:pt idx="3">
                  <c:v>Assiniboine South (1,2)</c:v>
                </c:pt>
                <c:pt idx="5">
                  <c:v>Transcona (2)</c:v>
                </c:pt>
                <c:pt idx="7">
                  <c:v>River Heights W (1,2)</c:v>
                </c:pt>
                <c:pt idx="8">
                  <c:v>River Heights E</c:v>
                </c:pt>
                <c:pt idx="10">
                  <c:v>St. Boniface E (1,2)</c:v>
                </c:pt>
                <c:pt idx="11">
                  <c:v>St. Boniface W</c:v>
                </c:pt>
                <c:pt idx="13">
                  <c:v>St. Vital South (2,t)</c:v>
                </c:pt>
                <c:pt idx="14">
                  <c:v>St. Vital North (1,2)</c:v>
                </c:pt>
                <c:pt idx="16">
                  <c:v>Seven Oaks W</c:v>
                </c:pt>
                <c:pt idx="17">
                  <c:v>Seven Oaks E</c:v>
                </c:pt>
                <c:pt idx="18">
                  <c:v>Seven Oaks N</c:v>
                </c:pt>
                <c:pt idx="20">
                  <c:v>River East N (1,2)</c:v>
                </c:pt>
                <c:pt idx="21">
                  <c:v>River East E (2)</c:v>
                </c:pt>
                <c:pt idx="22">
                  <c:v>River East W (1,2)</c:v>
                </c:pt>
                <c:pt idx="23">
                  <c:v>River East S</c:v>
                </c:pt>
                <c:pt idx="25">
                  <c:v>St. James - Assiniboia W (1,2)</c:v>
                </c:pt>
                <c:pt idx="26">
                  <c:v>St. James - Assiniboia E (1,2)</c:v>
                </c:pt>
                <c:pt idx="28">
                  <c:v>Inkster West (1)</c:v>
                </c:pt>
                <c:pt idx="29">
                  <c:v>Inkster East (2)</c:v>
                </c:pt>
                <c:pt idx="31">
                  <c:v>Point Douglas N (2)</c:v>
                </c:pt>
                <c:pt idx="32">
                  <c:v>Point Douglas S (1,2)</c:v>
                </c:pt>
                <c:pt idx="34">
                  <c:v>Downtown W (1,2)</c:v>
                </c:pt>
                <c:pt idx="35">
                  <c:v>Downtown E (1,2)</c:v>
                </c:pt>
              </c:strCache>
            </c:strRef>
          </c:cat>
          <c:val>
            <c:numRef>
              <c:f>'graph data'!$I$103:$I$138</c:f>
              <c:numCache>
                <c:ptCount val="36"/>
                <c:pt idx="0">
                  <c:v>0.778447201</c:v>
                </c:pt>
                <c:pt idx="1">
                  <c:v>0.7796767951</c:v>
                </c:pt>
                <c:pt idx="3">
                  <c:v>0.7936058848</c:v>
                </c:pt>
                <c:pt idx="5">
                  <c:v>0.7466286844</c:v>
                </c:pt>
                <c:pt idx="7">
                  <c:v>0.7933414016</c:v>
                </c:pt>
                <c:pt idx="8">
                  <c:v>0.7449012645</c:v>
                </c:pt>
                <c:pt idx="10">
                  <c:v>0.7821223864</c:v>
                </c:pt>
                <c:pt idx="11">
                  <c:v>0.7551462812</c:v>
                </c:pt>
                <c:pt idx="13">
                  <c:v>0.7552251404</c:v>
                </c:pt>
                <c:pt idx="14">
                  <c:v>0.7648076932</c:v>
                </c:pt>
                <c:pt idx="16">
                  <c:v>0.6895492908</c:v>
                </c:pt>
                <c:pt idx="17">
                  <c:v>0.7261885812</c:v>
                </c:pt>
                <c:pt idx="18">
                  <c:v>0.7138682212</c:v>
                </c:pt>
                <c:pt idx="20">
                  <c:v>0.7648113028</c:v>
                </c:pt>
                <c:pt idx="21">
                  <c:v>0.7521565972</c:v>
                </c:pt>
                <c:pt idx="22">
                  <c:v>0.7720150636</c:v>
                </c:pt>
                <c:pt idx="23">
                  <c:v>0.7000106267</c:v>
                </c:pt>
                <c:pt idx="25">
                  <c:v>0.8234272633</c:v>
                </c:pt>
                <c:pt idx="26">
                  <c:v>0.7919216761</c:v>
                </c:pt>
                <c:pt idx="28">
                  <c:v>0.6485761533</c:v>
                </c:pt>
                <c:pt idx="29">
                  <c:v>0.6683117579</c:v>
                </c:pt>
                <c:pt idx="31">
                  <c:v>0.6653898254</c:v>
                </c:pt>
                <c:pt idx="32">
                  <c:v>0.608049555</c:v>
                </c:pt>
                <c:pt idx="34">
                  <c:v>0.6404241212</c:v>
                </c:pt>
                <c:pt idx="35">
                  <c:v>0.6105825708</c:v>
                </c:pt>
              </c:numCache>
            </c:numRef>
          </c:val>
        </c:ser>
        <c:ser>
          <c:idx val="2"/>
          <c:order val="2"/>
          <c:tx>
            <c:strRef>
              <c:f>'graph data'!$J$3</c:f>
              <c:strCache>
                <c:ptCount val="1"/>
                <c:pt idx="0">
                  <c:v>1995/96-2003/04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data'!$B$103:$B$138</c:f>
              <c:strCache>
                <c:ptCount val="36"/>
                <c:pt idx="0">
                  <c:v>Fort Garry S (1,2)</c:v>
                </c:pt>
                <c:pt idx="1">
                  <c:v>Fort Garry N (1,2)</c:v>
                </c:pt>
                <c:pt idx="3">
                  <c:v>Assiniboine South (1,2)</c:v>
                </c:pt>
                <c:pt idx="5">
                  <c:v>Transcona (2)</c:v>
                </c:pt>
                <c:pt idx="7">
                  <c:v>River Heights W (1,2)</c:v>
                </c:pt>
                <c:pt idx="8">
                  <c:v>River Heights E</c:v>
                </c:pt>
                <c:pt idx="10">
                  <c:v>St. Boniface E (1,2)</c:v>
                </c:pt>
                <c:pt idx="11">
                  <c:v>St. Boniface W</c:v>
                </c:pt>
                <c:pt idx="13">
                  <c:v>St. Vital South (2,t)</c:v>
                </c:pt>
                <c:pt idx="14">
                  <c:v>St. Vital North (1,2)</c:v>
                </c:pt>
                <c:pt idx="16">
                  <c:v>Seven Oaks W</c:v>
                </c:pt>
                <c:pt idx="17">
                  <c:v>Seven Oaks E</c:v>
                </c:pt>
                <c:pt idx="18">
                  <c:v>Seven Oaks N</c:v>
                </c:pt>
                <c:pt idx="20">
                  <c:v>River East N (1,2)</c:v>
                </c:pt>
                <c:pt idx="21">
                  <c:v>River East E (2)</c:v>
                </c:pt>
                <c:pt idx="22">
                  <c:v>River East W (1,2)</c:v>
                </c:pt>
                <c:pt idx="23">
                  <c:v>River East S</c:v>
                </c:pt>
                <c:pt idx="25">
                  <c:v>St. James - Assiniboia W (1,2)</c:v>
                </c:pt>
                <c:pt idx="26">
                  <c:v>St. James - Assiniboia E (1,2)</c:v>
                </c:pt>
                <c:pt idx="28">
                  <c:v>Inkster West (1)</c:v>
                </c:pt>
                <c:pt idx="29">
                  <c:v>Inkster East (2)</c:v>
                </c:pt>
                <c:pt idx="31">
                  <c:v>Point Douglas N (2)</c:v>
                </c:pt>
                <c:pt idx="32">
                  <c:v>Point Douglas S (1,2)</c:v>
                </c:pt>
                <c:pt idx="34">
                  <c:v>Downtown W (1,2)</c:v>
                </c:pt>
                <c:pt idx="35">
                  <c:v>Downtown E (1,2)</c:v>
                </c:pt>
              </c:strCache>
            </c:strRef>
          </c:cat>
          <c:val>
            <c:numRef>
              <c:f>'graph data'!$J$103:$J$138</c:f>
              <c:numCache>
                <c:ptCount val="36"/>
                <c:pt idx="0">
                  <c:v>0.7895457037</c:v>
                </c:pt>
                <c:pt idx="1">
                  <c:v>0.8067199608</c:v>
                </c:pt>
                <c:pt idx="3">
                  <c:v>0.8063208242</c:v>
                </c:pt>
                <c:pt idx="5">
                  <c:v>0.7948840516</c:v>
                </c:pt>
                <c:pt idx="7">
                  <c:v>0.7986807727</c:v>
                </c:pt>
                <c:pt idx="8">
                  <c:v>0.7671045417</c:v>
                </c:pt>
                <c:pt idx="10">
                  <c:v>0.8210095443</c:v>
                </c:pt>
                <c:pt idx="11">
                  <c:v>0.765987097</c:v>
                </c:pt>
                <c:pt idx="13">
                  <c:v>0.812728342</c:v>
                </c:pt>
                <c:pt idx="14">
                  <c:v>0.7833568437</c:v>
                </c:pt>
                <c:pt idx="16">
                  <c:v>0.6919385927</c:v>
                </c:pt>
                <c:pt idx="17">
                  <c:v>0.7553899851</c:v>
                </c:pt>
                <c:pt idx="18">
                  <c:v>0.7501598392</c:v>
                </c:pt>
                <c:pt idx="20">
                  <c:v>0.7879308621</c:v>
                </c:pt>
                <c:pt idx="21">
                  <c:v>0.7712615769</c:v>
                </c:pt>
                <c:pt idx="22">
                  <c:v>0.7803527747</c:v>
                </c:pt>
                <c:pt idx="23">
                  <c:v>0.6887412436</c:v>
                </c:pt>
                <c:pt idx="25">
                  <c:v>0.8205268664</c:v>
                </c:pt>
                <c:pt idx="26">
                  <c:v>0.7928692412</c:v>
                </c:pt>
                <c:pt idx="28">
                  <c:v>0.6797363215</c:v>
                </c:pt>
                <c:pt idx="29">
                  <c:v>0.6371587353</c:v>
                </c:pt>
                <c:pt idx="31">
                  <c:v>0.6718735975</c:v>
                </c:pt>
                <c:pt idx="32">
                  <c:v>0.5674727904</c:v>
                </c:pt>
                <c:pt idx="34">
                  <c:v>0.6429434012</c:v>
                </c:pt>
                <c:pt idx="35">
                  <c:v>0.6133076204</c:v>
                </c:pt>
              </c:numCache>
            </c:numRef>
          </c:val>
        </c:ser>
        <c:ser>
          <c:idx val="3"/>
          <c:order val="3"/>
          <c:tx>
            <c:strRef>
              <c:f>'graph data'!$K$3</c:f>
              <c:strCache>
                <c:ptCount val="1"/>
                <c:pt idx="0">
                  <c:v>Mb Avg 95/96-03/04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95/96-03/04</c:name>
            <c:spPr>
              <a:ln w="25400">
                <a:solidFill>
                  <a:srgbClr val="000000"/>
                </a:solidFill>
                <a:prstDash val="sysDot"/>
              </a:ln>
            </c:spPr>
            <c:trendlineType val="linear"/>
            <c:forward val="0.5"/>
            <c:backward val="0.5"/>
            <c:dispEq val="0"/>
            <c:dispRSqr val="0"/>
          </c:trendline>
          <c:cat>
            <c:strRef>
              <c:f>'graph data'!$B$103:$B$138</c:f>
              <c:strCache>
                <c:ptCount val="36"/>
                <c:pt idx="0">
                  <c:v>Fort Garry S (1,2)</c:v>
                </c:pt>
                <c:pt idx="1">
                  <c:v>Fort Garry N (1,2)</c:v>
                </c:pt>
                <c:pt idx="3">
                  <c:v>Assiniboine South (1,2)</c:v>
                </c:pt>
                <c:pt idx="5">
                  <c:v>Transcona (2)</c:v>
                </c:pt>
                <c:pt idx="7">
                  <c:v>River Heights W (1,2)</c:v>
                </c:pt>
                <c:pt idx="8">
                  <c:v>River Heights E</c:v>
                </c:pt>
                <c:pt idx="10">
                  <c:v>St. Boniface E (1,2)</c:v>
                </c:pt>
                <c:pt idx="11">
                  <c:v>St. Boniface W</c:v>
                </c:pt>
                <c:pt idx="13">
                  <c:v>St. Vital South (2,t)</c:v>
                </c:pt>
                <c:pt idx="14">
                  <c:v>St. Vital North (1,2)</c:v>
                </c:pt>
                <c:pt idx="16">
                  <c:v>Seven Oaks W</c:v>
                </c:pt>
                <c:pt idx="17">
                  <c:v>Seven Oaks E</c:v>
                </c:pt>
                <c:pt idx="18">
                  <c:v>Seven Oaks N</c:v>
                </c:pt>
                <c:pt idx="20">
                  <c:v>River East N (1,2)</c:v>
                </c:pt>
                <c:pt idx="21">
                  <c:v>River East E (2)</c:v>
                </c:pt>
                <c:pt idx="22">
                  <c:v>River East W (1,2)</c:v>
                </c:pt>
                <c:pt idx="23">
                  <c:v>River East S</c:v>
                </c:pt>
                <c:pt idx="25">
                  <c:v>St. James - Assiniboia W (1,2)</c:v>
                </c:pt>
                <c:pt idx="26">
                  <c:v>St. James - Assiniboia E (1,2)</c:v>
                </c:pt>
                <c:pt idx="28">
                  <c:v>Inkster West (1)</c:v>
                </c:pt>
                <c:pt idx="29">
                  <c:v>Inkster East (2)</c:v>
                </c:pt>
                <c:pt idx="31">
                  <c:v>Point Douglas N (2)</c:v>
                </c:pt>
                <c:pt idx="32">
                  <c:v>Point Douglas S (1,2)</c:v>
                </c:pt>
                <c:pt idx="34">
                  <c:v>Downtown W (1,2)</c:v>
                </c:pt>
                <c:pt idx="35">
                  <c:v>Downtown E (1,2)</c:v>
                </c:pt>
              </c:strCache>
            </c:strRef>
          </c:cat>
          <c:val>
            <c:numRef>
              <c:f>'graph data'!$K$103:$K$138</c:f>
              <c:numCache>
                <c:ptCount val="36"/>
                <c:pt idx="0">
                  <c:v>0.7158067379</c:v>
                </c:pt>
                <c:pt idx="1">
                  <c:v>0.7158067379</c:v>
                </c:pt>
                <c:pt idx="3">
                  <c:v>0.7158067379</c:v>
                </c:pt>
                <c:pt idx="5">
                  <c:v>0.7158067379</c:v>
                </c:pt>
                <c:pt idx="7">
                  <c:v>0.7158067379</c:v>
                </c:pt>
                <c:pt idx="8">
                  <c:v>0.7158067379</c:v>
                </c:pt>
                <c:pt idx="10">
                  <c:v>0.7158067379</c:v>
                </c:pt>
                <c:pt idx="11">
                  <c:v>0.7158067379</c:v>
                </c:pt>
                <c:pt idx="13">
                  <c:v>0.7158067379</c:v>
                </c:pt>
                <c:pt idx="14">
                  <c:v>0.7158067379</c:v>
                </c:pt>
                <c:pt idx="16">
                  <c:v>0.7158067379</c:v>
                </c:pt>
                <c:pt idx="17">
                  <c:v>0.7158067379</c:v>
                </c:pt>
                <c:pt idx="18">
                  <c:v>0.7158067379</c:v>
                </c:pt>
                <c:pt idx="20">
                  <c:v>0.7158067379</c:v>
                </c:pt>
                <c:pt idx="21">
                  <c:v>0.7158067379</c:v>
                </c:pt>
                <c:pt idx="22">
                  <c:v>0.7158067379</c:v>
                </c:pt>
                <c:pt idx="23">
                  <c:v>0.7158067379</c:v>
                </c:pt>
                <c:pt idx="25">
                  <c:v>0.7158067379</c:v>
                </c:pt>
                <c:pt idx="26">
                  <c:v>0.7158067379</c:v>
                </c:pt>
                <c:pt idx="28">
                  <c:v>0.7158067379</c:v>
                </c:pt>
                <c:pt idx="29">
                  <c:v>0.7158067379</c:v>
                </c:pt>
                <c:pt idx="31">
                  <c:v>0.7158067379</c:v>
                </c:pt>
                <c:pt idx="32">
                  <c:v>0.7158067379</c:v>
                </c:pt>
                <c:pt idx="34">
                  <c:v>0.7158067379</c:v>
                </c:pt>
                <c:pt idx="35">
                  <c:v>0.7158067379</c:v>
                </c:pt>
              </c:numCache>
            </c:numRef>
          </c:val>
        </c:ser>
        <c:axId val="8384174"/>
        <c:axId val="8348703"/>
      </c:barChart>
      <c:catAx>
        <c:axId val="8384174"/>
        <c:scaling>
          <c:orientation val="maxMin"/>
        </c:scaling>
        <c:axPos val="l"/>
        <c:delete val="0"/>
        <c:numFmt formatCode="General" sourceLinked="1"/>
        <c:majorTickMark val="none"/>
        <c:minorTickMark val="none"/>
        <c:tickLblPos val="nextTo"/>
        <c:txPr>
          <a:bodyPr/>
          <a:lstStyle/>
          <a:p>
            <a:pPr>
              <a:defRPr lang="en-US" cap="none" sz="725" b="0" i="0" u="none" baseline="0"/>
            </a:pPr>
          </a:p>
        </c:txPr>
        <c:crossAx val="8348703"/>
        <c:crosses val="autoZero"/>
        <c:auto val="1"/>
        <c:lblOffset val="100"/>
        <c:noMultiLvlLbl val="0"/>
      </c:catAx>
      <c:valAx>
        <c:axId val="8348703"/>
        <c:scaling>
          <c:orientation val="minMax"/>
          <c:max val="1"/>
        </c:scaling>
        <c:axPos val="t"/>
        <c:majorGridlines/>
        <c:delete val="0"/>
        <c:numFmt formatCode="0%" sourceLinked="0"/>
        <c:majorTickMark val="none"/>
        <c:minorTickMark val="none"/>
        <c:tickLblPos val="nextTo"/>
        <c:crossAx val="8384174"/>
        <c:crosses val="max"/>
        <c:crossBetween val="between"/>
        <c:dispUnits/>
        <c:majorUnit val="0.1"/>
      </c:valAx>
      <c:spPr>
        <a:solidFill>
          <a:srgbClr val="FFFFFF"/>
        </a:solidFill>
        <a:ln w="12700">
          <a:solidFill/>
        </a:ln>
      </c:spPr>
    </c:plotArea>
    <c:legend>
      <c:legendPos val="r"/>
      <c:legendEntry>
        <c:idx val="0"/>
        <c:delete val="1"/>
      </c:legendEntry>
      <c:legendEntry>
        <c:idx val="3"/>
        <c:delete val="1"/>
      </c:legendEntry>
      <c:layout>
        <c:manualLayout>
          <c:xMode val="edge"/>
          <c:yMode val="edge"/>
          <c:x val="0.7505"/>
          <c:y val="0.449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1725"/>
          <c:w val="0.983"/>
          <c:h val="0.84225"/>
        </c:manualLayout>
      </c:layout>
      <c:barChart>
        <c:barDir val="bar"/>
        <c:grouping val="clustered"/>
        <c:varyColors val="0"/>
        <c:ser>
          <c:idx val="0"/>
          <c:order val="0"/>
          <c:tx>
            <c:strRef>
              <c:f>'graph data'!$H$3</c:f>
              <c:strCache>
                <c:ptCount val="1"/>
                <c:pt idx="0">
                  <c:v>Mb Avg 86/87-94/95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86/87-94/95</c:name>
            <c:spPr>
              <a:ln w="25400">
                <a:solidFill>
                  <a:srgbClr val="C0C0C0"/>
                </a:solidFill>
                <a:prstDash val="sysDot"/>
              </a:ln>
            </c:spPr>
            <c:trendlineType val="linear"/>
            <c:forward val="0.5"/>
            <c:backward val="0.5"/>
            <c:dispEq val="0"/>
            <c:dispRSqr val="0"/>
          </c:trendline>
          <c:cat>
            <c:strRef>
              <c:f>'graph data'!$B$16:$B$19</c:f>
              <c:strCache>
                <c:ptCount val="4"/>
                <c:pt idx="0">
                  <c:v>South (1,2)</c:v>
                </c:pt>
                <c:pt idx="1">
                  <c:v>Mid (1,2)</c:v>
                </c:pt>
                <c:pt idx="2">
                  <c:v>North (1,2,t)</c:v>
                </c:pt>
                <c:pt idx="3">
                  <c:v>Manitoba</c:v>
                </c:pt>
              </c:strCache>
            </c:strRef>
          </c:cat>
          <c:val>
            <c:numRef>
              <c:f>'graph data'!$H$16:$H$19</c:f>
              <c:numCache>
                <c:ptCount val="4"/>
                <c:pt idx="0">
                  <c:v>0.7079418387</c:v>
                </c:pt>
                <c:pt idx="1">
                  <c:v>0.7079418387</c:v>
                </c:pt>
                <c:pt idx="2">
                  <c:v>0.7079418387</c:v>
                </c:pt>
                <c:pt idx="3">
                  <c:v>0.7079418387</c:v>
                </c:pt>
              </c:numCache>
            </c:numRef>
          </c:val>
        </c:ser>
        <c:ser>
          <c:idx val="1"/>
          <c:order val="1"/>
          <c:tx>
            <c:strRef>
              <c:f>'graph data'!$I$3</c:f>
              <c:strCache>
                <c:ptCount val="1"/>
                <c:pt idx="0">
                  <c:v>1986/87-1994/95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 (1,2)</c:v>
                </c:pt>
                <c:pt idx="1">
                  <c:v>Mid (1,2)</c:v>
                </c:pt>
                <c:pt idx="2">
                  <c:v>North (1,2,t)</c:v>
                </c:pt>
                <c:pt idx="3">
                  <c:v>Manitoba</c:v>
                </c:pt>
              </c:strCache>
            </c:strRef>
          </c:cat>
          <c:val>
            <c:numRef>
              <c:f>'graph data'!$I$16:$I$19</c:f>
              <c:numCache>
                <c:ptCount val="4"/>
                <c:pt idx="0">
                  <c:v>0.6590534503</c:v>
                </c:pt>
                <c:pt idx="1">
                  <c:v>0.6898707691</c:v>
                </c:pt>
                <c:pt idx="2">
                  <c:v>0.5535279383</c:v>
                </c:pt>
                <c:pt idx="3">
                  <c:v>0.7079418387</c:v>
                </c:pt>
              </c:numCache>
            </c:numRef>
          </c:val>
        </c:ser>
        <c:ser>
          <c:idx val="2"/>
          <c:order val="2"/>
          <c:tx>
            <c:strRef>
              <c:f>'graph data'!$J$3</c:f>
              <c:strCache>
                <c:ptCount val="1"/>
                <c:pt idx="0">
                  <c:v>1995/96-2003/04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 (1,2)</c:v>
                </c:pt>
                <c:pt idx="1">
                  <c:v>Mid (1,2)</c:v>
                </c:pt>
                <c:pt idx="2">
                  <c:v>North (1,2,t)</c:v>
                </c:pt>
                <c:pt idx="3">
                  <c:v>Manitoba</c:v>
                </c:pt>
              </c:strCache>
            </c:strRef>
          </c:cat>
          <c:val>
            <c:numRef>
              <c:f>'graph data'!$J$16:$J$19</c:f>
              <c:numCache>
                <c:ptCount val="4"/>
                <c:pt idx="0">
                  <c:v>0.6578594303</c:v>
                </c:pt>
                <c:pt idx="1">
                  <c:v>0.6828693927</c:v>
                </c:pt>
                <c:pt idx="2">
                  <c:v>0.4940917865</c:v>
                </c:pt>
                <c:pt idx="3">
                  <c:v>0.7158067379</c:v>
                </c:pt>
              </c:numCache>
            </c:numRef>
          </c:val>
        </c:ser>
        <c:ser>
          <c:idx val="3"/>
          <c:order val="3"/>
          <c:tx>
            <c:strRef>
              <c:f>'graph data'!$K$3</c:f>
              <c:strCache>
                <c:ptCount val="1"/>
                <c:pt idx="0">
                  <c:v>Mb Avg 95/96-03/04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95/96-03/04</c:name>
            <c:spPr>
              <a:ln w="25400">
                <a:solidFill>
                  <a:srgbClr val="000000"/>
                </a:solidFill>
                <a:prstDash val="sysDot"/>
              </a:ln>
            </c:spPr>
            <c:trendlineType val="linear"/>
            <c:forward val="0.5"/>
            <c:backward val="0.5"/>
            <c:dispEq val="0"/>
            <c:dispRSqr val="0"/>
          </c:trendline>
          <c:cat>
            <c:strRef>
              <c:f>'graph data'!$B$16:$B$19</c:f>
              <c:strCache>
                <c:ptCount val="4"/>
                <c:pt idx="0">
                  <c:v>South (1,2)</c:v>
                </c:pt>
                <c:pt idx="1">
                  <c:v>Mid (1,2)</c:v>
                </c:pt>
                <c:pt idx="2">
                  <c:v>North (1,2,t)</c:v>
                </c:pt>
                <c:pt idx="3">
                  <c:v>Manitoba</c:v>
                </c:pt>
              </c:strCache>
            </c:strRef>
          </c:cat>
          <c:val>
            <c:numRef>
              <c:f>'graph data'!$K$16:$K$19</c:f>
              <c:numCache>
                <c:ptCount val="4"/>
                <c:pt idx="0">
                  <c:v>0.7158067379</c:v>
                </c:pt>
                <c:pt idx="1">
                  <c:v>0.7158067379</c:v>
                </c:pt>
                <c:pt idx="2">
                  <c:v>0.7158067379</c:v>
                </c:pt>
                <c:pt idx="3">
                  <c:v>0.7158067379</c:v>
                </c:pt>
              </c:numCache>
            </c:numRef>
          </c:val>
        </c:ser>
        <c:axId val="8029464"/>
        <c:axId val="5156313"/>
      </c:barChart>
      <c:catAx>
        <c:axId val="8029464"/>
        <c:scaling>
          <c:orientation val="maxMin"/>
        </c:scaling>
        <c:axPos val="l"/>
        <c:delete val="0"/>
        <c:numFmt formatCode="General" sourceLinked="1"/>
        <c:majorTickMark val="none"/>
        <c:minorTickMark val="none"/>
        <c:tickLblPos val="nextTo"/>
        <c:crossAx val="5156313"/>
        <c:crosses val="autoZero"/>
        <c:auto val="1"/>
        <c:lblOffset val="100"/>
        <c:noMultiLvlLbl val="0"/>
      </c:catAx>
      <c:valAx>
        <c:axId val="5156313"/>
        <c:scaling>
          <c:orientation val="minMax"/>
          <c:max val="1"/>
        </c:scaling>
        <c:axPos val="t"/>
        <c:majorGridlines/>
        <c:delete val="0"/>
        <c:numFmt formatCode="0%" sourceLinked="0"/>
        <c:majorTickMark val="none"/>
        <c:minorTickMark val="none"/>
        <c:tickLblPos val="nextTo"/>
        <c:crossAx val="8029464"/>
        <c:crosses val="max"/>
        <c:crossBetween val="between"/>
        <c:dispUnits/>
        <c:majorUnit val="0.1"/>
      </c:valAx>
      <c:spPr>
        <a:solidFill>
          <a:srgbClr val="FFFFFF"/>
        </a:solidFill>
        <a:ln w="12700">
          <a:solidFill/>
        </a:ln>
      </c:spPr>
    </c:plotArea>
    <c:legend>
      <c:legendPos val="r"/>
      <c:legendEntry>
        <c:idx val="0"/>
        <c:delete val="1"/>
      </c:legendEntry>
      <c:legendEntry>
        <c:idx val="3"/>
        <c:delete val="1"/>
      </c:legendEntry>
      <c:layout>
        <c:manualLayout>
          <c:xMode val="edge"/>
          <c:yMode val="edge"/>
          <c:x val="0.74875"/>
          <c:y val="0.13"/>
          <c:w val="0.2495"/>
          <c:h val="0.151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35"/>
          <c:w val="0.958"/>
          <c:h val="0.85"/>
        </c:manualLayout>
      </c:layout>
      <c:barChart>
        <c:barDir val="bar"/>
        <c:grouping val="clustered"/>
        <c:varyColors val="0"/>
        <c:ser>
          <c:idx val="0"/>
          <c:order val="0"/>
          <c:tx>
            <c:strRef>
              <c:f>'graph data'!$H$3</c:f>
              <c:strCache>
                <c:ptCount val="1"/>
                <c:pt idx="0">
                  <c:v>Mb Avg 86/87-94/95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86/87-94/95</c:name>
            <c:spPr>
              <a:ln w="25400">
                <a:solidFill>
                  <a:srgbClr val="C0C0C0"/>
                </a:solidFill>
                <a:prstDash val="sysDot"/>
              </a:ln>
            </c:spPr>
            <c:trendlineType val="linear"/>
            <c:forward val="0.5"/>
            <c:backward val="0.5"/>
            <c:dispEq val="0"/>
            <c:dispRSqr val="0"/>
          </c:trendline>
          <c:cat>
            <c:strRef>
              <c:f>'graph data'!$B$34:$B$38</c:f>
              <c:strCache>
                <c:ptCount val="5"/>
                <c:pt idx="0">
                  <c:v>Wpg Most Healthy (1,2)</c:v>
                </c:pt>
                <c:pt idx="1">
                  <c:v>Wpg Average Health</c:v>
                </c:pt>
                <c:pt idx="2">
                  <c:v>Wpg Least Healthy (1,2)</c:v>
                </c:pt>
                <c:pt idx="3">
                  <c:v>Winnipeg Overall (1,2,t)</c:v>
                </c:pt>
                <c:pt idx="4">
                  <c:v>Manitoba</c:v>
                </c:pt>
              </c:strCache>
            </c:strRef>
          </c:cat>
          <c:val>
            <c:numRef>
              <c:f>'graph data'!$H$34:$H$38</c:f>
              <c:numCache>
                <c:ptCount val="5"/>
                <c:pt idx="0">
                  <c:v>0.7079418387</c:v>
                </c:pt>
                <c:pt idx="1">
                  <c:v>0.7079418387</c:v>
                </c:pt>
                <c:pt idx="2">
                  <c:v>0.7079418387</c:v>
                </c:pt>
                <c:pt idx="3">
                  <c:v>0.7079418387</c:v>
                </c:pt>
                <c:pt idx="4">
                  <c:v>0.7079418387</c:v>
                </c:pt>
              </c:numCache>
            </c:numRef>
          </c:val>
        </c:ser>
        <c:ser>
          <c:idx val="1"/>
          <c:order val="1"/>
          <c:tx>
            <c:strRef>
              <c:f>'graph data'!$I$3</c:f>
              <c:strCache>
                <c:ptCount val="1"/>
                <c:pt idx="0">
                  <c:v>1986/87-1994/95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data'!$B$34:$B$38</c:f>
              <c:strCache>
                <c:ptCount val="5"/>
                <c:pt idx="0">
                  <c:v>Wpg Most Healthy (1,2)</c:v>
                </c:pt>
                <c:pt idx="1">
                  <c:v>Wpg Average Health</c:v>
                </c:pt>
                <c:pt idx="2">
                  <c:v>Wpg Least Healthy (1,2)</c:v>
                </c:pt>
                <c:pt idx="3">
                  <c:v>Winnipeg Overall (1,2,t)</c:v>
                </c:pt>
                <c:pt idx="4">
                  <c:v>Manitoba</c:v>
                </c:pt>
              </c:strCache>
            </c:strRef>
          </c:cat>
          <c:val>
            <c:numRef>
              <c:f>'graph data'!$I$34:$I$38</c:f>
              <c:numCache>
                <c:ptCount val="5"/>
                <c:pt idx="0">
                  <c:v>0.7759447977</c:v>
                </c:pt>
                <c:pt idx="1">
                  <c:v>0.7151283151</c:v>
                </c:pt>
                <c:pt idx="2">
                  <c:v>0.6907168541</c:v>
                </c:pt>
                <c:pt idx="3">
                  <c:v>0.7388389703</c:v>
                </c:pt>
                <c:pt idx="4">
                  <c:v>0.7079418387</c:v>
                </c:pt>
              </c:numCache>
            </c:numRef>
          </c:val>
        </c:ser>
        <c:ser>
          <c:idx val="2"/>
          <c:order val="2"/>
          <c:tx>
            <c:strRef>
              <c:f>'graph data'!$J$3</c:f>
              <c:strCache>
                <c:ptCount val="1"/>
                <c:pt idx="0">
                  <c:v>1995/96-2003/04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data'!$B$34:$B$38</c:f>
              <c:strCache>
                <c:ptCount val="5"/>
                <c:pt idx="0">
                  <c:v>Wpg Most Healthy (1,2)</c:v>
                </c:pt>
                <c:pt idx="1">
                  <c:v>Wpg Average Health</c:v>
                </c:pt>
                <c:pt idx="2">
                  <c:v>Wpg Least Healthy (1,2)</c:v>
                </c:pt>
                <c:pt idx="3">
                  <c:v>Winnipeg Overall (1,2,t)</c:v>
                </c:pt>
                <c:pt idx="4">
                  <c:v>Manitoba</c:v>
                </c:pt>
              </c:strCache>
            </c:strRef>
          </c:cat>
          <c:val>
            <c:numRef>
              <c:f>'graph data'!$J$34:$J$38</c:f>
              <c:numCache>
                <c:ptCount val="5"/>
                <c:pt idx="0">
                  <c:v>0.7915520638</c:v>
                </c:pt>
                <c:pt idx="1">
                  <c:v>0.7317747859</c:v>
                </c:pt>
                <c:pt idx="2">
                  <c:v>0.6841767362</c:v>
                </c:pt>
                <c:pt idx="3">
                  <c:v>0.7521891312</c:v>
                </c:pt>
                <c:pt idx="4">
                  <c:v>0.7158067379</c:v>
                </c:pt>
              </c:numCache>
            </c:numRef>
          </c:val>
        </c:ser>
        <c:ser>
          <c:idx val="3"/>
          <c:order val="3"/>
          <c:tx>
            <c:strRef>
              <c:f>'graph data'!$K$3</c:f>
              <c:strCache>
                <c:ptCount val="1"/>
                <c:pt idx="0">
                  <c:v>Mb Avg 95/96-03/04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95/96-03/04</c:name>
            <c:spPr>
              <a:ln w="25400">
                <a:solidFill>
                  <a:srgbClr val="000000"/>
                </a:solidFill>
                <a:prstDash val="sysDot"/>
              </a:ln>
            </c:spPr>
            <c:trendlineType val="linear"/>
            <c:forward val="0.5"/>
            <c:backward val="0.5"/>
            <c:dispEq val="0"/>
            <c:dispRSqr val="0"/>
          </c:trendline>
          <c:cat>
            <c:strRef>
              <c:f>'graph data'!$B$34:$B$38</c:f>
              <c:strCache>
                <c:ptCount val="5"/>
                <c:pt idx="0">
                  <c:v>Wpg Most Healthy (1,2)</c:v>
                </c:pt>
                <c:pt idx="1">
                  <c:v>Wpg Average Health</c:v>
                </c:pt>
                <c:pt idx="2">
                  <c:v>Wpg Least Healthy (1,2)</c:v>
                </c:pt>
                <c:pt idx="3">
                  <c:v>Winnipeg Overall (1,2,t)</c:v>
                </c:pt>
                <c:pt idx="4">
                  <c:v>Manitoba</c:v>
                </c:pt>
              </c:strCache>
            </c:strRef>
          </c:cat>
          <c:val>
            <c:numRef>
              <c:f>'graph data'!$K$34:$K$38</c:f>
              <c:numCache>
                <c:ptCount val="5"/>
                <c:pt idx="0">
                  <c:v>0.7158067379</c:v>
                </c:pt>
                <c:pt idx="1">
                  <c:v>0.7158067379</c:v>
                </c:pt>
                <c:pt idx="2">
                  <c:v>0.7158067379</c:v>
                </c:pt>
                <c:pt idx="3">
                  <c:v>0.7158067379</c:v>
                </c:pt>
                <c:pt idx="4">
                  <c:v>0.7158067379</c:v>
                </c:pt>
              </c:numCache>
            </c:numRef>
          </c:val>
        </c:ser>
        <c:axId val="46406818"/>
        <c:axId val="15008179"/>
      </c:barChart>
      <c:catAx>
        <c:axId val="46406818"/>
        <c:scaling>
          <c:orientation val="maxMin"/>
        </c:scaling>
        <c:axPos val="l"/>
        <c:delete val="0"/>
        <c:numFmt formatCode="General" sourceLinked="1"/>
        <c:majorTickMark val="none"/>
        <c:minorTickMark val="none"/>
        <c:tickLblPos val="nextTo"/>
        <c:crossAx val="15008179"/>
        <c:crosses val="autoZero"/>
        <c:auto val="1"/>
        <c:lblOffset val="100"/>
        <c:noMultiLvlLbl val="0"/>
      </c:catAx>
      <c:valAx>
        <c:axId val="15008179"/>
        <c:scaling>
          <c:orientation val="minMax"/>
          <c:max val="1"/>
        </c:scaling>
        <c:axPos val="t"/>
        <c:majorGridlines/>
        <c:delete val="0"/>
        <c:numFmt formatCode="0%" sourceLinked="0"/>
        <c:majorTickMark val="none"/>
        <c:minorTickMark val="none"/>
        <c:tickLblPos val="nextTo"/>
        <c:crossAx val="46406818"/>
        <c:crosses val="max"/>
        <c:crossBetween val="between"/>
        <c:dispUnits/>
        <c:majorUnit val="0.1"/>
      </c:valAx>
      <c:spPr>
        <a:solidFill>
          <a:srgbClr val="FFFFFF"/>
        </a:solidFill>
        <a:ln w="12700">
          <a:solidFill/>
        </a:ln>
      </c:spPr>
    </c:plotArea>
    <c:legend>
      <c:legendPos val="r"/>
      <c:legendEntry>
        <c:idx val="0"/>
        <c:delete val="1"/>
      </c:legendEntry>
      <c:legendEntry>
        <c:idx val="3"/>
        <c:delete val="1"/>
      </c:legendEntry>
      <c:layout>
        <c:manualLayout>
          <c:xMode val="edge"/>
          <c:yMode val="edge"/>
          <c:x val="0.7505"/>
          <c:y val="0.403"/>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150"/>
  </sheetViews>
  <pageMargins left="0" right="0.375" top="0" bottom="0"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zoomScale="150"/>
  </sheetViews>
  <pageMargins left="1.125" right="1.125" top="1" bottom="1"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0.8785</cdr:y>
    </cdr:from>
    <cdr:to>
      <cdr:x>0.945</cdr:x>
      <cdr:y>0.9985</cdr:y>
    </cdr:to>
    <cdr:sp>
      <cdr:nvSpPr>
        <cdr:cNvPr id="1" name="TextBox 4"/>
        <cdr:cNvSpPr txBox="1">
          <a:spLocks noChangeArrowheads="1"/>
        </cdr:cNvSpPr>
      </cdr:nvSpPr>
      <cdr:spPr>
        <a:xfrm>
          <a:off x="1181100" y="4000500"/>
          <a:ext cx="4210050" cy="542925"/>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0.606</cdr:x>
      <cdr:y>0.96525</cdr:y>
    </cdr:from>
    <cdr:to>
      <cdr:x>0.9795</cdr:x>
      <cdr:y>0.99975</cdr:y>
    </cdr:to>
    <cdr:sp>
      <cdr:nvSpPr>
        <cdr:cNvPr id="2" name="mchp"/>
        <cdr:cNvSpPr txBox="1">
          <a:spLocks noChangeArrowheads="1"/>
        </cdr:cNvSpPr>
      </cdr:nvSpPr>
      <cdr:spPr>
        <a:xfrm>
          <a:off x="3448050" y="4400550"/>
          <a:ext cx="2133600" cy="161925"/>
        </a:xfrm>
        <a:prstGeom prst="rect">
          <a:avLst/>
        </a:prstGeom>
        <a:solidFill>
          <a:srgbClr val="FFFFFF"/>
        </a:solidFill>
        <a:ln w="9525" cmpd="sng">
          <a:noFill/>
        </a:ln>
      </cdr:spPr>
      <cdr:txBody>
        <a:bodyPr vertOverflow="clip" wrap="square"/>
        <a:p>
          <a:pPr algn="ctr">
            <a:defRPr/>
          </a:pPr>
          <a:r>
            <a:rPr lang="en-US" cap="none" sz="700" b="0" i="0" u="none" baseline="0"/>
            <a:t>Source: Manitoba Centre for Health Policy, 2008   </a:t>
          </a:r>
        </a:p>
      </cdr:txBody>
    </cdr:sp>
  </cdr:relSizeAnchor>
  <cdr:relSizeAnchor xmlns:cdr="http://schemas.openxmlformats.org/drawingml/2006/chartDrawing">
    <cdr:from>
      <cdr:x>0.00175</cdr:x>
      <cdr:y>0.0085</cdr:y>
    </cdr:from>
    <cdr:to>
      <cdr:x>1</cdr:x>
      <cdr:y>0.11525</cdr:y>
    </cdr:to>
    <cdr:sp>
      <cdr:nvSpPr>
        <cdr:cNvPr id="3" name="TextBox 6"/>
        <cdr:cNvSpPr txBox="1">
          <a:spLocks noChangeArrowheads="1"/>
        </cdr:cNvSpPr>
      </cdr:nvSpPr>
      <cdr:spPr>
        <a:xfrm>
          <a:off x="9525" y="38100"/>
          <a:ext cx="5695950" cy="48577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11.1: Cervical Cancer Screening Rates by RHA</a:t>
          </a:r>
          <a:r>
            <a:rPr lang="en-US" cap="none" sz="800" b="0" i="0" u="none" baseline="0">
              <a:latin typeface="Univers 45 Light"/>
              <a:ea typeface="Univers 45 Light"/>
              <a:cs typeface="Univers 45 Light"/>
            </a:rPr>
            <a:t>
Age-adjusted percent of women age 18-69 with one or more Pap smears in a three-year period,                                  excluding those who have had a hysterectomy</a:t>
          </a:r>
        </a:p>
      </cdr:txBody>
    </cdr:sp>
  </cdr:relSizeAnchor>
  <cdr:relSizeAnchor xmlns:cdr="http://schemas.openxmlformats.org/drawingml/2006/chartDrawing">
    <cdr:from>
      <cdr:x>0.744</cdr:x>
      <cdr:y>0.4415</cdr:y>
    </cdr:from>
    <cdr:to>
      <cdr:x>0.93425</cdr:x>
      <cdr:y>0.74875</cdr:y>
    </cdr:to>
    <cdr:sp>
      <cdr:nvSpPr>
        <cdr:cNvPr id="4" name="TextBox 7"/>
        <cdr:cNvSpPr txBox="1">
          <a:spLocks noChangeArrowheads="1"/>
        </cdr:cNvSpPr>
      </cdr:nvSpPr>
      <cdr:spPr>
        <a:xfrm>
          <a:off x="4238625" y="2009775"/>
          <a:ext cx="1085850" cy="1400175"/>
        </a:xfrm>
        <a:prstGeom prst="rect">
          <a:avLst/>
        </a:prstGeom>
        <a:solidFill>
          <a:srgbClr val="FFFFFF"/>
        </a:solidFill>
        <a:ln w="9525" cmpd="sng">
          <a:noFill/>
        </a:ln>
      </cdr:spPr>
      <cdr:txBody>
        <a:bodyPr vertOverflow="clip" wrap="square"/>
        <a:p>
          <a:pPr algn="l">
            <a:defRPr/>
          </a:pPr>
          <a:r>
            <a:rPr lang="en-US" cap="none" sz="600" b="0" i="0" u="none" baseline="0"/>
            <a:t>Note: The rates shown here underestimate true screening rates, because Pap tests are frequently done by nurses, but without indivicdual-level data being recorded to track the recipient of the service in administrative datafiles. This same problem could result if salaried physicians do not complete shadow billing claims.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0.6345</cdr:x>
      <cdr:y>0.97025</cdr:y>
    </cdr:from>
    <cdr:to>
      <cdr:x>0.9995</cdr:x>
      <cdr:y>1</cdr:y>
    </cdr:to>
    <cdr:sp>
      <cdr:nvSpPr>
        <cdr:cNvPr id="1" name="TextBox 1"/>
        <cdr:cNvSpPr txBox="1">
          <a:spLocks noChangeArrowheads="1"/>
        </cdr:cNvSpPr>
      </cdr:nvSpPr>
      <cdr:spPr>
        <a:xfrm>
          <a:off x="3619500" y="4419600"/>
          <a:ext cx="2085975"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0.00625</cdr:x>
      <cdr:y>0.00225</cdr:y>
    </cdr:from>
    <cdr:to>
      <cdr:x>0.983</cdr:x>
      <cdr:y>0.113</cdr:y>
    </cdr:to>
    <cdr:sp>
      <cdr:nvSpPr>
        <cdr:cNvPr id="2" name="TextBox 3"/>
        <cdr:cNvSpPr txBox="1">
          <a:spLocks noChangeArrowheads="1"/>
        </cdr:cNvSpPr>
      </cdr:nvSpPr>
      <cdr:spPr>
        <a:xfrm>
          <a:off x="28575" y="9525"/>
          <a:ext cx="5572125" cy="50482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X.X.X: Cervical Cancer Screening Rates by Aggregate Winnipeg Areas</a:t>
          </a:r>
          <a:r>
            <a:rPr lang="en-US" cap="none" sz="800" b="0" i="0" u="none" baseline="0">
              <a:latin typeface="Univers 45 Light"/>
              <a:ea typeface="Univers 45 Light"/>
              <a:cs typeface="Univers 45 Light"/>
            </a:rPr>
            <a:t>
Age-adjusted percent of women age 18-69 with one or more PAP smears in a three-year period,                             excluding those who have had a hysterectomy</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0.662</cdr:x>
      <cdr:y>0.984</cdr:y>
    </cdr:from>
    <cdr:to>
      <cdr:x>0.99975</cdr:x>
      <cdr:y>1</cdr:y>
    </cdr:to>
    <cdr:sp>
      <cdr:nvSpPr>
        <cdr:cNvPr id="1" name="TextBox 1"/>
        <cdr:cNvSpPr txBox="1">
          <a:spLocks noChangeArrowheads="1"/>
        </cdr:cNvSpPr>
      </cdr:nvSpPr>
      <cdr:spPr>
        <a:xfrm>
          <a:off x="4857750" y="9734550"/>
          <a:ext cx="2476500" cy="161925"/>
        </a:xfrm>
        <a:prstGeom prst="rect">
          <a:avLst/>
        </a:prstGeom>
        <a:noFill/>
        <a:ln w="9525" cmpd="sng">
          <a:noFill/>
        </a:ln>
      </cdr:spPr>
      <cdr:txBody>
        <a:bodyPr vertOverflow="clip" wrap="square"/>
        <a:p>
          <a:pPr algn="l">
            <a:defRPr/>
          </a:pPr>
          <a:r>
            <a:rPr lang="en-US" cap="none" sz="800" b="0" i="0" u="none" baseline="0"/>
            <a:t>Source: Manitoba Centre for Health Policy, 2008  </a:t>
          </a:r>
        </a:p>
      </cdr:txBody>
    </cdr:sp>
  </cdr:relSizeAnchor>
  <cdr:relSizeAnchor xmlns:cdr="http://schemas.openxmlformats.org/drawingml/2006/chartDrawing">
    <cdr:from>
      <cdr:x>0.80075</cdr:x>
      <cdr:y>0.13525</cdr:y>
    </cdr:from>
    <cdr:to>
      <cdr:x>0.96175</cdr:x>
      <cdr:y>0.26</cdr:y>
    </cdr:to>
    <cdr:sp>
      <cdr:nvSpPr>
        <cdr:cNvPr id="2" name="TextBox 3"/>
        <cdr:cNvSpPr txBox="1">
          <a:spLocks noChangeArrowheads="1"/>
        </cdr:cNvSpPr>
      </cdr:nvSpPr>
      <cdr:spPr>
        <a:xfrm>
          <a:off x="5876925" y="1333500"/>
          <a:ext cx="1181100" cy="1238250"/>
        </a:xfrm>
        <a:prstGeom prst="rect">
          <a:avLst/>
        </a:prstGeom>
        <a:solidFill>
          <a:srgbClr val="FFFFFF"/>
        </a:solidFill>
        <a:ln w="9525" cmpd="sng">
          <a:noFill/>
        </a:ln>
      </cdr:spPr>
      <cdr:txBody>
        <a:bodyPr vertOverflow="clip" wrap="square"/>
        <a:p>
          <a:pPr algn="l">
            <a:defRPr/>
          </a:pPr>
          <a:r>
            <a:rPr lang="en-US" cap="none" sz="600" b="0" i="0" u="none" baseline="0"/>
            <a:t>Note: The rates shown here underestimate true screening rates, because Pap tests are frequently done by nurses, but without indivicdual-level data being recorded to track the recipient of the service in administrative datafiles. This same problem could result if salaried physicians do not complete shadow billing claims..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343775" cy="989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0.24375</cdr:x>
      <cdr:y>0.90625</cdr:y>
    </cdr:from>
    <cdr:to>
      <cdr:x>1</cdr:x>
      <cdr:y>1</cdr:y>
    </cdr:to>
    <cdr:grpSp>
      <cdr:nvGrpSpPr>
        <cdr:cNvPr id="1" name="Group 5"/>
        <cdr:cNvGrpSpPr>
          <a:grpSpLocks/>
        </cdr:cNvGrpSpPr>
      </cdr:nvGrpSpPr>
      <cdr:grpSpPr>
        <a:xfrm>
          <a:off x="1390650" y="4962525"/>
          <a:ext cx="4314825" cy="514350"/>
          <a:chOff x="1152901" y="3962429"/>
          <a:chExt cx="4461532" cy="504796"/>
        </a:xfrm>
        <a:solidFill>
          <a:srgbClr val="FFFFFF"/>
        </a:solidFill>
      </cdr:grpSpPr>
      <cdr:sp>
        <cdr:nvSpPr>
          <cdr:cNvPr id="2" name="TextBox 6"/>
          <cdr:cNvSpPr txBox="1">
            <a:spLocks noChangeArrowheads="1"/>
          </cdr:cNvSpPr>
        </cdr:nvSpPr>
        <cdr:spPr>
          <a:xfrm>
            <a:off x="1152901" y="3962429"/>
            <a:ext cx="4335494" cy="504796"/>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sp>
        <cdr:nvSpPr>
          <cdr:cNvPr id="3" name="mchp"/>
          <cdr:cNvSpPr txBox="1">
            <a:spLocks noChangeArrowheads="1"/>
          </cdr:cNvSpPr>
        </cdr:nvSpPr>
        <cdr:spPr>
          <a:xfrm>
            <a:off x="3517513" y="4330930"/>
            <a:ext cx="2096920" cy="123927"/>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grpSp>
  </cdr:relSizeAnchor>
  <cdr:relSizeAnchor xmlns:cdr="http://schemas.openxmlformats.org/drawingml/2006/chartDrawing">
    <cdr:from>
      <cdr:x>0.0015</cdr:x>
      <cdr:y>0</cdr:y>
    </cdr:from>
    <cdr:to>
      <cdr:x>1</cdr:x>
      <cdr:y>0.0885</cdr:y>
    </cdr:to>
    <cdr:sp>
      <cdr:nvSpPr>
        <cdr:cNvPr id="4" name="TextBox 8"/>
        <cdr:cNvSpPr txBox="1">
          <a:spLocks noChangeArrowheads="1"/>
        </cdr:cNvSpPr>
      </cdr:nvSpPr>
      <cdr:spPr>
        <a:xfrm>
          <a:off x="0" y="0"/>
          <a:ext cx="5695950" cy="48577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11.3: Cervical Cancer Screening Rates by Winnipeg Community Areas</a:t>
          </a:r>
          <a:r>
            <a:rPr lang="en-US" cap="none" sz="800" b="0" i="0" u="none" baseline="0">
              <a:latin typeface="Univers 45 Light"/>
              <a:ea typeface="Univers 45 Light"/>
              <a:cs typeface="Univers 45 Light"/>
            </a:rPr>
            <a:t>
Age-adjusted percent of women age 18-69 with one or more Pap smears in a three-year period,                                      excluding those who have had a hysterectomy</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0.647</cdr:x>
      <cdr:y>0.984</cdr:y>
    </cdr:from>
    <cdr:to>
      <cdr:x>1</cdr:x>
      <cdr:y>1</cdr:y>
    </cdr:to>
    <cdr:sp>
      <cdr:nvSpPr>
        <cdr:cNvPr id="1" name="TextBox 1"/>
        <cdr:cNvSpPr txBox="1">
          <a:spLocks noChangeArrowheads="1"/>
        </cdr:cNvSpPr>
      </cdr:nvSpPr>
      <cdr:spPr>
        <a:xfrm>
          <a:off x="3686175" y="8086725"/>
          <a:ext cx="2009775"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cdr:x>
      <cdr:y>0.00225</cdr:y>
    </cdr:from>
    <cdr:to>
      <cdr:x>1</cdr:x>
      <cdr:y>0.09125</cdr:y>
    </cdr:to>
    <cdr:sp>
      <cdr:nvSpPr>
        <cdr:cNvPr id="2" name="TextBox 2"/>
        <cdr:cNvSpPr txBox="1">
          <a:spLocks noChangeArrowheads="1"/>
        </cdr:cNvSpPr>
      </cdr:nvSpPr>
      <cdr:spPr>
        <a:xfrm>
          <a:off x="0" y="9525"/>
          <a:ext cx="5705475" cy="73342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11.4: Cervical Cancer Screening Rates 
by Winnipeg Neighbourhood Clusters</a:t>
          </a:r>
          <a:r>
            <a:rPr lang="en-US" cap="none" sz="800" b="0" i="0" u="none" baseline="0">
              <a:latin typeface="Univers 45 Light"/>
              <a:ea typeface="Univers 45 Light"/>
              <a:cs typeface="Univers 45 Light"/>
            </a:rPr>
            <a:t>
Age-adjusted percent of women age 18-69 with one or more Pap smears in a three-year period,                                    excluding those who have had a hysterectomy</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0.646</cdr:x>
      <cdr:y>0.97025</cdr:y>
    </cdr:from>
    <cdr:to>
      <cdr:x>1</cdr:x>
      <cdr:y>1</cdr:y>
    </cdr:to>
    <cdr:sp>
      <cdr:nvSpPr>
        <cdr:cNvPr id="1" name="TextBox 1"/>
        <cdr:cNvSpPr txBox="1">
          <a:spLocks noChangeArrowheads="1"/>
        </cdr:cNvSpPr>
      </cdr:nvSpPr>
      <cdr:spPr>
        <a:xfrm>
          <a:off x="3676650" y="4419600"/>
          <a:ext cx="2019300"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0.0085</cdr:x>
      <cdr:y>0.00225</cdr:y>
    </cdr:from>
    <cdr:to>
      <cdr:x>0.98475</cdr:x>
      <cdr:y>0.11725</cdr:y>
    </cdr:to>
    <cdr:sp>
      <cdr:nvSpPr>
        <cdr:cNvPr id="2" name="TextBox 2"/>
        <cdr:cNvSpPr txBox="1">
          <a:spLocks noChangeArrowheads="1"/>
        </cdr:cNvSpPr>
      </cdr:nvSpPr>
      <cdr:spPr>
        <a:xfrm>
          <a:off x="47625" y="9525"/>
          <a:ext cx="5572125" cy="52387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X.X.X: Cervical Cancer Screening Rates by Aggregate RHA Areas</a:t>
          </a:r>
          <a:r>
            <a:rPr lang="en-US" cap="none" sz="800" b="0" i="0" u="none" baseline="0">
              <a:latin typeface="Univers 45 Light"/>
              <a:ea typeface="Univers 45 Light"/>
              <a:cs typeface="Univers 45 Light"/>
            </a:rPr>
            <a:t>
Age-adjusted percent of women age 18-69 with one or more PAP smears in a three-year period,                              excluding those who have had a hysterectomy</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649"/>
  <sheetViews>
    <sheetView workbookViewId="0" topLeftCell="A1">
      <pane xSplit="7" ySplit="3" topLeftCell="H4" activePane="bottomRight" state="frozen"/>
      <selection pane="topLeft" activeCell="A1" sqref="A1"/>
      <selection pane="topRight" activeCell="G1" sqref="G1"/>
      <selection pane="bottomLeft" activeCell="A2" sqref="A2"/>
      <selection pane="bottomRight" activeCell="B147" sqref="B147"/>
    </sheetView>
  </sheetViews>
  <sheetFormatPr defaultColWidth="9.140625" defaultRowHeight="12.75"/>
  <cols>
    <col min="1" max="1" width="4.140625" style="2" customWidth="1"/>
    <col min="2" max="2" width="27.28125" style="2" customWidth="1"/>
    <col min="3" max="5" width="2.8515625" style="2" customWidth="1"/>
    <col min="6" max="7" width="7.8515625" style="2" customWidth="1"/>
    <col min="8" max="8" width="9.57421875" style="2" bestFit="1" customWidth="1"/>
    <col min="9" max="9" width="9.140625" style="2" customWidth="1"/>
    <col min="10" max="10" width="9.140625" style="11" customWidth="1"/>
    <col min="11" max="13" width="9.140625" style="2" customWidth="1"/>
    <col min="14" max="14" width="9.421875" style="2" bestFit="1" customWidth="1"/>
    <col min="15" max="15" width="2.8515625" style="10" customWidth="1"/>
    <col min="16" max="17" width="9.140625" style="2" customWidth="1"/>
    <col min="18" max="18" width="9.421875" style="2" bestFit="1" customWidth="1"/>
    <col min="19" max="19" width="2.8515625" style="10" customWidth="1"/>
    <col min="20" max="20" width="9.28125" style="2" bestFit="1" customWidth="1"/>
    <col min="21" max="21" width="9.140625" style="2" customWidth="1"/>
    <col min="23" max="16384" width="9.140625" style="2" customWidth="1"/>
  </cols>
  <sheetData>
    <row r="1" spans="3:20" ht="12.75">
      <c r="C1" s="57" t="s">
        <v>131</v>
      </c>
      <c r="D1" s="57"/>
      <c r="E1" s="57"/>
      <c r="F1" s="57" t="s">
        <v>133</v>
      </c>
      <c r="G1" s="57"/>
      <c r="H1" s="6" t="s">
        <v>121</v>
      </c>
      <c r="I1" s="3" t="s">
        <v>123</v>
      </c>
      <c r="J1" s="3" t="s">
        <v>124</v>
      </c>
      <c r="K1" s="6" t="s">
        <v>122</v>
      </c>
      <c r="L1" s="6" t="s">
        <v>125</v>
      </c>
      <c r="M1" s="6" t="s">
        <v>126</v>
      </c>
      <c r="N1" s="6" t="s">
        <v>127</v>
      </c>
      <c r="O1" s="7"/>
      <c r="P1" s="6" t="s">
        <v>128</v>
      </c>
      <c r="Q1" s="6" t="s">
        <v>129</v>
      </c>
      <c r="R1" s="6" t="s">
        <v>130</v>
      </c>
      <c r="S1" s="7"/>
      <c r="T1" s="6" t="s">
        <v>134</v>
      </c>
    </row>
    <row r="2" spans="3:20" ht="12.75">
      <c r="C2" s="13"/>
      <c r="D2" s="13"/>
      <c r="E2" s="13"/>
      <c r="F2" s="14" t="s">
        <v>125</v>
      </c>
      <c r="G2" s="14" t="s">
        <v>128</v>
      </c>
      <c r="H2" s="6"/>
      <c r="I2" s="3"/>
      <c r="J2" s="3"/>
      <c r="K2" s="6"/>
      <c r="L2" s="6"/>
      <c r="M2" s="6"/>
      <c r="N2" s="6"/>
      <c r="O2" s="7"/>
      <c r="P2" s="6"/>
      <c r="Q2" s="6"/>
      <c r="R2" s="6"/>
      <c r="S2" s="7"/>
      <c r="T2" s="6"/>
    </row>
    <row r="3" spans="2:27" ht="12.75">
      <c r="B3" s="5" t="s">
        <v>0</v>
      </c>
      <c r="C3" s="13">
        <v>1</v>
      </c>
      <c r="D3" s="13">
        <v>2</v>
      </c>
      <c r="E3" s="13" t="s">
        <v>132</v>
      </c>
      <c r="F3" s="14" t="s">
        <v>126</v>
      </c>
      <c r="G3" s="14" t="s">
        <v>129</v>
      </c>
      <c r="H3" s="2" t="s">
        <v>331</v>
      </c>
      <c r="I3" s="11" t="s">
        <v>333</v>
      </c>
      <c r="J3" s="11" t="s">
        <v>334</v>
      </c>
      <c r="K3" s="2" t="s">
        <v>332</v>
      </c>
      <c r="P3" s="46"/>
      <c r="U3" s="6"/>
      <c r="W3" s="6"/>
      <c r="X3" s="6"/>
      <c r="Y3" s="6"/>
      <c r="Z3" s="6"/>
      <c r="AA3" s="6"/>
    </row>
    <row r="4" spans="1:27" ht="12.75">
      <c r="A4" s="2">
        <v>1</v>
      </c>
      <c r="B4" t="s">
        <v>145</v>
      </c>
      <c r="C4">
        <f>IF(AND(N4&lt;=0.01,N4&gt;0),"1","")</f>
      </c>
      <c r="D4">
        <f>IF(AND(R4&lt;=0.01,R4&gt;0),"2","")</f>
      </c>
      <c r="E4">
        <f>IF(AND(T4&lt;=0.01,T4&gt;0),"t","")</f>
      </c>
      <c r="F4" t="str">
        <f aca="true" t="shared" si="0" ref="F4:F14">IF(AND(L4&gt;0,L4&lt;=5),"T1c"," ")&amp;IF(AND(M4&gt;0,M4&lt;=5),"T1p"," ")</f>
        <v>  </v>
      </c>
      <c r="G4" t="str">
        <f aca="true" t="shared" si="1" ref="G4:G14">IF(AND(P4&gt;0,P4&lt;=5),"T2c"," ")&amp;IF(AND(Q4&gt;0,Q4&lt;=5),"T2p"," ")</f>
        <v>  </v>
      </c>
      <c r="H4" s="32">
        <f aca="true" t="shared" si="2" ref="H4:H14">I$19</f>
        <v>0.7079418387</v>
      </c>
      <c r="I4" s="3">
        <f>'orig. data'!D4</f>
        <v>0.7105824879</v>
      </c>
      <c r="J4" s="3">
        <f>'orig. data'!R4</f>
        <v>0.6982318664</v>
      </c>
      <c r="K4" s="32">
        <f aca="true" t="shared" si="3" ref="K4:K14">J$19</f>
        <v>0.7158067379</v>
      </c>
      <c r="L4" s="6">
        <f>'orig. data'!B4</f>
        <v>29205</v>
      </c>
      <c r="M4" s="6">
        <f>'orig. data'!C4</f>
        <v>41297</v>
      </c>
      <c r="N4" s="12">
        <f>'orig. data'!G4</f>
        <v>0.7058051607</v>
      </c>
      <c r="O4" s="8"/>
      <c r="P4" s="6">
        <f>'orig. data'!P4</f>
        <v>31338</v>
      </c>
      <c r="Q4" s="6">
        <f>'orig. data'!Q4</f>
        <v>45672</v>
      </c>
      <c r="R4" s="12">
        <f>'orig. data'!U4</f>
        <v>0.0106166162</v>
      </c>
      <c r="S4" s="8"/>
      <c r="T4" s="12">
        <f>'orig. data'!AD4</f>
        <v>0.1252265109</v>
      </c>
      <c r="U4"/>
      <c r="W4" s="3"/>
      <c r="X4" s="3"/>
      <c r="Y4" s="3"/>
      <c r="Z4" s="3"/>
      <c r="AA4" s="3"/>
    </row>
    <row r="5" spans="1:27" ht="12.75">
      <c r="A5" s="2">
        <v>2</v>
      </c>
      <c r="B5" t="s">
        <v>335</v>
      </c>
      <c r="C5" t="str">
        <f aca="true" t="shared" si="4" ref="C5:C38">IF(AND(N5&lt;=0.01,N5&gt;0),"1","")</f>
        <v>1</v>
      </c>
      <c r="D5" t="str">
        <f aca="true" t="shared" si="5" ref="D5:D38">IF(AND(R5&lt;=0.01,R5&gt;0),"2","")</f>
        <v>2</v>
      </c>
      <c r="E5">
        <f aca="true" t="shared" si="6" ref="E5:E38">IF(AND(T5&lt;=0.01,T5&gt;0),"t","")</f>
      </c>
      <c r="F5" t="str">
        <f t="shared" si="0"/>
        <v>  </v>
      </c>
      <c r="G5" t="str">
        <f t="shared" si="1"/>
        <v>  </v>
      </c>
      <c r="H5" s="32">
        <f t="shared" si="2"/>
        <v>0.7079418387</v>
      </c>
      <c r="I5" s="3">
        <f>'orig. data'!D5</f>
        <v>0.6380010318</v>
      </c>
      <c r="J5" s="3">
        <f>'orig. data'!R5</f>
        <v>0.6373812028</v>
      </c>
      <c r="K5" s="32">
        <f t="shared" si="3"/>
        <v>0.7158067379</v>
      </c>
      <c r="L5" s="6">
        <f>'orig. data'!B5</f>
        <v>50530</v>
      </c>
      <c r="M5" s="6">
        <f>'orig. data'!C5</f>
        <v>79572</v>
      </c>
      <c r="N5" s="12">
        <f>'orig. data'!G5</f>
        <v>7.111429E-31</v>
      </c>
      <c r="O5" s="9"/>
      <c r="P5" s="6">
        <f>'orig. data'!P5</f>
        <v>50147</v>
      </c>
      <c r="Q5" s="6">
        <f>'orig. data'!Q5</f>
        <v>80436</v>
      </c>
      <c r="R5" s="12">
        <f>'orig. data'!U5</f>
        <v>8.505331E-38</v>
      </c>
      <c r="S5" s="9"/>
      <c r="T5" s="12">
        <f>'orig. data'!AD5</f>
        <v>0.9231588454</v>
      </c>
      <c r="U5"/>
      <c r="W5" s="1"/>
      <c r="X5" s="1"/>
      <c r="Y5" s="1"/>
      <c r="Z5" s="1"/>
      <c r="AA5" s="1"/>
    </row>
    <row r="6" spans="1:27" ht="12.75">
      <c r="A6" s="2">
        <v>3</v>
      </c>
      <c r="B6" t="s">
        <v>401</v>
      </c>
      <c r="C6" t="str">
        <f t="shared" si="4"/>
        <v>1</v>
      </c>
      <c r="D6" t="str">
        <f t="shared" si="5"/>
        <v>2</v>
      </c>
      <c r="E6">
        <f t="shared" si="6"/>
      </c>
      <c r="F6" t="str">
        <f t="shared" si="0"/>
        <v>  </v>
      </c>
      <c r="G6" t="str">
        <f t="shared" si="1"/>
        <v>  </v>
      </c>
      <c r="H6" s="32">
        <f t="shared" si="2"/>
        <v>0.7079418387</v>
      </c>
      <c r="I6" s="3">
        <f>'orig. data'!D7</f>
        <v>0.6608841294</v>
      </c>
      <c r="J6" s="3">
        <f>'orig. data'!R7</f>
        <v>0.6453947031</v>
      </c>
      <c r="K6" s="32">
        <f t="shared" si="3"/>
        <v>0.7158067379</v>
      </c>
      <c r="L6" s="6">
        <f>'orig. data'!B7</f>
        <v>40421</v>
      </c>
      <c r="M6" s="6">
        <f>'orig. data'!C7</f>
        <v>63437</v>
      </c>
      <c r="N6" s="12">
        <f>'orig. data'!G7</f>
        <v>8.631801E-14</v>
      </c>
      <c r="O6" s="9"/>
      <c r="P6" s="6">
        <f>'orig. data'!P7</f>
        <v>36707</v>
      </c>
      <c r="Q6" s="6">
        <f>'orig. data'!Q7</f>
        <v>59159</v>
      </c>
      <c r="R6" s="12">
        <f>'orig. data'!U7</f>
        <v>2.30402E-28</v>
      </c>
      <c r="S6" s="9"/>
      <c r="T6" s="12">
        <f>'orig. data'!AD7</f>
        <v>0.024953318</v>
      </c>
      <c r="U6"/>
      <c r="W6" s="1"/>
      <c r="X6" s="1"/>
      <c r="Y6" s="1"/>
      <c r="Z6" s="1"/>
      <c r="AA6" s="1"/>
    </row>
    <row r="7" spans="1:27" ht="12.75">
      <c r="A7" s="2">
        <v>4</v>
      </c>
      <c r="B7" t="s">
        <v>336</v>
      </c>
      <c r="C7" t="str">
        <f t="shared" si="4"/>
        <v>1</v>
      </c>
      <c r="D7" t="str">
        <f t="shared" si="5"/>
        <v>2</v>
      </c>
      <c r="E7">
        <f t="shared" si="6"/>
      </c>
      <c r="F7" t="str">
        <f t="shared" si="0"/>
        <v>  </v>
      </c>
      <c r="G7" t="str">
        <f t="shared" si="1"/>
        <v>  </v>
      </c>
      <c r="H7" s="32">
        <f t="shared" si="2"/>
        <v>0.7079418387</v>
      </c>
      <c r="I7" s="3">
        <f>'orig. data'!D6</f>
        <v>0.7470747484</v>
      </c>
      <c r="J7" s="3">
        <f>'orig. data'!R6</f>
        <v>0.7529161846</v>
      </c>
      <c r="K7" s="32">
        <f t="shared" si="3"/>
        <v>0.7158067379</v>
      </c>
      <c r="L7" s="6">
        <f>'orig. data'!B6</f>
        <v>33503</v>
      </c>
      <c r="M7" s="6">
        <f>'orig. data'!C6</f>
        <v>45286</v>
      </c>
      <c r="N7" s="12">
        <f>'orig. data'!G6</f>
        <v>2.1951242E-08</v>
      </c>
      <c r="O7" s="9"/>
      <c r="P7" s="6">
        <f>'orig. data'!P6</f>
        <v>32284</v>
      </c>
      <c r="Q7" s="6">
        <f>'orig. data'!Q6</f>
        <v>43846</v>
      </c>
      <c r="R7" s="12">
        <f>'orig. data'!U6</f>
        <v>1.6746891E-07</v>
      </c>
      <c r="S7" s="9"/>
      <c r="T7" s="12">
        <f>'orig. data'!AD6</f>
        <v>0.4854370441</v>
      </c>
      <c r="U7"/>
      <c r="W7" s="1"/>
      <c r="X7" s="1"/>
      <c r="Y7" s="1"/>
      <c r="Z7" s="1"/>
      <c r="AA7" s="1"/>
    </row>
    <row r="8" spans="1:27" ht="12.75">
      <c r="A8" s="2">
        <v>5</v>
      </c>
      <c r="B8" t="s">
        <v>402</v>
      </c>
      <c r="C8" t="str">
        <f t="shared" si="4"/>
        <v>1</v>
      </c>
      <c r="D8" t="str">
        <f t="shared" si="5"/>
        <v>2</v>
      </c>
      <c r="E8" t="str">
        <f t="shared" si="6"/>
        <v>t</v>
      </c>
      <c r="F8" t="str">
        <f t="shared" si="0"/>
        <v>  </v>
      </c>
      <c r="G8" t="str">
        <f t="shared" si="1"/>
        <v>  </v>
      </c>
      <c r="H8" s="32">
        <f t="shared" si="2"/>
        <v>0.7079418387</v>
      </c>
      <c r="I8" s="3">
        <f>'orig. data'!D8</f>
        <v>0.7388389703</v>
      </c>
      <c r="J8" s="3">
        <f>'orig. data'!R8</f>
        <v>0.7521891312</v>
      </c>
      <c r="K8" s="32">
        <f t="shared" si="3"/>
        <v>0.7158067379</v>
      </c>
      <c r="L8" s="6">
        <f>'orig. data'!B8</f>
        <v>471433</v>
      </c>
      <c r="M8" s="6">
        <f>'orig. data'!C8</f>
        <v>637496</v>
      </c>
      <c r="N8" s="12">
        <f>'orig. data'!G8</f>
        <v>8.1423279E-09</v>
      </c>
      <c r="O8" s="9"/>
      <c r="P8" s="6">
        <f>'orig. data'!P8</f>
        <v>452568</v>
      </c>
      <c r="Q8" s="6">
        <f>'orig. data'!Q8</f>
        <v>617535</v>
      </c>
      <c r="R8" s="12">
        <f>'orig. data'!U8</f>
        <v>5.737051E-11</v>
      </c>
      <c r="S8" s="9"/>
      <c r="T8" s="12">
        <f>'orig. data'!AD8</f>
        <v>0.0090303123</v>
      </c>
      <c r="U8"/>
      <c r="W8" s="1"/>
      <c r="X8" s="1"/>
      <c r="Y8" s="1"/>
      <c r="Z8" s="1"/>
      <c r="AA8" s="1"/>
    </row>
    <row r="9" spans="1:27" ht="12.75">
      <c r="A9" s="2">
        <v>6</v>
      </c>
      <c r="B9" t="s">
        <v>391</v>
      </c>
      <c r="C9" t="str">
        <f t="shared" si="4"/>
        <v>1</v>
      </c>
      <c r="D9" t="str">
        <f t="shared" si="5"/>
        <v>2</v>
      </c>
      <c r="E9" t="str">
        <f t="shared" si="6"/>
        <v>t</v>
      </c>
      <c r="F9" t="str">
        <f t="shared" si="0"/>
        <v>  </v>
      </c>
      <c r="G9" t="str">
        <f t="shared" si="1"/>
        <v>  </v>
      </c>
      <c r="H9" s="32">
        <f t="shared" si="2"/>
        <v>0.7079418387</v>
      </c>
      <c r="I9" s="3">
        <f>'orig. data'!D9</f>
        <v>0.6736306405</v>
      </c>
      <c r="J9" s="3">
        <f>'orig. data'!R9</f>
        <v>0.629151232</v>
      </c>
      <c r="K9" s="32">
        <f t="shared" si="3"/>
        <v>0.7158067379</v>
      </c>
      <c r="L9" s="6">
        <f>'orig. data'!B9</f>
        <v>25066</v>
      </c>
      <c r="M9" s="6">
        <f>'orig. data'!C9</f>
        <v>38636</v>
      </c>
      <c r="N9" s="12">
        <f>'orig. data'!G9</f>
        <v>7.1939231E-07</v>
      </c>
      <c r="O9" s="9"/>
      <c r="P9" s="6">
        <f>'orig. data'!P9</f>
        <v>21783</v>
      </c>
      <c r="Q9" s="6">
        <f>'orig. data'!Q9</f>
        <v>35840</v>
      </c>
      <c r="R9" s="12">
        <f>'orig. data'!U9</f>
        <v>9.324704E-36</v>
      </c>
      <c r="S9" s="9"/>
      <c r="T9" s="12">
        <f>'orig. data'!AD9</f>
        <v>1.6303293E-08</v>
      </c>
      <c r="U9"/>
      <c r="W9" s="1"/>
      <c r="X9" s="1"/>
      <c r="Y9" s="1"/>
      <c r="Z9" s="1"/>
      <c r="AA9" s="1"/>
    </row>
    <row r="10" spans="1:21" ht="12.75">
      <c r="A10" s="2">
        <v>7</v>
      </c>
      <c r="B10" t="s">
        <v>149</v>
      </c>
      <c r="C10">
        <f t="shared" si="4"/>
      </c>
      <c r="D10">
        <f t="shared" si="5"/>
      </c>
      <c r="E10">
        <f t="shared" si="6"/>
      </c>
      <c r="F10" t="str">
        <f t="shared" si="0"/>
        <v>  </v>
      </c>
      <c r="G10" t="str">
        <f t="shared" si="1"/>
        <v>  </v>
      </c>
      <c r="H10" s="32">
        <f t="shared" si="2"/>
        <v>0.7079418387</v>
      </c>
      <c r="I10" s="3">
        <f>'orig. data'!D10</f>
        <v>0.7109320963</v>
      </c>
      <c r="J10" s="3">
        <f>'orig. data'!R10</f>
        <v>0.7075612906</v>
      </c>
      <c r="K10" s="32">
        <f t="shared" si="3"/>
        <v>0.7158067379</v>
      </c>
      <c r="L10" s="6">
        <f>'orig. data'!B10</f>
        <v>44847</v>
      </c>
      <c r="M10" s="6">
        <f>'orig. data'!C10</f>
        <v>64235</v>
      </c>
      <c r="N10" s="12">
        <f>'orig. data'!G10</f>
        <v>0.6442466404</v>
      </c>
      <c r="P10" s="6">
        <f>'orig. data'!P10</f>
        <v>44712</v>
      </c>
      <c r="Q10" s="6">
        <f>'orig. data'!Q10</f>
        <v>65266</v>
      </c>
      <c r="R10" s="12">
        <f>'orig. data'!U10</f>
        <v>0.2043862912</v>
      </c>
      <c r="T10" s="12">
        <f>'orig. data'!AD10</f>
        <v>0.6437819751</v>
      </c>
      <c r="U10"/>
    </row>
    <row r="11" spans="1:27" ht="12.75">
      <c r="A11" s="2">
        <v>8</v>
      </c>
      <c r="B11" t="s">
        <v>313</v>
      </c>
      <c r="C11" t="str">
        <f t="shared" si="4"/>
        <v>1</v>
      </c>
      <c r="D11" t="str">
        <f t="shared" si="5"/>
        <v>2</v>
      </c>
      <c r="E11">
        <f t="shared" si="6"/>
      </c>
      <c r="F11" t="str">
        <f t="shared" si="0"/>
        <v>  </v>
      </c>
      <c r="G11" t="str">
        <f t="shared" si="1"/>
        <v>  </v>
      </c>
      <c r="H11" s="32">
        <f t="shared" si="2"/>
        <v>0.7079418387</v>
      </c>
      <c r="I11" s="3">
        <f>'orig. data'!D11</f>
        <v>0.6697094813</v>
      </c>
      <c r="J11" s="3">
        <f>'orig. data'!R11</f>
        <v>0.6793347732</v>
      </c>
      <c r="K11" s="32">
        <f t="shared" si="3"/>
        <v>0.7158067379</v>
      </c>
      <c r="L11" s="6">
        <f>'orig. data'!B11</f>
        <v>20345</v>
      </c>
      <c r="M11" s="6">
        <f>'orig. data'!C11</f>
        <v>30779</v>
      </c>
      <c r="N11" s="12">
        <f>'orig. data'!G11</f>
        <v>1.4481866E-07</v>
      </c>
      <c r="O11" s="9"/>
      <c r="P11" s="6">
        <f>'orig. data'!P11</f>
        <v>22017</v>
      </c>
      <c r="Q11" s="6">
        <f>'orig. data'!Q11</f>
        <v>33359</v>
      </c>
      <c r="R11" s="12">
        <f>'orig. data'!U11</f>
        <v>4.3617301E-07</v>
      </c>
      <c r="S11" s="9"/>
      <c r="T11" s="12">
        <f>'orig. data'!AD11</f>
        <v>0.2554830832</v>
      </c>
      <c r="U11"/>
      <c r="W11" s="1"/>
      <c r="X11" s="1"/>
      <c r="Y11" s="1"/>
      <c r="Z11" s="1"/>
      <c r="AA11" s="1"/>
    </row>
    <row r="12" spans="1:27" ht="12.75">
      <c r="A12" s="2">
        <v>9</v>
      </c>
      <c r="B12" t="s">
        <v>337</v>
      </c>
      <c r="C12" t="str">
        <f t="shared" si="4"/>
        <v>1</v>
      </c>
      <c r="D12" t="str">
        <f t="shared" si="5"/>
        <v>2</v>
      </c>
      <c r="E12">
        <f t="shared" si="6"/>
      </c>
      <c r="F12" t="str">
        <f t="shared" si="0"/>
        <v>  </v>
      </c>
      <c r="G12" t="str">
        <f t="shared" si="1"/>
        <v>  </v>
      </c>
      <c r="H12" s="32">
        <f t="shared" si="2"/>
        <v>0.7079418387</v>
      </c>
      <c r="I12" s="3">
        <f>'orig. data'!D12</f>
        <v>0.5704571488</v>
      </c>
      <c r="J12" s="3">
        <f>'orig. data'!R12</f>
        <v>0.5018878796</v>
      </c>
      <c r="K12" s="32">
        <f t="shared" si="3"/>
        <v>0.7158067379</v>
      </c>
      <c r="L12" s="6">
        <f>'orig. data'!B12</f>
        <v>661</v>
      </c>
      <c r="M12" s="6">
        <f>'orig. data'!C12</f>
        <v>1128</v>
      </c>
      <c r="N12" s="12">
        <f>'orig. data'!G12</f>
        <v>7.3130128E-08</v>
      </c>
      <c r="O12" s="9"/>
      <c r="P12" s="6">
        <f>'orig. data'!P12</f>
        <v>499</v>
      </c>
      <c r="Q12" s="6">
        <f>'orig. data'!Q12</f>
        <v>984</v>
      </c>
      <c r="R12" s="12">
        <f>'orig. data'!U12</f>
        <v>7.64717E-15</v>
      </c>
      <c r="S12" s="9"/>
      <c r="T12" s="12">
        <f>'orig. data'!AD12</f>
        <v>0.0336184894</v>
      </c>
      <c r="U12"/>
      <c r="W12" s="1"/>
      <c r="X12" s="1"/>
      <c r="Y12" s="1"/>
      <c r="Z12" s="1"/>
      <c r="AA12" s="1"/>
    </row>
    <row r="13" spans="1:27" ht="12.75">
      <c r="A13" s="2">
        <v>10</v>
      </c>
      <c r="B13" t="s">
        <v>175</v>
      </c>
      <c r="C13" t="str">
        <f t="shared" si="4"/>
        <v>1</v>
      </c>
      <c r="D13" t="str">
        <f t="shared" si="5"/>
        <v>2</v>
      </c>
      <c r="E13" t="str">
        <f t="shared" si="6"/>
        <v>t</v>
      </c>
      <c r="F13" t="str">
        <f t="shared" si="0"/>
        <v>  </v>
      </c>
      <c r="G13" t="str">
        <f t="shared" si="1"/>
        <v>  </v>
      </c>
      <c r="H13" s="32">
        <f t="shared" si="2"/>
        <v>0.7079418387</v>
      </c>
      <c r="I13" s="3">
        <f>'orig. data'!D13</f>
        <v>0.596876063</v>
      </c>
      <c r="J13" s="3">
        <f>'orig. data'!R13</f>
        <v>0.5265636834</v>
      </c>
      <c r="K13" s="32">
        <f t="shared" si="3"/>
        <v>0.7158067379</v>
      </c>
      <c r="L13" s="6">
        <f>'orig. data'!B13</f>
        <v>13200</v>
      </c>
      <c r="M13" s="6">
        <f>'orig. data'!C13</f>
        <v>21768</v>
      </c>
      <c r="N13" s="12">
        <f>'orig. data'!G13</f>
        <v>1.386187E-46</v>
      </c>
      <c r="O13" s="9"/>
      <c r="P13" s="6">
        <f>'orig. data'!P13</f>
        <v>11136</v>
      </c>
      <c r="Q13" s="6">
        <f>'orig. data'!Q13</f>
        <v>21084</v>
      </c>
      <c r="R13" s="12">
        <f>'orig. data'!U13</f>
        <v>1.47933E-134</v>
      </c>
      <c r="S13" s="9"/>
      <c r="T13" s="12">
        <f>'orig. data'!AD13</f>
        <v>2.946841E-16</v>
      </c>
      <c r="U13"/>
      <c r="W13" s="1"/>
      <c r="X13" s="1"/>
      <c r="Y13" s="1"/>
      <c r="Z13" s="1"/>
      <c r="AA13" s="1"/>
    </row>
    <row r="14" spans="1:27" ht="12.75">
      <c r="A14" s="2">
        <v>11</v>
      </c>
      <c r="B14" t="s">
        <v>338</v>
      </c>
      <c r="C14" t="str">
        <f t="shared" si="4"/>
        <v>1</v>
      </c>
      <c r="D14" t="str">
        <f t="shared" si="5"/>
        <v>2</v>
      </c>
      <c r="E14" t="str">
        <f t="shared" si="6"/>
        <v>t</v>
      </c>
      <c r="F14" t="str">
        <f t="shared" si="0"/>
        <v>  </v>
      </c>
      <c r="G14" t="str">
        <f t="shared" si="1"/>
        <v>  </v>
      </c>
      <c r="H14" s="32">
        <f t="shared" si="2"/>
        <v>0.7079418387</v>
      </c>
      <c r="I14" s="3">
        <f>'orig. data'!D14</f>
        <v>0.5416552777</v>
      </c>
      <c r="J14" s="3">
        <f>'orig. data'!R14</f>
        <v>0.4788144412</v>
      </c>
      <c r="K14" s="32">
        <f t="shared" si="3"/>
        <v>0.7158067379</v>
      </c>
      <c r="L14" s="6">
        <f>'orig. data'!B14</f>
        <v>19126</v>
      </c>
      <c r="M14" s="6">
        <f>'orig. data'!C14</f>
        <v>33426</v>
      </c>
      <c r="N14" s="12">
        <f>'orig. data'!G14</f>
        <v>3.20099E-130</v>
      </c>
      <c r="O14" s="9"/>
      <c r="P14" s="6">
        <f>'orig. data'!P14</f>
        <v>17521</v>
      </c>
      <c r="Q14" s="6">
        <f>'orig. data'!Q14</f>
        <v>35514</v>
      </c>
      <c r="R14" s="12">
        <f>'orig. data'!U14</f>
        <v>3.24559E-283</v>
      </c>
      <c r="S14" s="9"/>
      <c r="T14" s="12">
        <f>'orig. data'!AD14</f>
        <v>1.199238E-19</v>
      </c>
      <c r="U14"/>
      <c r="W14" s="1"/>
      <c r="X14" s="1"/>
      <c r="Y14" s="1"/>
      <c r="Z14" s="1"/>
      <c r="AA14" s="1"/>
    </row>
    <row r="15" spans="2:27" ht="12.75">
      <c r="B15"/>
      <c r="C15"/>
      <c r="D15"/>
      <c r="E15"/>
      <c r="F15"/>
      <c r="G15"/>
      <c r="H15" s="32"/>
      <c r="I15" s="3"/>
      <c r="J15" s="3"/>
      <c r="K15" s="32"/>
      <c r="L15" s="6"/>
      <c r="M15" s="6"/>
      <c r="N15" s="12"/>
      <c r="O15" s="9"/>
      <c r="P15" s="6"/>
      <c r="Q15" s="6"/>
      <c r="R15" s="12"/>
      <c r="S15" s="9"/>
      <c r="T15" s="12"/>
      <c r="W15" s="1"/>
      <c r="X15" s="1"/>
      <c r="Y15" s="1"/>
      <c r="Z15" s="1"/>
      <c r="AA15" s="1"/>
    </row>
    <row r="16" spans="1:27" ht="12.75">
      <c r="A16" s="2">
        <v>12</v>
      </c>
      <c r="B16" t="s">
        <v>339</v>
      </c>
      <c r="C16" t="str">
        <f t="shared" si="4"/>
        <v>1</v>
      </c>
      <c r="D16" t="str">
        <f t="shared" si="5"/>
        <v>2</v>
      </c>
      <c r="E16">
        <f t="shared" si="6"/>
      </c>
      <c r="F16" t="str">
        <f>IF(AND(L16&gt;0,L16&lt;=5),"T1c"," ")&amp;IF(AND(M16&gt;0,M16&lt;=5),"T1p"," ")</f>
        <v>  </v>
      </c>
      <c r="G16" t="str">
        <f>IF(AND(P16&gt;0,P16&lt;=5),"T2c"," ")&amp;IF(AND(Q16&gt;0,Q16&lt;=5),"T2p"," ")</f>
        <v>  </v>
      </c>
      <c r="H16" s="32">
        <f>I$19</f>
        <v>0.7079418387</v>
      </c>
      <c r="I16" s="3">
        <f>'orig. data'!D15</f>
        <v>0.6590534503</v>
      </c>
      <c r="J16" s="3">
        <f>'orig. data'!R15</f>
        <v>0.6578594303</v>
      </c>
      <c r="K16" s="32">
        <f>J$19</f>
        <v>0.7158067379</v>
      </c>
      <c r="L16" s="6">
        <f>'orig. data'!B15</f>
        <v>120156</v>
      </c>
      <c r="M16" s="6">
        <f>'orig. data'!C15</f>
        <v>184306</v>
      </c>
      <c r="N16" s="12">
        <f>'orig. data'!G15</f>
        <v>7.714115E-15</v>
      </c>
      <c r="O16" s="9"/>
      <c r="P16" s="6">
        <f>'orig. data'!P15</f>
        <v>118192</v>
      </c>
      <c r="Q16" s="6">
        <f>'orig. data'!Q15</f>
        <v>185267</v>
      </c>
      <c r="R16" s="12">
        <f>'orig. data'!U15</f>
        <v>2.731546E-20</v>
      </c>
      <c r="S16" s="9"/>
      <c r="T16" s="12">
        <f>'orig. data'!AD15</f>
        <v>0.8507176419</v>
      </c>
      <c r="U16"/>
      <c r="W16" s="1"/>
      <c r="X16" s="1"/>
      <c r="Y16" s="1"/>
      <c r="Z16" s="1"/>
      <c r="AA16" s="1"/>
    </row>
    <row r="17" spans="1:21" ht="12.75">
      <c r="A17" s="2">
        <v>13</v>
      </c>
      <c r="B17" t="s">
        <v>392</v>
      </c>
      <c r="C17" t="str">
        <f t="shared" si="4"/>
        <v>1</v>
      </c>
      <c r="D17" t="str">
        <f t="shared" si="5"/>
        <v>2</v>
      </c>
      <c r="E17">
        <f t="shared" si="6"/>
      </c>
      <c r="F17" t="str">
        <f>IF(AND(L17&gt;0,L17&lt;=5),"T1c"," ")&amp;IF(AND(M17&gt;0,M17&lt;=5),"T1p"," ")</f>
        <v>  </v>
      </c>
      <c r="G17" t="str">
        <f>IF(AND(P17&gt;0,P17&lt;=5),"T2c"," ")&amp;IF(AND(Q17&gt;0,Q17&lt;=5),"T2p"," ")</f>
        <v>  </v>
      </c>
      <c r="H17" s="32">
        <f>I$19</f>
        <v>0.7079418387</v>
      </c>
      <c r="I17" s="3">
        <f>'orig. data'!D16</f>
        <v>0.6898707691</v>
      </c>
      <c r="J17" s="3">
        <f>'orig. data'!R16</f>
        <v>0.6828693927</v>
      </c>
      <c r="K17" s="32">
        <f>J$19</f>
        <v>0.7158067379</v>
      </c>
      <c r="L17" s="6">
        <f>'orig. data'!B16</f>
        <v>90258</v>
      </c>
      <c r="M17" s="6">
        <f>'orig. data'!C16</f>
        <v>133650</v>
      </c>
      <c r="N17" s="12">
        <f>'orig. data'!G16</f>
        <v>0.0057295627</v>
      </c>
      <c r="P17" s="6">
        <f>'orig. data'!P16</f>
        <v>88512</v>
      </c>
      <c r="Q17" s="6">
        <f>'orig. data'!Q16</f>
        <v>134465</v>
      </c>
      <c r="R17" s="12">
        <f>'orig. data'!U16</f>
        <v>3.293824E-07</v>
      </c>
      <c r="T17" s="12">
        <f>'orig. data'!AD16</f>
        <v>0.3037081352</v>
      </c>
      <c r="U17"/>
    </row>
    <row r="18" spans="1:21" ht="12.75">
      <c r="A18" s="2">
        <v>14</v>
      </c>
      <c r="B18" t="s">
        <v>176</v>
      </c>
      <c r="C18" t="str">
        <f t="shared" si="4"/>
        <v>1</v>
      </c>
      <c r="D18" t="str">
        <f t="shared" si="5"/>
        <v>2</v>
      </c>
      <c r="E18" t="str">
        <f t="shared" si="6"/>
        <v>t</v>
      </c>
      <c r="F18" t="str">
        <f>IF(AND(L18&gt;0,L18&lt;=5),"T1c"," ")&amp;IF(AND(M18&gt;0,M18&lt;=5),"T1p"," ")</f>
        <v>  </v>
      </c>
      <c r="G18" t="str">
        <f>IF(AND(P18&gt;0,P18&lt;=5),"T2c"," ")&amp;IF(AND(Q18&gt;0,Q18&lt;=5),"T2p"," ")</f>
        <v>  </v>
      </c>
      <c r="H18" s="32">
        <f>I$19</f>
        <v>0.7079418387</v>
      </c>
      <c r="I18" s="3">
        <f>'orig. data'!D17</f>
        <v>0.5535279383</v>
      </c>
      <c r="J18" s="3">
        <f>'orig. data'!R17</f>
        <v>0.4940917865</v>
      </c>
      <c r="K18" s="32">
        <f>J$19</f>
        <v>0.7158067379</v>
      </c>
      <c r="L18" s="6">
        <f>'orig. data'!B17</f>
        <v>32987</v>
      </c>
      <c r="M18" s="6">
        <f>'orig. data'!C17</f>
        <v>56322</v>
      </c>
      <c r="N18" s="12">
        <f>'orig. data'!G17</f>
        <v>1.01151E-116</v>
      </c>
      <c r="P18" s="6">
        <f>'orig. data'!P17</f>
        <v>29156</v>
      </c>
      <c r="Q18" s="6">
        <f>'orig. data'!Q17</f>
        <v>57582</v>
      </c>
      <c r="R18" s="50">
        <f>'orig. data'!U17</f>
        <v>6.22129E-258</v>
      </c>
      <c r="T18" s="12">
        <f>'orig. data'!AD17</f>
        <v>4.791755E-20</v>
      </c>
      <c r="U18"/>
    </row>
    <row r="19" spans="1:21" ht="12.75">
      <c r="A19" s="2">
        <v>15</v>
      </c>
      <c r="B19" t="s">
        <v>156</v>
      </c>
      <c r="C19">
        <f t="shared" si="4"/>
      </c>
      <c r="D19">
        <f t="shared" si="5"/>
      </c>
      <c r="E19">
        <f t="shared" si="6"/>
      </c>
      <c r="F19" t="str">
        <f>IF(AND(L19&gt;0,L19&lt;=5),"T1c"," ")&amp;IF(AND(M19&gt;0,M19&lt;=5),"T1p"," ")</f>
        <v>  </v>
      </c>
      <c r="G19" t="str">
        <f>IF(AND(P19&gt;0,P19&lt;=5),"T2c"," ")&amp;IF(AND(Q19&gt;0,Q19&lt;=5),"T2p"," ")</f>
        <v>  </v>
      </c>
      <c r="H19" s="32">
        <f>I$19</f>
        <v>0.7079418387</v>
      </c>
      <c r="I19" s="3">
        <f>'orig. data'!D18</f>
        <v>0.7079418387</v>
      </c>
      <c r="J19" s="3">
        <f>'orig. data'!R18</f>
        <v>0.7158067379</v>
      </c>
      <c r="K19" s="32">
        <f>J$19</f>
        <v>0.7158067379</v>
      </c>
      <c r="L19" s="6">
        <f>'orig. data'!B18</f>
        <v>748337</v>
      </c>
      <c r="M19" s="6">
        <f>'orig. data'!C18</f>
        <v>1057060</v>
      </c>
      <c r="N19" s="12" t="str">
        <f>'orig. data'!G18</f>
        <v> </v>
      </c>
      <c r="P19" s="6">
        <f>'orig. data'!P18</f>
        <v>720712</v>
      </c>
      <c r="Q19" s="6">
        <f>'orig. data'!Q18</f>
        <v>1038695</v>
      </c>
      <c r="R19" s="12" t="str">
        <f>'orig. data'!U18</f>
        <v> </v>
      </c>
      <c r="T19" s="12">
        <f>'orig. data'!AD18</f>
        <v>0.1571090873</v>
      </c>
      <c r="U19"/>
    </row>
    <row r="20" spans="2:20" ht="12.75">
      <c r="B20"/>
      <c r="C20"/>
      <c r="D20"/>
      <c r="E20"/>
      <c r="F20"/>
      <c r="G20"/>
      <c r="H20" s="32"/>
      <c r="I20" s="3"/>
      <c r="J20" s="3"/>
      <c r="K20" s="32"/>
      <c r="L20" s="6"/>
      <c r="M20" s="6"/>
      <c r="N20" s="12"/>
      <c r="P20" s="6"/>
      <c r="Q20" s="6"/>
      <c r="R20" s="12"/>
      <c r="T20" s="12"/>
    </row>
    <row r="21" spans="1:21" ht="12.75">
      <c r="A21" s="2">
        <v>16</v>
      </c>
      <c r="B21" t="s">
        <v>340</v>
      </c>
      <c r="C21" t="str">
        <f t="shared" si="4"/>
        <v>1</v>
      </c>
      <c r="D21" t="str">
        <f t="shared" si="5"/>
        <v>2</v>
      </c>
      <c r="E21">
        <f t="shared" si="6"/>
      </c>
      <c r="F21" t="str">
        <f aca="true" t="shared" si="7" ref="F21:F32">IF(AND(L21&gt;0,L21&lt;=5),"T1c"," ")&amp;IF(AND(M21&gt;0,M21&lt;=5),"T1p"," ")</f>
        <v>  </v>
      </c>
      <c r="G21" t="str">
        <f aca="true" t="shared" si="8" ref="G21:G32">IF(AND(P21&gt;0,P21&lt;=5),"T2c"," ")&amp;IF(AND(Q21&gt;0,Q21&lt;=5),"T2p"," ")</f>
        <v>  </v>
      </c>
      <c r="H21" s="32">
        <f aca="true" t="shared" si="9" ref="H21:H32">I$19</f>
        <v>0.7079418387</v>
      </c>
      <c r="I21" s="3">
        <f>'orig. data'!D19</f>
        <v>0.7732837402</v>
      </c>
      <c r="J21" s="3">
        <f>'orig. data'!R19</f>
        <v>0.7803143312</v>
      </c>
      <c r="K21" s="32">
        <f aca="true" t="shared" si="10" ref="K21:K32">J$19</f>
        <v>0.7158067379</v>
      </c>
      <c r="L21" s="6">
        <f>'orig. data'!B19</f>
        <v>43072</v>
      </c>
      <c r="M21" s="6">
        <f>'orig. data'!C19</f>
        <v>55917</v>
      </c>
      <c r="N21" s="12">
        <f>'orig. data'!G19</f>
        <v>1.910502E-21</v>
      </c>
      <c r="P21" s="6">
        <f>'orig. data'!P19</f>
        <v>46544</v>
      </c>
      <c r="Q21" s="6">
        <f>'orig. data'!Q19</f>
        <v>61126</v>
      </c>
      <c r="R21" s="12">
        <f>'orig. data'!U19</f>
        <v>3.698945E-21</v>
      </c>
      <c r="T21" s="12">
        <f>'orig. data'!AD19</f>
        <v>0.3852005259</v>
      </c>
      <c r="U21"/>
    </row>
    <row r="22" spans="1:21" ht="12.75">
      <c r="A22" s="2">
        <v>17</v>
      </c>
      <c r="B22" t="s">
        <v>341</v>
      </c>
      <c r="C22" t="str">
        <f t="shared" si="4"/>
        <v>1</v>
      </c>
      <c r="D22" t="str">
        <f t="shared" si="5"/>
        <v>2</v>
      </c>
      <c r="E22">
        <f t="shared" si="6"/>
      </c>
      <c r="F22" t="str">
        <f t="shared" si="7"/>
        <v>  </v>
      </c>
      <c r="G22" t="str">
        <f t="shared" si="8"/>
        <v>  </v>
      </c>
      <c r="H22" s="32">
        <f t="shared" si="9"/>
        <v>0.7079418387</v>
      </c>
      <c r="I22" s="3">
        <f>'orig. data'!D20</f>
        <v>0.7876214292</v>
      </c>
      <c r="J22" s="3">
        <f>'orig. data'!R20</f>
        <v>0.788509385</v>
      </c>
      <c r="K22" s="32">
        <f t="shared" si="10"/>
        <v>0.7158067379</v>
      </c>
      <c r="L22" s="6">
        <f>'orig. data'!B20</f>
        <v>27579</v>
      </c>
      <c r="M22" s="6">
        <f>'orig. data'!C20</f>
        <v>35362</v>
      </c>
      <c r="N22" s="12">
        <f>'orig. data'!G20</f>
        <v>1.130939E-26</v>
      </c>
      <c r="P22" s="6">
        <f>'orig. data'!P20</f>
        <v>26948</v>
      </c>
      <c r="Q22" s="6">
        <f>'orig. data'!Q20</f>
        <v>35143</v>
      </c>
      <c r="R22" s="12">
        <f>'orig. data'!U20</f>
        <v>2.778563E-22</v>
      </c>
      <c r="T22" s="12">
        <f>'orig. data'!AD20</f>
        <v>0.9235045501</v>
      </c>
      <c r="U22"/>
    </row>
    <row r="23" spans="1:21" ht="12.75">
      <c r="A23" s="2">
        <v>18</v>
      </c>
      <c r="B23" t="s">
        <v>344</v>
      </c>
      <c r="C23" t="str">
        <f t="shared" si="4"/>
        <v>1</v>
      </c>
      <c r="D23" t="str">
        <f t="shared" si="5"/>
        <v>2</v>
      </c>
      <c r="E23" t="str">
        <f t="shared" si="6"/>
        <v>t</v>
      </c>
      <c r="F23" t="str">
        <f t="shared" si="7"/>
        <v>  </v>
      </c>
      <c r="G23" t="str">
        <f t="shared" si="8"/>
        <v>  </v>
      </c>
      <c r="H23" s="32">
        <f t="shared" si="9"/>
        <v>0.7079418387</v>
      </c>
      <c r="I23" s="3">
        <f>'orig. data'!D25</f>
        <v>0.7519210422</v>
      </c>
      <c r="J23" s="3">
        <f>'orig. data'!R25</f>
        <v>0.781932285</v>
      </c>
      <c r="K23" s="32">
        <f t="shared" si="10"/>
        <v>0.7158067379</v>
      </c>
      <c r="L23" s="6">
        <f>'orig. data'!B25</f>
        <v>24155</v>
      </c>
      <c r="M23" s="6">
        <f>'orig. data'!C25</f>
        <v>32046</v>
      </c>
      <c r="N23" s="12">
        <f>'orig. data'!G25</f>
        <v>4.2027663E-09</v>
      </c>
      <c r="P23" s="6">
        <f>'orig. data'!P25</f>
        <v>24272</v>
      </c>
      <c r="Q23" s="6">
        <f>'orig. data'!Q25</f>
        <v>31571</v>
      </c>
      <c r="R23" s="12">
        <f>'orig. data'!U25</f>
        <v>4.972075E-18</v>
      </c>
      <c r="T23" s="12">
        <f>'orig. data'!AD25</f>
        <v>0.0013079521</v>
      </c>
      <c r="U23"/>
    </row>
    <row r="24" spans="1:21" ht="12.75">
      <c r="A24" s="2">
        <v>19</v>
      </c>
      <c r="B24" t="s">
        <v>342</v>
      </c>
      <c r="C24" t="str">
        <f t="shared" si="4"/>
        <v>1</v>
      </c>
      <c r="D24" t="str">
        <f t="shared" si="5"/>
        <v>2</v>
      </c>
      <c r="E24">
        <f t="shared" si="6"/>
      </c>
      <c r="F24" t="str">
        <f t="shared" si="7"/>
        <v>  </v>
      </c>
      <c r="G24" t="str">
        <f t="shared" si="8"/>
        <v>  </v>
      </c>
      <c r="H24" s="32">
        <f t="shared" si="9"/>
        <v>0.7079418387</v>
      </c>
      <c r="I24" s="3">
        <f>'orig. data'!D21</f>
        <v>0.7735012568</v>
      </c>
      <c r="J24" s="3">
        <f>'orig. data'!R21</f>
        <v>0.7758698339</v>
      </c>
      <c r="K24" s="32">
        <f t="shared" si="10"/>
        <v>0.7158067379</v>
      </c>
      <c r="L24" s="6">
        <f>'orig. data'!B21</f>
        <v>48533</v>
      </c>
      <c r="M24" s="6">
        <f>'orig. data'!C21</f>
        <v>63515</v>
      </c>
      <c r="N24" s="12">
        <f>'orig. data'!G21</f>
        <v>1.742494E-22</v>
      </c>
      <c r="P24" s="6">
        <f>'orig. data'!P21</f>
        <v>44027</v>
      </c>
      <c r="Q24" s="6">
        <f>'orig. data'!Q21</f>
        <v>57867</v>
      </c>
      <c r="R24" s="12">
        <f>'orig. data'!U21</f>
        <v>2.003475E-18</v>
      </c>
      <c r="T24" s="12">
        <f>'orig. data'!AD21</f>
        <v>0.7665229053</v>
      </c>
      <c r="U24"/>
    </row>
    <row r="25" spans="1:21" ht="12.75">
      <c r="A25" s="2">
        <v>20</v>
      </c>
      <c r="B25" t="s">
        <v>314</v>
      </c>
      <c r="C25" t="str">
        <f t="shared" si="4"/>
        <v>1</v>
      </c>
      <c r="D25" t="str">
        <f t="shared" si="5"/>
        <v>2</v>
      </c>
      <c r="E25">
        <f t="shared" si="6"/>
      </c>
      <c r="F25" t="str">
        <f t="shared" si="7"/>
        <v>  </v>
      </c>
      <c r="G25" t="str">
        <f t="shared" si="8"/>
        <v>  </v>
      </c>
      <c r="H25" s="32">
        <f t="shared" si="9"/>
        <v>0.7079418387</v>
      </c>
      <c r="I25" s="3">
        <f>'orig. data'!D24</f>
        <v>0.7733020266</v>
      </c>
      <c r="J25" s="3">
        <f>'orig. data'!R24</f>
        <v>0.7922550187</v>
      </c>
      <c r="K25" s="32">
        <f t="shared" si="10"/>
        <v>0.7158067379</v>
      </c>
      <c r="L25" s="6">
        <f>'orig. data'!B24</f>
        <v>34186</v>
      </c>
      <c r="M25" s="6">
        <f>'orig. data'!C24</f>
        <v>44875</v>
      </c>
      <c r="N25" s="12">
        <f>'orig. data'!G24</f>
        <v>1.883758E-20</v>
      </c>
      <c r="P25" s="6">
        <f>'orig. data'!P24</f>
        <v>34790</v>
      </c>
      <c r="Q25" s="6">
        <f>'orig. data'!Q24</f>
        <v>45066</v>
      </c>
      <c r="R25" s="12">
        <f>'orig. data'!U24</f>
        <v>1.336266E-26</v>
      </c>
      <c r="T25" s="12">
        <f>'orig. data'!AD24</f>
        <v>0.0271248873</v>
      </c>
      <c r="U25"/>
    </row>
    <row r="26" spans="1:21" ht="12.75">
      <c r="A26" s="2">
        <v>21</v>
      </c>
      <c r="B26" t="s">
        <v>177</v>
      </c>
      <c r="C26" t="str">
        <f t="shared" si="4"/>
        <v>1</v>
      </c>
      <c r="D26" t="str">
        <f t="shared" si="5"/>
        <v>2</v>
      </c>
      <c r="E26" t="str">
        <f t="shared" si="6"/>
        <v>t</v>
      </c>
      <c r="F26" t="str">
        <f t="shared" si="7"/>
        <v>  </v>
      </c>
      <c r="G26" t="str">
        <f t="shared" si="8"/>
        <v>  </v>
      </c>
      <c r="H26" s="32">
        <f t="shared" si="9"/>
        <v>0.7079418387</v>
      </c>
      <c r="I26" s="3">
        <f>'orig. data'!D22</f>
        <v>0.7636967767</v>
      </c>
      <c r="J26" s="3">
        <f>'orig. data'!R22</f>
        <v>0.78862623</v>
      </c>
      <c r="K26" s="32">
        <f t="shared" si="10"/>
        <v>0.7158067379</v>
      </c>
      <c r="L26" s="6">
        <f>'orig. data'!B22</f>
        <v>44333</v>
      </c>
      <c r="M26" s="6">
        <f>'orig. data'!C22</f>
        <v>57718</v>
      </c>
      <c r="N26" s="12">
        <f>'orig. data'!G22</f>
        <v>2.507557E-16</v>
      </c>
      <c r="P26" s="6">
        <f>'orig. data'!P22</f>
        <v>45622</v>
      </c>
      <c r="Q26" s="6">
        <f>'orig. data'!Q22</f>
        <v>59004</v>
      </c>
      <c r="R26" s="12">
        <f>'orig. data'!U22</f>
        <v>4.272994E-26</v>
      </c>
      <c r="T26" s="12">
        <f>'orig. data'!AD22</f>
        <v>0.0020496969</v>
      </c>
      <c r="U26"/>
    </row>
    <row r="27" spans="1:23" ht="12.75">
      <c r="A27" s="2">
        <v>22</v>
      </c>
      <c r="B27" t="s">
        <v>167</v>
      </c>
      <c r="C27">
        <f t="shared" si="4"/>
      </c>
      <c r="D27">
        <f t="shared" si="5"/>
      </c>
      <c r="E27">
        <f t="shared" si="6"/>
      </c>
      <c r="F27" t="str">
        <f t="shared" si="7"/>
        <v>  </v>
      </c>
      <c r="G27" t="str">
        <f t="shared" si="8"/>
        <v>  </v>
      </c>
      <c r="H27" s="32">
        <f t="shared" si="9"/>
        <v>0.7079418387</v>
      </c>
      <c r="I27" s="3">
        <f>'orig. data'!D26</f>
        <v>0.7185867628</v>
      </c>
      <c r="J27" s="3">
        <f>'orig. data'!R26</f>
        <v>0.7260107237</v>
      </c>
      <c r="K27" s="32">
        <f t="shared" si="10"/>
        <v>0.7158067379</v>
      </c>
      <c r="L27" s="6">
        <f>'orig. data'!B26</f>
        <v>36689</v>
      </c>
      <c r="M27" s="6">
        <f>'orig. data'!C26</f>
        <v>51582</v>
      </c>
      <c r="N27" s="12">
        <f>'orig. data'!G26</f>
        <v>0.1135545452</v>
      </c>
      <c r="P27" s="6">
        <f>'orig. data'!P26</f>
        <v>38983</v>
      </c>
      <c r="Q27" s="6">
        <f>'orig. data'!Q26</f>
        <v>55051</v>
      </c>
      <c r="R27" s="12">
        <f>'orig. data'!U26</f>
        <v>0.1293748656</v>
      </c>
      <c r="T27" s="12">
        <f>'orig. data'!AD26</f>
        <v>0.3378284217</v>
      </c>
      <c r="U27"/>
      <c r="W27" s="1"/>
    </row>
    <row r="28" spans="1:23" ht="12.75">
      <c r="A28" s="2">
        <v>23</v>
      </c>
      <c r="B28" t="s">
        <v>343</v>
      </c>
      <c r="C28" t="str">
        <f t="shared" si="4"/>
        <v>1</v>
      </c>
      <c r="D28" t="str">
        <f t="shared" si="5"/>
        <v>2</v>
      </c>
      <c r="E28">
        <f t="shared" si="6"/>
      </c>
      <c r="F28" t="str">
        <f t="shared" si="7"/>
        <v>  </v>
      </c>
      <c r="G28" t="str">
        <f t="shared" si="8"/>
        <v>  </v>
      </c>
      <c r="H28" s="32">
        <f t="shared" si="9"/>
        <v>0.7079418387</v>
      </c>
      <c r="I28" s="3">
        <f>'orig. data'!D23</f>
        <v>0.7534400949</v>
      </c>
      <c r="J28" s="3">
        <f>'orig. data'!R23</f>
        <v>0.7575784955</v>
      </c>
      <c r="K28" s="32">
        <f t="shared" si="10"/>
        <v>0.7158067379</v>
      </c>
      <c r="L28" s="6">
        <f>'orig. data'!B23</f>
        <v>67238</v>
      </c>
      <c r="M28" s="6">
        <f>'orig. data'!C23</f>
        <v>90006</v>
      </c>
      <c r="N28" s="12">
        <f>'orig. data'!G23</f>
        <v>8.921093E-13</v>
      </c>
      <c r="P28" s="6">
        <f>'orig. data'!P23</f>
        <v>63980</v>
      </c>
      <c r="Q28" s="6">
        <f>'orig. data'!Q23</f>
        <v>86597</v>
      </c>
      <c r="R28" s="12">
        <f>'orig. data'!U23</f>
        <v>9.56878E-11</v>
      </c>
      <c r="T28" s="12">
        <f>'orig. data'!AD23</f>
        <v>0.5673372125</v>
      </c>
      <c r="U28"/>
      <c r="W28" s="1"/>
    </row>
    <row r="29" spans="1:23" ht="12.75">
      <c r="A29" s="2">
        <v>24</v>
      </c>
      <c r="B29" t="s">
        <v>345</v>
      </c>
      <c r="C29" t="str">
        <f t="shared" si="4"/>
        <v>1</v>
      </c>
      <c r="D29" t="str">
        <f t="shared" si="5"/>
        <v>2</v>
      </c>
      <c r="E29">
        <f t="shared" si="6"/>
      </c>
      <c r="F29" t="str">
        <f t="shared" si="7"/>
        <v>  </v>
      </c>
      <c r="G29" t="str">
        <f t="shared" si="8"/>
        <v>  </v>
      </c>
      <c r="H29" s="32">
        <f t="shared" si="9"/>
        <v>0.7079418387</v>
      </c>
      <c r="I29" s="3">
        <f>'orig. data'!D27</f>
        <v>0.8069011078</v>
      </c>
      <c r="J29" s="3">
        <f>'orig. data'!R27</f>
        <v>0.7981965684</v>
      </c>
      <c r="K29" s="32">
        <f t="shared" si="10"/>
        <v>0.7158067379</v>
      </c>
      <c r="L29" s="6">
        <f>'orig. data'!B27</f>
        <v>51471</v>
      </c>
      <c r="M29" s="6">
        <f>'orig. data'!C27</f>
        <v>65589</v>
      </c>
      <c r="N29" s="12">
        <f>'orig. data'!G27</f>
        <v>2.110708E-48</v>
      </c>
      <c r="P29" s="6">
        <f>'orig. data'!P27</f>
        <v>44228</v>
      </c>
      <c r="Q29" s="6">
        <f>'orig. data'!Q27</f>
        <v>57719</v>
      </c>
      <c r="R29" s="12">
        <f>'orig. data'!U27</f>
        <v>7.486797E-33</v>
      </c>
      <c r="T29" s="12">
        <f>'orig. data'!AD27</f>
        <v>0.2837585665</v>
      </c>
      <c r="U29"/>
      <c r="W29" s="1"/>
    </row>
    <row r="30" spans="1:23" ht="12.75">
      <c r="A30" s="2">
        <v>25</v>
      </c>
      <c r="B30" t="s">
        <v>346</v>
      </c>
      <c r="C30" t="str">
        <f t="shared" si="4"/>
        <v>1</v>
      </c>
      <c r="D30" t="str">
        <f t="shared" si="5"/>
        <v>2</v>
      </c>
      <c r="E30">
        <f t="shared" si="6"/>
      </c>
      <c r="F30" t="str">
        <f t="shared" si="7"/>
        <v>  </v>
      </c>
      <c r="G30" t="str">
        <f t="shared" si="8"/>
        <v>  </v>
      </c>
      <c r="H30" s="32">
        <f t="shared" si="9"/>
        <v>0.7079418387</v>
      </c>
      <c r="I30" s="3">
        <f>'orig. data'!D28</f>
        <v>0.6777299571</v>
      </c>
      <c r="J30" s="3">
        <f>'orig. data'!R28</f>
        <v>0.6655050328</v>
      </c>
      <c r="K30" s="32">
        <f t="shared" si="10"/>
        <v>0.7158067379</v>
      </c>
      <c r="L30" s="6">
        <f>'orig. data'!B28</f>
        <v>19407</v>
      </c>
      <c r="M30" s="6">
        <f>'orig. data'!C28</f>
        <v>28141</v>
      </c>
      <c r="N30" s="12">
        <f>'orig. data'!G28</f>
        <v>5.42833E-05</v>
      </c>
      <c r="O30" s="9"/>
      <c r="P30" s="6">
        <f>'orig. data'!P28</f>
        <v>19180</v>
      </c>
      <c r="Q30" s="6">
        <f>'orig. data'!Q28</f>
        <v>28770</v>
      </c>
      <c r="R30" s="12">
        <f>'orig. data'!U28</f>
        <v>1.35365E-11</v>
      </c>
      <c r="T30" s="12">
        <f>'orig. data'!AD28</f>
        <v>0.1645669104</v>
      </c>
      <c r="U30"/>
      <c r="W30" s="1"/>
    </row>
    <row r="31" spans="1:23" ht="12.75">
      <c r="A31" s="2">
        <v>26</v>
      </c>
      <c r="B31" t="s">
        <v>348</v>
      </c>
      <c r="C31" t="str">
        <f t="shared" si="4"/>
        <v>1</v>
      </c>
      <c r="D31" t="str">
        <f t="shared" si="5"/>
        <v>2</v>
      </c>
      <c r="E31">
        <f t="shared" si="6"/>
      </c>
      <c r="F31" t="str">
        <f t="shared" si="7"/>
        <v>  </v>
      </c>
      <c r="G31" t="str">
        <f t="shared" si="8"/>
        <v>  </v>
      </c>
      <c r="H31" s="32">
        <f t="shared" si="9"/>
        <v>0.7079418387</v>
      </c>
      <c r="I31" s="3">
        <f>'orig. data'!D30</f>
        <v>0.6608418167</v>
      </c>
      <c r="J31" s="3">
        <f>'orig. data'!R30</f>
        <v>0.6431352619</v>
      </c>
      <c r="K31" s="32">
        <f t="shared" si="10"/>
        <v>0.7158067379</v>
      </c>
      <c r="L31" s="6">
        <f>'orig. data'!B30</f>
        <v>26540</v>
      </c>
      <c r="M31" s="6">
        <f>'orig. data'!C30</f>
        <v>40359</v>
      </c>
      <c r="N31" s="12">
        <f>'orig. data'!G30</f>
        <v>5.781882E-12</v>
      </c>
      <c r="O31" s="9"/>
      <c r="P31" s="6">
        <f>'orig. data'!P30</f>
        <v>22041</v>
      </c>
      <c r="Q31" s="6">
        <f>'orig. data'!Q30</f>
        <v>34449</v>
      </c>
      <c r="R31" s="12">
        <f>'orig. data'!U30</f>
        <v>8.15043E-25</v>
      </c>
      <c r="T31" s="12">
        <f>'orig. data'!AD30</f>
        <v>0.0251643787</v>
      </c>
      <c r="U31"/>
      <c r="W31" s="1"/>
    </row>
    <row r="32" spans="1:23" ht="12.75">
      <c r="A32" s="2">
        <v>27</v>
      </c>
      <c r="B32" t="s">
        <v>347</v>
      </c>
      <c r="C32" t="str">
        <f t="shared" si="4"/>
        <v>1</v>
      </c>
      <c r="D32" t="str">
        <f t="shared" si="5"/>
        <v>2</v>
      </c>
      <c r="E32">
        <f t="shared" si="6"/>
      </c>
      <c r="F32" t="str">
        <f t="shared" si="7"/>
        <v>  </v>
      </c>
      <c r="G32" t="str">
        <f t="shared" si="8"/>
        <v>  </v>
      </c>
      <c r="H32" s="32">
        <f t="shared" si="9"/>
        <v>0.7079418387</v>
      </c>
      <c r="I32" s="3">
        <f>'orig. data'!D29</f>
        <v>0.6425263223</v>
      </c>
      <c r="J32" s="3">
        <f>'orig. data'!R29</f>
        <v>0.6361477376</v>
      </c>
      <c r="K32" s="32">
        <f t="shared" si="10"/>
        <v>0.7158067379</v>
      </c>
      <c r="L32" s="6">
        <f>'orig. data'!B29</f>
        <v>48230</v>
      </c>
      <c r="M32" s="6">
        <f>'orig. data'!C29</f>
        <v>72386</v>
      </c>
      <c r="N32" s="12">
        <f>'orig. data'!G29</f>
        <v>3.403217E-26</v>
      </c>
      <c r="O32" s="9"/>
      <c r="P32" s="6">
        <f>'orig. data'!P29</f>
        <v>41953</v>
      </c>
      <c r="Q32" s="6">
        <f>'orig. data'!Q29</f>
        <v>65172</v>
      </c>
      <c r="R32" s="12">
        <f>'orig. data'!U29</f>
        <v>8.29181E-37</v>
      </c>
      <c r="T32" s="12">
        <f>'orig. data'!AD29</f>
        <v>0.3400026371</v>
      </c>
      <c r="U32"/>
      <c r="W32" s="1"/>
    </row>
    <row r="33" spans="2:23" ht="12.75">
      <c r="B33"/>
      <c r="C33"/>
      <c r="D33"/>
      <c r="E33"/>
      <c r="F33"/>
      <c r="G33"/>
      <c r="H33" s="32"/>
      <c r="I33" s="3"/>
      <c r="J33" s="3"/>
      <c r="K33" s="32"/>
      <c r="L33" s="6"/>
      <c r="M33" s="6"/>
      <c r="N33" s="12"/>
      <c r="O33" s="9"/>
      <c r="P33" s="6"/>
      <c r="Q33" s="6"/>
      <c r="R33" s="12"/>
      <c r="T33" s="12"/>
      <c r="U33"/>
      <c r="W33" s="1"/>
    </row>
    <row r="34" spans="1:23" ht="12.75">
      <c r="A34" s="2">
        <v>28</v>
      </c>
      <c r="B34" t="s">
        <v>349</v>
      </c>
      <c r="C34" t="str">
        <f t="shared" si="4"/>
        <v>1</v>
      </c>
      <c r="D34" t="str">
        <f t="shared" si="5"/>
        <v>2</v>
      </c>
      <c r="E34">
        <f t="shared" si="6"/>
      </c>
      <c r="F34" t="str">
        <f>IF(AND(L34&gt;0,L34&lt;=5),"T1c"," ")&amp;IF(AND(M34&gt;0,M34&lt;=5),"T1p"," ")</f>
        <v>  </v>
      </c>
      <c r="G34" t="str">
        <f>IF(AND(P34&gt;0,P34&lt;=5),"T2c"," ")&amp;IF(AND(Q34&gt;0,Q34&lt;=5),"T2p"," ")</f>
        <v>  </v>
      </c>
      <c r="H34" s="32">
        <f>I$19</f>
        <v>0.7079418387</v>
      </c>
      <c r="I34" s="3">
        <f>'orig. data'!D31</f>
        <v>0.7759447977</v>
      </c>
      <c r="J34" s="3">
        <f>'orig. data'!R31</f>
        <v>0.7915520638</v>
      </c>
      <c r="K34" s="32">
        <f>J$19</f>
        <v>0.7158067379</v>
      </c>
      <c r="L34" s="6">
        <f>'orig. data'!B31</f>
        <v>238532</v>
      </c>
      <c r="M34" s="6">
        <f>'orig. data'!C31</f>
        <v>310302</v>
      </c>
      <c r="N34" s="12">
        <f>'orig. data'!G31</f>
        <v>1.658413E-24</v>
      </c>
      <c r="O34" s="9"/>
      <c r="P34" s="6">
        <f>'orig. data'!P31</f>
        <v>239427</v>
      </c>
      <c r="Q34" s="6">
        <f>'orig. data'!Q31</f>
        <v>314385</v>
      </c>
      <c r="R34" s="12">
        <f>'orig. data'!U31</f>
        <v>9.579752E-29</v>
      </c>
      <c r="T34" s="12">
        <f>'orig. data'!AD31</f>
        <v>0.0297978541</v>
      </c>
      <c r="U34"/>
      <c r="W34" s="1"/>
    </row>
    <row r="35" spans="1:23" ht="12.75">
      <c r="A35" s="2">
        <v>29</v>
      </c>
      <c r="B35" s="15" t="s">
        <v>403</v>
      </c>
      <c r="C35">
        <f t="shared" si="4"/>
      </c>
      <c r="D35">
        <f t="shared" si="5"/>
      </c>
      <c r="E35">
        <f t="shared" si="6"/>
      </c>
      <c r="F35" t="str">
        <f>IF(AND(L35&gt;0,L35&lt;=5),"T1c"," ")&amp;IF(AND(M35&gt;0,M35&lt;=5),"T1p"," ")</f>
        <v>  </v>
      </c>
      <c r="G35" t="str">
        <f>IF(AND(P35&gt;0,P35&lt;=5),"T2c"," ")&amp;IF(AND(Q35&gt;0,Q35&lt;=5),"T2p"," ")</f>
        <v>  </v>
      </c>
      <c r="H35" s="32">
        <f>I$19</f>
        <v>0.7079418387</v>
      </c>
      <c r="I35" s="3">
        <f>'orig. data'!D32</f>
        <v>0.7151283151</v>
      </c>
      <c r="J35" s="3">
        <f>'orig. data'!R32</f>
        <v>0.7317747859</v>
      </c>
      <c r="K35" s="32">
        <f>J$19</f>
        <v>0.7158067379</v>
      </c>
      <c r="L35" s="6">
        <f>'orig. data'!B32</f>
        <v>140648</v>
      </c>
      <c r="M35" s="6">
        <f>'orig. data'!C32</f>
        <v>194928</v>
      </c>
      <c r="N35" s="12">
        <f>'orig. data'!G32</f>
        <v>0.2703711787</v>
      </c>
      <c r="O35" s="9"/>
      <c r="P35" s="6">
        <f>'orig. data'!P32</f>
        <v>134571</v>
      </c>
      <c r="Q35" s="6">
        <f>'orig. data'!Q32</f>
        <v>187453</v>
      </c>
      <c r="R35" s="12">
        <f>'orig. data'!U32</f>
        <v>0.020409815</v>
      </c>
      <c r="T35" s="12">
        <f>'orig. data'!AD32</f>
        <v>0.0159855331</v>
      </c>
      <c r="U35"/>
      <c r="W35" s="1"/>
    </row>
    <row r="36" spans="1:23" ht="12.75">
      <c r="A36" s="2">
        <v>30</v>
      </c>
      <c r="B36" t="s">
        <v>404</v>
      </c>
      <c r="C36" t="str">
        <f t="shared" si="4"/>
        <v>1</v>
      </c>
      <c r="D36" t="str">
        <f t="shared" si="5"/>
        <v>2</v>
      </c>
      <c r="E36">
        <f t="shared" si="6"/>
      </c>
      <c r="F36" t="str">
        <f>IF(AND(L36&gt;0,L36&lt;=5),"T1c"," ")&amp;IF(AND(M36&gt;0,M36&lt;=5),"T1p"," ")</f>
        <v>  </v>
      </c>
      <c r="G36" t="str">
        <f>IF(AND(P36&gt;0,P36&lt;=5),"T2c"," ")&amp;IF(AND(Q36&gt;0,Q36&lt;=5),"T2p"," ")</f>
        <v>  </v>
      </c>
      <c r="H36" s="32">
        <f>I$19</f>
        <v>0.7079418387</v>
      </c>
      <c r="I36" s="3">
        <f>'orig. data'!D33</f>
        <v>0.6907168541</v>
      </c>
      <c r="J36" s="3">
        <f>'orig. data'!R33</f>
        <v>0.6841767362</v>
      </c>
      <c r="K36" s="32">
        <f>J$19</f>
        <v>0.7158067379</v>
      </c>
      <c r="L36" s="6">
        <f>'orig. data'!B33</f>
        <v>92253</v>
      </c>
      <c r="M36" s="6">
        <f>'orig. data'!C33</f>
        <v>132266</v>
      </c>
      <c r="N36" s="12">
        <f>'orig. data'!G33</f>
        <v>0.0087057716</v>
      </c>
      <c r="O36" s="9"/>
      <c r="P36" s="6">
        <f>'orig. data'!P33</f>
        <v>78570</v>
      </c>
      <c r="Q36" s="6">
        <f>'orig. data'!Q33</f>
        <v>115697</v>
      </c>
      <c r="R36" s="12">
        <f>'orig. data'!U33</f>
        <v>1.3430165E-06</v>
      </c>
      <c r="T36" s="12">
        <f>'orig. data'!AD33</f>
        <v>0.3445881603</v>
      </c>
      <c r="U36"/>
      <c r="W36" s="1"/>
    </row>
    <row r="37" spans="1:23" ht="12.75">
      <c r="A37" s="2">
        <v>31</v>
      </c>
      <c r="B37" t="s">
        <v>405</v>
      </c>
      <c r="C37" t="str">
        <f t="shared" si="4"/>
        <v>1</v>
      </c>
      <c r="D37" t="str">
        <f t="shared" si="5"/>
        <v>2</v>
      </c>
      <c r="E37" t="str">
        <f t="shared" si="6"/>
        <v>t</v>
      </c>
      <c r="F37" t="str">
        <f>IF(AND(L37&gt;0,L37&lt;=5),"T1c"," ")&amp;IF(AND(M37&gt;0,M37&lt;=5),"T1p"," ")</f>
        <v>  </v>
      </c>
      <c r="G37" t="str">
        <f>IF(AND(P37&gt;0,P37&lt;=5),"T2c"," ")&amp;IF(AND(Q37&gt;0,Q37&lt;=5),"T2p"," ")</f>
        <v>  </v>
      </c>
      <c r="H37" s="32">
        <f aca="true" t="shared" si="11" ref="H37:N37">H8</f>
        <v>0.7079418387</v>
      </c>
      <c r="I37" s="3">
        <f t="shared" si="11"/>
        <v>0.7388389703</v>
      </c>
      <c r="J37" s="3">
        <f t="shared" si="11"/>
        <v>0.7521891312</v>
      </c>
      <c r="K37" s="32">
        <f t="shared" si="11"/>
        <v>0.7158067379</v>
      </c>
      <c r="L37" s="6">
        <f t="shared" si="11"/>
        <v>471433</v>
      </c>
      <c r="M37" s="6">
        <f t="shared" si="11"/>
        <v>637496</v>
      </c>
      <c r="N37" s="12">
        <f t="shared" si="11"/>
        <v>8.1423279E-09</v>
      </c>
      <c r="O37" s="9"/>
      <c r="P37" s="6">
        <f>P8</f>
        <v>452568</v>
      </c>
      <c r="Q37" s="6">
        <f>Q8</f>
        <v>617535</v>
      </c>
      <c r="R37" s="12">
        <f>R8</f>
        <v>5.737051E-11</v>
      </c>
      <c r="T37" s="12">
        <f>T8</f>
        <v>0.0090303123</v>
      </c>
      <c r="U37"/>
      <c r="W37" s="1"/>
    </row>
    <row r="38" spans="1:23" ht="12.75">
      <c r="A38" s="2">
        <v>32</v>
      </c>
      <c r="B38" t="str">
        <f>B19</f>
        <v>Manitoba</v>
      </c>
      <c r="C38">
        <f t="shared" si="4"/>
      </c>
      <c r="D38">
        <f t="shared" si="5"/>
      </c>
      <c r="E38">
        <f t="shared" si="6"/>
      </c>
      <c r="F38" t="str">
        <f>IF(AND(L38&gt;0,L38&lt;=5),"T1c"," ")&amp;IF(AND(M38&gt;0,M38&lt;=5),"T1p"," ")</f>
        <v>  </v>
      </c>
      <c r="G38" t="str">
        <f>IF(AND(P38&gt;0,P38&lt;=5),"T2c"," ")&amp;IF(AND(Q38&gt;0,Q38&lt;=5),"T2p"," ")</f>
        <v>  </v>
      </c>
      <c r="H38" s="32">
        <f aca="true" t="shared" si="12" ref="H38:N38">H19</f>
        <v>0.7079418387</v>
      </c>
      <c r="I38" s="3">
        <f t="shared" si="12"/>
        <v>0.7079418387</v>
      </c>
      <c r="J38" s="3">
        <f t="shared" si="12"/>
        <v>0.7158067379</v>
      </c>
      <c r="K38" s="32">
        <f t="shared" si="12"/>
        <v>0.7158067379</v>
      </c>
      <c r="L38" s="6">
        <f t="shared" si="12"/>
        <v>748337</v>
      </c>
      <c r="M38" s="6">
        <f t="shared" si="12"/>
        <v>1057060</v>
      </c>
      <c r="N38" s="12" t="str">
        <f t="shared" si="12"/>
        <v> </v>
      </c>
      <c r="O38" s="9"/>
      <c r="P38" s="6">
        <f>P19</f>
        <v>720712</v>
      </c>
      <c r="Q38" s="6">
        <f>Q19</f>
        <v>1038695</v>
      </c>
      <c r="R38" s="12" t="str">
        <f>R19</f>
        <v> </v>
      </c>
      <c r="T38" s="12">
        <f>T19</f>
        <v>0.1571090873</v>
      </c>
      <c r="U38"/>
      <c r="W38" s="1"/>
    </row>
    <row r="39" spans="2:23" ht="12.75">
      <c r="B39"/>
      <c r="C39"/>
      <c r="D39"/>
      <c r="E39"/>
      <c r="F39"/>
      <c r="G39"/>
      <c r="H39" s="32"/>
      <c r="I39" s="3"/>
      <c r="J39" s="3"/>
      <c r="K39" s="32"/>
      <c r="L39" s="6"/>
      <c r="M39" s="6"/>
      <c r="N39" s="12"/>
      <c r="O39" s="9"/>
      <c r="P39" s="6"/>
      <c r="Q39" s="6"/>
      <c r="R39" s="12"/>
      <c r="T39" s="12"/>
      <c r="U39"/>
      <c r="W39" s="1"/>
    </row>
    <row r="40" spans="1:23" ht="12.75">
      <c r="A40" s="2">
        <v>33</v>
      </c>
      <c r="B40" t="s">
        <v>350</v>
      </c>
      <c r="C40">
        <f>IF(AND(N40&lt;=0.005,N40&gt;0),"1","")</f>
      </c>
      <c r="D40">
        <f>IF(AND(R40&lt;=0.005,R40&gt;0),"2","")</f>
      </c>
      <c r="E40">
        <f>IF(AND(T40&lt;=0.005,T40&gt;0),"t","")</f>
      </c>
      <c r="F40" t="str">
        <f>IF(AND(L40&gt;0,L40&lt;=5),"T1c"," ")&amp;IF(AND(M40&gt;0,M40&lt;=5),"T1p"," ")</f>
        <v>  </v>
      </c>
      <c r="G40" t="str">
        <f>IF(AND(P40&gt;0,P40&lt;=5),"T2c"," ")&amp;IF(AND(Q40&gt;0,Q40&lt;=5),"T2p"," ")</f>
        <v>  </v>
      </c>
      <c r="H40" s="32">
        <f>I$19</f>
        <v>0.7079418387</v>
      </c>
      <c r="I40" s="3">
        <f>'orig. data'!D34</f>
        <v>0.7235854811</v>
      </c>
      <c r="J40" s="3">
        <f>'orig. data'!R34</f>
        <v>0.7451724254</v>
      </c>
      <c r="K40" s="32">
        <f>J$19</f>
        <v>0.7158067379</v>
      </c>
      <c r="L40" s="6">
        <f>'orig. data'!B34</f>
        <v>8816</v>
      </c>
      <c r="M40" s="6">
        <f>'orig. data'!C34</f>
        <v>12104</v>
      </c>
      <c r="N40" s="12">
        <f>'orig. data'!G34</f>
        <v>0.3773055967</v>
      </c>
      <c r="O40" s="9"/>
      <c r="P40" s="6">
        <f>'orig. data'!P34</f>
        <v>9901</v>
      </c>
      <c r="Q40" s="6">
        <f>'orig. data'!Q34</f>
        <v>13659</v>
      </c>
      <c r="R40" s="12">
        <f>'orig. data'!U34</f>
        <v>0.173647012</v>
      </c>
      <c r="T40" s="12">
        <f>'orig. data'!AD34</f>
        <v>0.2777011192</v>
      </c>
      <c r="U40"/>
      <c r="W40" s="1"/>
    </row>
    <row r="41" spans="1:23" ht="12.75">
      <c r="A41" s="2">
        <v>34</v>
      </c>
      <c r="B41" t="s">
        <v>406</v>
      </c>
      <c r="C41">
        <f aca="true" t="shared" si="13" ref="C41:C119">IF(AND(N41&lt;=0.005,N41&gt;0),"1","")</f>
      </c>
      <c r="D41">
        <f aca="true" t="shared" si="14" ref="D41:D119">IF(AND(R41&lt;=0.005,R41&gt;0),"2","")</f>
      </c>
      <c r="E41">
        <f aca="true" t="shared" si="15" ref="E41:E119">IF(AND(T41&lt;=0.005,T41&gt;0),"t","")</f>
      </c>
      <c r="F41" t="str">
        <f>IF(AND(L41&gt;0,L41&lt;=5),"T1c"," ")&amp;IF(AND(M41&gt;0,M41&lt;=5),"T1p"," ")</f>
        <v>  </v>
      </c>
      <c r="G41" t="str">
        <f>IF(AND(P41&gt;0,P41&lt;=5),"T2c"," ")&amp;IF(AND(Q41&gt;0,Q41&lt;=5),"T2p"," ")</f>
        <v>  </v>
      </c>
      <c r="H41" s="32">
        <f>I$19</f>
        <v>0.7079418387</v>
      </c>
      <c r="I41" s="3">
        <f>'orig. data'!D35</f>
        <v>0.711207083</v>
      </c>
      <c r="J41" s="3">
        <f>'orig. data'!R35</f>
        <v>0.6842271011</v>
      </c>
      <c r="K41" s="32">
        <f>J$19</f>
        <v>0.7158067379</v>
      </c>
      <c r="L41" s="6">
        <f>'orig. data'!B35</f>
        <v>11003</v>
      </c>
      <c r="M41" s="6">
        <f>'orig. data'!C35</f>
        <v>15596</v>
      </c>
      <c r="N41" s="12">
        <f>'orig. data'!G35</f>
        <v>0.8489182625</v>
      </c>
      <c r="O41" s="9"/>
      <c r="P41" s="6">
        <f>'orig. data'!P35</f>
        <v>12084</v>
      </c>
      <c r="Q41" s="6">
        <f>'orig. data'!Q35</f>
        <v>18200</v>
      </c>
      <c r="R41" s="12">
        <f>'orig. data'!U35</f>
        <v>0.0292408699</v>
      </c>
      <c r="T41" s="12">
        <f>'orig. data'!AD35</f>
        <v>0.1402753607</v>
      </c>
      <c r="U41"/>
      <c r="W41" s="1"/>
    </row>
    <row r="42" spans="1:21" ht="12.75">
      <c r="A42" s="2">
        <v>35</v>
      </c>
      <c r="B42" t="s">
        <v>351</v>
      </c>
      <c r="C42">
        <f t="shared" si="13"/>
      </c>
      <c r="D42">
        <f t="shared" si="14"/>
      </c>
      <c r="E42">
        <f t="shared" si="15"/>
      </c>
      <c r="F42" t="str">
        <f>IF(AND(L42&gt;0,L42&lt;=5),"T1c"," ")&amp;IF(AND(M42&gt;0,M42&lt;=5),"T1p"," ")</f>
        <v>  </v>
      </c>
      <c r="G42" t="str">
        <f>IF(AND(P42&gt;0,P42&lt;=5),"T2c"," ")&amp;IF(AND(Q42&gt;0,Q42&lt;=5),"T2p"," ")</f>
        <v>  </v>
      </c>
      <c r="H42" s="32">
        <f>I$19</f>
        <v>0.7079418387</v>
      </c>
      <c r="I42" s="3">
        <f>'orig. data'!D36</f>
        <v>0.7268792515</v>
      </c>
      <c r="J42" s="3">
        <f>'orig. data'!R36</f>
        <v>0.7203875577</v>
      </c>
      <c r="K42" s="32">
        <f>J$19</f>
        <v>0.7158067379</v>
      </c>
      <c r="L42" s="6">
        <f>'orig. data'!B36</f>
        <v>6581</v>
      </c>
      <c r="M42" s="6">
        <f>'orig. data'!C36</f>
        <v>9020</v>
      </c>
      <c r="N42" s="12">
        <f>'orig. data'!G36</f>
        <v>0.300864176</v>
      </c>
      <c r="O42" s="9"/>
      <c r="P42" s="6">
        <f>'orig. data'!P36</f>
        <v>6554</v>
      </c>
      <c r="Q42" s="6">
        <f>'orig. data'!Q36</f>
        <v>9259</v>
      </c>
      <c r="R42" s="12">
        <f>'orig. data'!U36</f>
        <v>0.9763624678</v>
      </c>
      <c r="T42" s="12">
        <f>'orig. data'!AD36</f>
        <v>0.7552856032</v>
      </c>
      <c r="U42"/>
    </row>
    <row r="43" spans="1:21" ht="12.75">
      <c r="A43" s="2">
        <v>36</v>
      </c>
      <c r="B43" t="s">
        <v>384</v>
      </c>
      <c r="C43" t="str">
        <f t="shared" si="13"/>
        <v>1</v>
      </c>
      <c r="D43" t="str">
        <f t="shared" si="14"/>
        <v>2</v>
      </c>
      <c r="E43">
        <f t="shared" si="15"/>
      </c>
      <c r="F43" t="str">
        <f>IF(AND(L43&gt;0,L43&lt;=5),"T1c"," ")&amp;IF(AND(M43&gt;0,M43&lt;=5),"T1p"," ")</f>
        <v>  </v>
      </c>
      <c r="G43" t="str">
        <f>IF(AND(P43&gt;0,P43&lt;=5),"T2c"," ")&amp;IF(AND(Q43&gt;0,Q43&lt;=5),"T2p"," ")</f>
        <v>  </v>
      </c>
      <c r="H43" s="32">
        <f>I$19</f>
        <v>0.7079418387</v>
      </c>
      <c r="I43" s="3">
        <f>'orig. data'!D37</f>
        <v>0.6416996901</v>
      </c>
      <c r="J43" s="3">
        <f>'orig. data'!R37</f>
        <v>0.6419963138</v>
      </c>
      <c r="K43" s="32">
        <f>J$19</f>
        <v>0.7158067379</v>
      </c>
      <c r="L43" s="6">
        <f>'orig. data'!B37</f>
        <v>2805</v>
      </c>
      <c r="M43" s="6">
        <f>'orig. data'!C37</f>
        <v>4577</v>
      </c>
      <c r="N43" s="12">
        <f>'orig. data'!G37</f>
        <v>0.0006682318</v>
      </c>
      <c r="O43" s="9"/>
      <c r="P43" s="6">
        <f>'orig. data'!P37</f>
        <v>2799</v>
      </c>
      <c r="Q43" s="6">
        <f>'orig. data'!Q37</f>
        <v>4554</v>
      </c>
      <c r="R43" s="12">
        <f>'orig. data'!U37</f>
        <v>6.17397E-05</v>
      </c>
      <c r="T43" s="12">
        <f>'orig. data'!AD37</f>
        <v>0.9893622666</v>
      </c>
      <c r="U43"/>
    </row>
    <row r="44" spans="2:21" ht="12.75">
      <c r="B44"/>
      <c r="C44"/>
      <c r="D44"/>
      <c r="E44"/>
      <c r="F44"/>
      <c r="G44"/>
      <c r="H44" s="32"/>
      <c r="I44" s="3"/>
      <c r="J44" s="3"/>
      <c r="K44" s="32"/>
      <c r="L44" s="6"/>
      <c r="M44" s="6"/>
      <c r="N44" s="12"/>
      <c r="O44" s="9"/>
      <c r="P44" s="6"/>
      <c r="Q44" s="6"/>
      <c r="R44" s="12"/>
      <c r="T44" s="12"/>
      <c r="U44"/>
    </row>
    <row r="45" spans="1:21" ht="12.75">
      <c r="A45" s="2">
        <v>37</v>
      </c>
      <c r="B45" t="s">
        <v>352</v>
      </c>
      <c r="C45" t="str">
        <f t="shared" si="13"/>
        <v>1</v>
      </c>
      <c r="D45" t="str">
        <f t="shared" si="14"/>
        <v>2</v>
      </c>
      <c r="E45">
        <f t="shared" si="15"/>
      </c>
      <c r="F45" t="str">
        <f aca="true" t="shared" si="16" ref="F45:F53">IF(AND(L45&gt;0,L45&lt;=5),"T1c"," ")&amp;IF(AND(M45&gt;0,M45&lt;=5),"T1p"," ")</f>
        <v>  </v>
      </c>
      <c r="G45" t="str">
        <f aca="true" t="shared" si="17" ref="G45:G53">IF(AND(P45&gt;0,P45&lt;=5),"T2c"," ")&amp;IF(AND(Q45&gt;0,Q45&lt;=5),"T2p"," ")</f>
        <v>  </v>
      </c>
      <c r="H45" s="32">
        <f aca="true" t="shared" si="18" ref="H45:H53">I$19</f>
        <v>0.7079418387</v>
      </c>
      <c r="I45" s="3">
        <f>'orig. data'!D38</f>
        <v>0.6191090268</v>
      </c>
      <c r="J45" s="3">
        <f>'orig. data'!R38</f>
        <v>0.6164123113</v>
      </c>
      <c r="K45" s="32">
        <f aca="true" t="shared" si="19" ref="K45:K53">J$19</f>
        <v>0.7158067379</v>
      </c>
      <c r="L45" s="6">
        <f>'orig. data'!B38</f>
        <v>4212</v>
      </c>
      <c r="M45" s="6">
        <f>'orig. data'!C38</f>
        <v>6818</v>
      </c>
      <c r="N45" s="12">
        <f>'orig. data'!G38</f>
        <v>7.2212225E-07</v>
      </c>
      <c r="O45" s="9"/>
      <c r="P45" s="6">
        <f>'orig. data'!P38</f>
        <v>4192</v>
      </c>
      <c r="Q45" s="6">
        <f>'orig. data'!Q38</f>
        <v>6948</v>
      </c>
      <c r="R45" s="12">
        <f>'orig. data'!U38</f>
        <v>8.3794282E-09</v>
      </c>
      <c r="T45" s="12">
        <f>'orig. data'!AD38</f>
        <v>0.8902534189</v>
      </c>
      <c r="U45"/>
    </row>
    <row r="46" spans="1:21" ht="12.75">
      <c r="A46" s="2">
        <v>38</v>
      </c>
      <c r="B46" t="s">
        <v>353</v>
      </c>
      <c r="C46">
        <f t="shared" si="13"/>
      </c>
      <c r="D46">
        <f t="shared" si="14"/>
      </c>
      <c r="E46">
        <f t="shared" si="15"/>
      </c>
      <c r="F46" t="str">
        <f t="shared" si="16"/>
        <v>  </v>
      </c>
      <c r="G46" t="str">
        <f t="shared" si="17"/>
        <v>  </v>
      </c>
      <c r="H46" s="32">
        <f t="shared" si="18"/>
        <v>0.7079418387</v>
      </c>
      <c r="I46" s="3">
        <f>'orig. data'!D39</f>
        <v>0.7470151647</v>
      </c>
      <c r="J46" s="3">
        <f>'orig. data'!R39</f>
        <v>0.7430156121</v>
      </c>
      <c r="K46" s="32">
        <f t="shared" si="19"/>
        <v>0.7158067379</v>
      </c>
      <c r="L46" s="6">
        <f>'orig. data'!B39</f>
        <v>3725</v>
      </c>
      <c r="M46" s="6">
        <f>'orig. data'!C39</f>
        <v>5008</v>
      </c>
      <c r="N46" s="12">
        <f>'orig. data'!G39</f>
        <v>0.0540400989</v>
      </c>
      <c r="P46" s="6">
        <f>'orig. data'!P39</f>
        <v>3685</v>
      </c>
      <c r="Q46" s="6">
        <f>'orig. data'!Q39</f>
        <v>5105</v>
      </c>
      <c r="R46" s="12">
        <f>'orig. data'!U39</f>
        <v>0.2775809932</v>
      </c>
      <c r="T46" s="12">
        <f>'orig. data'!AD39</f>
        <v>0.87020054</v>
      </c>
      <c r="U46"/>
    </row>
    <row r="47" spans="1:21" ht="12.75">
      <c r="A47" s="2">
        <v>39</v>
      </c>
      <c r="B47" t="s">
        <v>354</v>
      </c>
      <c r="C47">
        <f t="shared" si="13"/>
      </c>
      <c r="D47">
        <f t="shared" si="14"/>
      </c>
      <c r="E47">
        <f t="shared" si="15"/>
      </c>
      <c r="F47" t="str">
        <f t="shared" si="16"/>
        <v>  </v>
      </c>
      <c r="G47" t="str">
        <f t="shared" si="17"/>
        <v>  </v>
      </c>
      <c r="H47" s="32">
        <f t="shared" si="18"/>
        <v>0.7079418387</v>
      </c>
      <c r="I47" s="3">
        <f>'orig. data'!D40</f>
        <v>0.7240484497</v>
      </c>
      <c r="J47" s="3">
        <f>'orig. data'!R40</f>
        <v>0.7251032005</v>
      </c>
      <c r="K47" s="32">
        <f t="shared" si="19"/>
        <v>0.7158067379</v>
      </c>
      <c r="L47" s="6">
        <f>'orig. data'!B40</f>
        <v>7024</v>
      </c>
      <c r="M47" s="6">
        <f>'orig. data'!C40</f>
        <v>9840</v>
      </c>
      <c r="N47" s="12">
        <f>'orig. data'!G40</f>
        <v>0.3703236168</v>
      </c>
      <c r="P47" s="6">
        <f>'orig. data'!P40</f>
        <v>7446</v>
      </c>
      <c r="Q47" s="6">
        <f>'orig. data'!Q40</f>
        <v>10551</v>
      </c>
      <c r="R47" s="12">
        <f>'orig. data'!U40</f>
        <v>0.8174598338</v>
      </c>
      <c r="T47" s="12">
        <f>'orig. data'!AD40</f>
        <v>0.9585724207</v>
      </c>
      <c r="U47"/>
    </row>
    <row r="48" spans="1:21" ht="12.75">
      <c r="A48" s="2">
        <v>40</v>
      </c>
      <c r="B48" t="s">
        <v>407</v>
      </c>
      <c r="C48">
        <f t="shared" si="13"/>
      </c>
      <c r="D48">
        <f t="shared" si="14"/>
      </c>
      <c r="E48">
        <f t="shared" si="15"/>
      </c>
      <c r="F48" t="str">
        <f t="shared" si="16"/>
        <v>  </v>
      </c>
      <c r="G48" t="str">
        <f t="shared" si="17"/>
        <v>  </v>
      </c>
      <c r="H48" s="32">
        <f t="shared" si="18"/>
        <v>0.7079418387</v>
      </c>
      <c r="I48" s="3">
        <f>'orig. data'!D41</f>
        <v>0.6910004372</v>
      </c>
      <c r="J48" s="3">
        <f>'orig. data'!R41</f>
        <v>0.6688929346</v>
      </c>
      <c r="K48" s="32">
        <f t="shared" si="19"/>
        <v>0.7158067379</v>
      </c>
      <c r="L48" s="6">
        <f>'orig. data'!B41</f>
        <v>2925</v>
      </c>
      <c r="M48" s="6">
        <f>'orig. data'!C41</f>
        <v>4395</v>
      </c>
      <c r="N48" s="12">
        <f>'orig. data'!G41</f>
        <v>0.3991930107</v>
      </c>
      <c r="P48" s="6">
        <f>'orig. data'!P41</f>
        <v>2533</v>
      </c>
      <c r="Q48" s="6">
        <f>'orig. data'!Q41</f>
        <v>3920</v>
      </c>
      <c r="R48" s="12">
        <f>'orig. data'!U41</f>
        <v>0.0116887598</v>
      </c>
      <c r="T48" s="12">
        <f>'orig. data'!AD41</f>
        <v>0.3554087978</v>
      </c>
      <c r="U48"/>
    </row>
    <row r="49" spans="1:21" ht="12.75">
      <c r="A49" s="2">
        <v>41</v>
      </c>
      <c r="B49" t="s">
        <v>408</v>
      </c>
      <c r="C49" t="str">
        <f t="shared" si="13"/>
        <v>1</v>
      </c>
      <c r="D49">
        <f t="shared" si="14"/>
      </c>
      <c r="E49">
        <f t="shared" si="15"/>
      </c>
      <c r="F49" t="str">
        <f t="shared" si="16"/>
        <v>  </v>
      </c>
      <c r="G49" t="str">
        <f t="shared" si="17"/>
        <v>  </v>
      </c>
      <c r="H49" s="32">
        <f t="shared" si="18"/>
        <v>0.7079418387</v>
      </c>
      <c r="I49" s="3">
        <f>'orig. data'!D43</f>
        <v>0.6399661586</v>
      </c>
      <c r="J49" s="3">
        <f>'orig. data'!R43</f>
        <v>0.6709872616</v>
      </c>
      <c r="K49" s="32">
        <f t="shared" si="19"/>
        <v>0.7158067379</v>
      </c>
      <c r="L49" s="6">
        <f>'orig. data'!B43</f>
        <v>5311</v>
      </c>
      <c r="M49" s="6">
        <f>'orig. data'!C43</f>
        <v>8465</v>
      </c>
      <c r="N49" s="12">
        <f>'orig. data'!G43</f>
        <v>9.71294E-05</v>
      </c>
      <c r="P49" s="6">
        <f>'orig. data'!P43</f>
        <v>5427</v>
      </c>
      <c r="Q49" s="6">
        <f>'orig. data'!Q43</f>
        <v>8456</v>
      </c>
      <c r="R49" s="12">
        <f>'orig. data'!U43</f>
        <v>0.0055389779</v>
      </c>
      <c r="T49" s="12">
        <f>'orig. data'!AD43</f>
        <v>0.1086201259</v>
      </c>
      <c r="U49"/>
    </row>
    <row r="50" spans="1:21" ht="12.75">
      <c r="A50" s="2">
        <v>42</v>
      </c>
      <c r="B50" t="s">
        <v>355</v>
      </c>
      <c r="C50" t="str">
        <f t="shared" si="13"/>
        <v>1</v>
      </c>
      <c r="D50" t="str">
        <f t="shared" si="14"/>
        <v>2</v>
      </c>
      <c r="E50">
        <f t="shared" si="15"/>
      </c>
      <c r="F50" t="str">
        <f t="shared" si="16"/>
        <v>  </v>
      </c>
      <c r="G50" t="str">
        <f t="shared" si="17"/>
        <v>  </v>
      </c>
      <c r="H50" s="32">
        <f t="shared" si="18"/>
        <v>0.7079418387</v>
      </c>
      <c r="I50" s="3">
        <f>'orig. data'!D42</f>
        <v>0.5985824895</v>
      </c>
      <c r="J50" s="3">
        <f>'orig. data'!R42</f>
        <v>0.5781865571</v>
      </c>
      <c r="K50" s="32">
        <f t="shared" si="19"/>
        <v>0.7158067379</v>
      </c>
      <c r="L50" s="6">
        <f>'orig. data'!B42</f>
        <v>8959</v>
      </c>
      <c r="M50" s="6">
        <f>'orig. data'!C42</f>
        <v>14849</v>
      </c>
      <c r="N50" s="12">
        <f>'orig. data'!G42</f>
        <v>8.005696E-12</v>
      </c>
      <c r="P50" s="6">
        <f>'orig. data'!P42</f>
        <v>9364</v>
      </c>
      <c r="Q50" s="6">
        <f>'orig. data'!Q42</f>
        <v>16439</v>
      </c>
      <c r="R50" s="12">
        <f>'orig. data'!U42</f>
        <v>1.849442E-19</v>
      </c>
      <c r="T50" s="12">
        <f>'orig. data'!AD42</f>
        <v>0.1994127056</v>
      </c>
      <c r="U50"/>
    </row>
    <row r="51" spans="1:21" ht="12.75">
      <c r="A51" s="2">
        <v>43</v>
      </c>
      <c r="B51" t="s">
        <v>393</v>
      </c>
      <c r="C51">
        <f t="shared" si="13"/>
      </c>
      <c r="D51">
        <f t="shared" si="14"/>
      </c>
      <c r="E51">
        <f t="shared" si="15"/>
      </c>
      <c r="F51" t="str">
        <f t="shared" si="16"/>
        <v>  </v>
      </c>
      <c r="G51" t="str">
        <f t="shared" si="17"/>
        <v>  </v>
      </c>
      <c r="H51" s="32">
        <f t="shared" si="18"/>
        <v>0.7079418387</v>
      </c>
      <c r="I51" s="3">
        <f>'orig. data'!D44</f>
        <v>0.7666881032</v>
      </c>
      <c r="J51" s="3">
        <f>'orig. data'!R44</f>
        <v>0.7077452679</v>
      </c>
      <c r="K51" s="32">
        <f t="shared" si="19"/>
        <v>0.7158067379</v>
      </c>
      <c r="L51" s="6">
        <f>'orig. data'!B44</f>
        <v>2217</v>
      </c>
      <c r="M51" s="6">
        <f>'orig. data'!C44</f>
        <v>2977</v>
      </c>
      <c r="N51" s="12">
        <f>'orig. data'!G44</f>
        <v>0.0096557321</v>
      </c>
      <c r="P51" s="6">
        <f>'orig. data'!P44</f>
        <v>1982</v>
      </c>
      <c r="Q51" s="6">
        <f>'orig. data'!Q44</f>
        <v>2899</v>
      </c>
      <c r="R51" s="12">
        <f>'orig. data'!U44</f>
        <v>0.5608743544</v>
      </c>
      <c r="T51" s="12">
        <f>'orig. data'!AD44</f>
        <v>0.0379648534</v>
      </c>
      <c r="U51"/>
    </row>
    <row r="52" spans="1:21" ht="12.75">
      <c r="A52" s="2">
        <v>44</v>
      </c>
      <c r="B52" t="s">
        <v>356</v>
      </c>
      <c r="C52" t="str">
        <f t="shared" si="13"/>
        <v>1</v>
      </c>
      <c r="D52" t="str">
        <f t="shared" si="14"/>
        <v>2</v>
      </c>
      <c r="E52">
        <f t="shared" si="15"/>
      </c>
      <c r="F52" t="str">
        <f t="shared" si="16"/>
        <v>  </v>
      </c>
      <c r="G52" t="str">
        <f t="shared" si="17"/>
        <v>  </v>
      </c>
      <c r="H52" s="32">
        <f t="shared" si="18"/>
        <v>0.7079418387</v>
      </c>
      <c r="I52" s="3">
        <f>'orig. data'!D45</f>
        <v>0.5818735651</v>
      </c>
      <c r="J52" s="3">
        <f>'orig. data'!R45</f>
        <v>0.599108626</v>
      </c>
      <c r="K52" s="32">
        <f t="shared" si="19"/>
        <v>0.7158067379</v>
      </c>
      <c r="L52" s="6">
        <f>'orig. data'!B45</f>
        <v>13675</v>
      </c>
      <c r="M52" s="6">
        <f>'orig. data'!C45</f>
        <v>22782</v>
      </c>
      <c r="N52" s="12">
        <f>'orig. data'!G45</f>
        <v>8.203766E-17</v>
      </c>
      <c r="P52" s="6">
        <f>'orig. data'!P45</f>
        <v>12882</v>
      </c>
      <c r="Q52" s="6">
        <f>'orig. data'!Q45</f>
        <v>21724</v>
      </c>
      <c r="R52" s="12">
        <f>'orig. data'!U45</f>
        <v>5.134289E-15</v>
      </c>
      <c r="T52" s="12">
        <f>'orig. data'!AD45</f>
        <v>0.2500239393</v>
      </c>
      <c r="U52"/>
    </row>
    <row r="53" spans="1:21" ht="12.75">
      <c r="A53" s="2">
        <v>45</v>
      </c>
      <c r="B53" t="s">
        <v>357</v>
      </c>
      <c r="C53" t="str">
        <f t="shared" si="13"/>
        <v>1</v>
      </c>
      <c r="D53" t="str">
        <f t="shared" si="14"/>
        <v>2</v>
      </c>
      <c r="E53">
        <f t="shared" si="15"/>
      </c>
      <c r="F53" t="str">
        <f t="shared" si="16"/>
        <v>  </v>
      </c>
      <c r="G53" t="str">
        <f t="shared" si="17"/>
        <v>  </v>
      </c>
      <c r="H53" s="32">
        <f t="shared" si="18"/>
        <v>0.7079418387</v>
      </c>
      <c r="I53" s="3">
        <f>'orig. data'!D46</f>
        <v>0.5604759593</v>
      </c>
      <c r="J53" s="3">
        <f>'orig. data'!R46</f>
        <v>0.6041880748</v>
      </c>
      <c r="K53" s="32">
        <f t="shared" si="19"/>
        <v>0.7158067379</v>
      </c>
      <c r="L53" s="6">
        <f>'orig. data'!B46</f>
        <v>2482</v>
      </c>
      <c r="M53" s="6">
        <f>'orig. data'!C46</f>
        <v>4438</v>
      </c>
      <c r="N53" s="12">
        <f>'orig. data'!G46</f>
        <v>1.059889E-14</v>
      </c>
      <c r="P53" s="6">
        <f>'orig. data'!P46</f>
        <v>2636</v>
      </c>
      <c r="Q53" s="6">
        <f>'orig. data'!Q46</f>
        <v>4394</v>
      </c>
      <c r="R53" s="12">
        <f>'orig. data'!U46</f>
        <v>3.0979229E-09</v>
      </c>
      <c r="T53" s="12">
        <f>'orig. data'!AD46</f>
        <v>0.0395026285</v>
      </c>
      <c r="U53"/>
    </row>
    <row r="54" spans="2:21" ht="12.75">
      <c r="B54"/>
      <c r="C54"/>
      <c r="D54"/>
      <c r="E54"/>
      <c r="F54"/>
      <c r="G54"/>
      <c r="H54" s="32"/>
      <c r="I54" s="3"/>
      <c r="J54" s="3"/>
      <c r="K54" s="32"/>
      <c r="L54" s="6"/>
      <c r="M54" s="6"/>
      <c r="N54" s="12"/>
      <c r="P54" s="6"/>
      <c r="Q54" s="6"/>
      <c r="R54" s="12"/>
      <c r="T54" s="12"/>
      <c r="U54"/>
    </row>
    <row r="55" spans="1:21" s="46" customFormat="1" ht="12.75">
      <c r="A55" s="46">
        <v>46</v>
      </c>
      <c r="B55" s="15" t="s">
        <v>394</v>
      </c>
      <c r="C55" s="15" t="str">
        <f t="shared" si="13"/>
        <v>1</v>
      </c>
      <c r="D55" s="15" t="str">
        <f t="shared" si="14"/>
        <v>2</v>
      </c>
      <c r="E55" s="15">
        <f t="shared" si="15"/>
      </c>
      <c r="F55" s="15" t="str">
        <f aca="true" t="shared" si="20" ref="F55:F60">IF(AND(L55&gt;0,L55&lt;=5),"T1c"," ")&amp;IF(AND(M55&gt;0,M55&lt;=5),"T1p"," ")</f>
        <v>  </v>
      </c>
      <c r="G55" s="15" t="str">
        <f aca="true" t="shared" si="21" ref="G55:G60">IF(AND(P55&gt;0,P55&lt;=5),"T2c"," ")&amp;IF(AND(Q55&gt;0,Q55&lt;=5),"T2p"," ")</f>
        <v>  </v>
      </c>
      <c r="H55" s="47">
        <f aca="true" t="shared" si="22" ref="H55:H60">I$19</f>
        <v>0.7079418387</v>
      </c>
      <c r="I55" s="48">
        <f>'orig. data'!D54</f>
        <v>0.6579185952</v>
      </c>
      <c r="J55" s="48">
        <f>'orig. data'!R54</f>
        <v>0.6459079181</v>
      </c>
      <c r="K55" s="47">
        <f aca="true" t="shared" si="23" ref="K55:K60">J$19</f>
        <v>0.7158067379</v>
      </c>
      <c r="L55" s="49">
        <f>'orig. data'!B54</f>
        <v>7563</v>
      </c>
      <c r="M55" s="49">
        <f>'orig. data'!C54</f>
        <v>11860</v>
      </c>
      <c r="N55" s="50">
        <f>'orig. data'!G54</f>
        <v>0.0029518722</v>
      </c>
      <c r="P55" s="49">
        <f>'orig. data'!P54</f>
        <v>6799</v>
      </c>
      <c r="Q55" s="49">
        <f>'orig. data'!Q54</f>
        <v>11035</v>
      </c>
      <c r="R55" s="50">
        <f>'orig. data'!U54</f>
        <v>1.10606E-05</v>
      </c>
      <c r="T55" s="50">
        <f>'orig. data'!AD54</f>
        <v>0.5046438702</v>
      </c>
      <c r="U55" s="15"/>
    </row>
    <row r="56" spans="1:21" s="46" customFormat="1" ht="12.75">
      <c r="A56" s="46">
        <v>47</v>
      </c>
      <c r="B56" s="15" t="s">
        <v>409</v>
      </c>
      <c r="C56" s="15">
        <f t="shared" si="13"/>
      </c>
      <c r="D56" s="15">
        <f t="shared" si="14"/>
      </c>
      <c r="E56" s="15">
        <f t="shared" si="15"/>
      </c>
      <c r="F56" s="15" t="str">
        <f t="shared" si="20"/>
        <v>  </v>
      </c>
      <c r="G56" s="15" t="str">
        <f t="shared" si="21"/>
        <v>  </v>
      </c>
      <c r="H56" s="47">
        <f t="shared" si="22"/>
        <v>0.7079418387</v>
      </c>
      <c r="I56" s="48">
        <f>'orig. data'!D55</f>
        <v>0.7288524716</v>
      </c>
      <c r="J56" s="48">
        <f>'orig. data'!R55</f>
        <v>0.6775054672</v>
      </c>
      <c r="K56" s="47">
        <f t="shared" si="23"/>
        <v>0.7158067379</v>
      </c>
      <c r="L56" s="49">
        <f>'orig. data'!B55</f>
        <v>5773</v>
      </c>
      <c r="M56" s="49">
        <f>'orig. data'!C55</f>
        <v>8276</v>
      </c>
      <c r="N56" s="50">
        <f>'orig. data'!G55</f>
        <v>0.2539585418</v>
      </c>
      <c r="P56" s="49">
        <f>'orig. data'!P55</f>
        <v>5055</v>
      </c>
      <c r="Q56" s="49">
        <f>'orig. data'!Q55</f>
        <v>7820</v>
      </c>
      <c r="R56" s="50">
        <f>'orig. data'!U55</f>
        <v>0.0171437145</v>
      </c>
      <c r="T56" s="50">
        <f>'orig. data'!AD55</f>
        <v>0.0127479335</v>
      </c>
      <c r="U56" s="15"/>
    </row>
    <row r="57" spans="1:21" s="46" customFormat="1" ht="12.75">
      <c r="A57" s="46">
        <v>48</v>
      </c>
      <c r="B57" s="15" t="s">
        <v>362</v>
      </c>
      <c r="C57" s="15">
        <f t="shared" si="13"/>
      </c>
      <c r="D57" s="15" t="str">
        <f t="shared" si="14"/>
        <v>2</v>
      </c>
      <c r="E57" s="15">
        <f t="shared" si="15"/>
      </c>
      <c r="F57" s="15" t="str">
        <f t="shared" si="20"/>
        <v>  </v>
      </c>
      <c r="G57" s="15" t="str">
        <f t="shared" si="21"/>
        <v>  </v>
      </c>
      <c r="H57" s="47">
        <f t="shared" si="22"/>
        <v>0.7079418387</v>
      </c>
      <c r="I57" s="48">
        <f>'orig. data'!D56</f>
        <v>0.6892180134</v>
      </c>
      <c r="J57" s="48">
        <f>'orig. data'!R56</f>
        <v>0.670181541</v>
      </c>
      <c r="K57" s="47">
        <f t="shared" si="23"/>
        <v>0.7158067379</v>
      </c>
      <c r="L57" s="49">
        <f>'orig. data'!B56</f>
        <v>5807</v>
      </c>
      <c r="M57" s="49">
        <f>'orig. data'!C56</f>
        <v>8725</v>
      </c>
      <c r="N57" s="50">
        <f>'orig. data'!G56</f>
        <v>0.2930093969</v>
      </c>
      <c r="P57" s="49">
        <f>'orig. data'!P56</f>
        <v>5330</v>
      </c>
      <c r="Q57" s="49">
        <f>'orig. data'!Q56</f>
        <v>8275</v>
      </c>
      <c r="R57" s="50">
        <f>'orig. data'!U56</f>
        <v>0.0047117729</v>
      </c>
      <c r="T57" s="50">
        <f>'orig. data'!AD56</f>
        <v>0.3357575113</v>
      </c>
      <c r="U57" s="15"/>
    </row>
    <row r="58" spans="1:21" s="46" customFormat="1" ht="12.75">
      <c r="A58" s="46">
        <v>49</v>
      </c>
      <c r="B58" s="15" t="s">
        <v>363</v>
      </c>
      <c r="C58" s="15" t="str">
        <f t="shared" si="13"/>
        <v>1</v>
      </c>
      <c r="D58" s="15" t="str">
        <f t="shared" si="14"/>
        <v>2</v>
      </c>
      <c r="E58" s="15">
        <f t="shared" si="15"/>
      </c>
      <c r="F58" s="15" t="str">
        <f t="shared" si="20"/>
        <v>  </v>
      </c>
      <c r="G58" s="15" t="str">
        <f t="shared" si="21"/>
        <v>  </v>
      </c>
      <c r="H58" s="47">
        <f t="shared" si="22"/>
        <v>0.7079418387</v>
      </c>
      <c r="I58" s="48">
        <f>'orig. data'!D57</f>
        <v>0.6216442277</v>
      </c>
      <c r="J58" s="48">
        <f>'orig. data'!R57</f>
        <v>0.6302383169</v>
      </c>
      <c r="K58" s="47">
        <f t="shared" si="23"/>
        <v>0.7158067379</v>
      </c>
      <c r="L58" s="49">
        <f>'orig. data'!B57</f>
        <v>8374</v>
      </c>
      <c r="M58" s="49">
        <f>'orig. data'!C57</f>
        <v>13691</v>
      </c>
      <c r="N58" s="50">
        <f>'orig. data'!G57</f>
        <v>1.0982254E-07</v>
      </c>
      <c r="P58" s="49">
        <f>'orig. data'!P57</f>
        <v>7665</v>
      </c>
      <c r="Q58" s="49">
        <f>'orig. data'!Q57</f>
        <v>12578</v>
      </c>
      <c r="R58" s="50">
        <f>'orig. data'!U57</f>
        <v>5.407064E-08</v>
      </c>
      <c r="T58" s="50">
        <f>'orig. data'!AD57</f>
        <v>0.6138816658</v>
      </c>
      <c r="U58" s="15"/>
    </row>
    <row r="59" spans="1:21" s="46" customFormat="1" ht="12.75">
      <c r="A59" s="46">
        <v>50</v>
      </c>
      <c r="B59" s="15" t="s">
        <v>315</v>
      </c>
      <c r="C59" s="15" t="str">
        <f t="shared" si="13"/>
        <v>1</v>
      </c>
      <c r="D59" s="15" t="str">
        <f t="shared" si="14"/>
        <v>2</v>
      </c>
      <c r="E59" s="15">
        <f t="shared" si="15"/>
      </c>
      <c r="F59" s="15" t="str">
        <f t="shared" si="20"/>
        <v>  </v>
      </c>
      <c r="G59" s="15" t="str">
        <f t="shared" si="21"/>
        <v>  </v>
      </c>
      <c r="H59" s="47">
        <f t="shared" si="22"/>
        <v>0.7079418387</v>
      </c>
      <c r="I59" s="48">
        <f>'orig. data'!D58</f>
        <v>0.5864357212</v>
      </c>
      <c r="J59" s="48">
        <f>'orig. data'!R58</f>
        <v>0.5646302429</v>
      </c>
      <c r="K59" s="47">
        <f t="shared" si="23"/>
        <v>0.7158067379</v>
      </c>
      <c r="L59" s="49">
        <f>'orig. data'!B58</f>
        <v>6643</v>
      </c>
      <c r="M59" s="49">
        <f>'orig. data'!C58</f>
        <v>11625</v>
      </c>
      <c r="N59" s="50">
        <f>'orig. data'!G58</f>
        <v>5.784654E-14</v>
      </c>
      <c r="P59" s="49">
        <f>'orig. data'!P58</f>
        <v>5813</v>
      </c>
      <c r="Q59" s="49">
        <f>'orig. data'!Q58</f>
        <v>10601</v>
      </c>
      <c r="R59" s="50">
        <f>'orig. data'!U58</f>
        <v>1.141006E-21</v>
      </c>
      <c r="T59" s="50">
        <f>'orig. data'!AD58</f>
        <v>0.1833008398</v>
      </c>
      <c r="U59" s="15"/>
    </row>
    <row r="60" spans="1:21" s="46" customFormat="1" ht="12.75">
      <c r="A60" s="46">
        <v>51</v>
      </c>
      <c r="B60" s="15" t="s">
        <v>364</v>
      </c>
      <c r="C60" s="15">
        <f t="shared" si="13"/>
      </c>
      <c r="D60" s="15">
        <f t="shared" si="14"/>
      </c>
      <c r="E60" s="15">
        <f t="shared" si="15"/>
      </c>
      <c r="F60" s="15" t="str">
        <f t="shared" si="20"/>
        <v>  </v>
      </c>
      <c r="G60" s="15" t="str">
        <f t="shared" si="21"/>
        <v>  </v>
      </c>
      <c r="H60" s="47">
        <f t="shared" si="22"/>
        <v>0.7079418387</v>
      </c>
      <c r="I60" s="48">
        <f>'orig. data'!D59</f>
        <v>0.7011042577</v>
      </c>
      <c r="J60" s="48">
        <f>'orig. data'!R59</f>
        <v>0.712665404</v>
      </c>
      <c r="K60" s="47">
        <f t="shared" si="23"/>
        <v>0.7158067379</v>
      </c>
      <c r="L60" s="49">
        <f>'orig. data'!B59</f>
        <v>6261</v>
      </c>
      <c r="M60" s="49">
        <f>'orig. data'!C59</f>
        <v>9260</v>
      </c>
      <c r="N60" s="50">
        <f>'orig. data'!G59</f>
        <v>0.7011653451</v>
      </c>
      <c r="P60" s="49">
        <f>'orig. data'!P59</f>
        <v>6045</v>
      </c>
      <c r="Q60" s="49">
        <f>'orig. data'!Q59</f>
        <v>8850</v>
      </c>
      <c r="R60" s="50">
        <f>'orig. data'!U59</f>
        <v>0.6504563412</v>
      </c>
      <c r="T60" s="50">
        <f>'orig. data'!AD59</f>
        <v>0.5671999869</v>
      </c>
      <c r="U60" s="15"/>
    </row>
    <row r="61" spans="2:21" ht="12.75">
      <c r="B61"/>
      <c r="C61"/>
      <c r="D61"/>
      <c r="E61"/>
      <c r="F61"/>
      <c r="G61"/>
      <c r="H61" s="32"/>
      <c r="I61" s="3"/>
      <c r="J61" s="3"/>
      <c r="K61" s="32"/>
      <c r="L61" s="6"/>
      <c r="M61" s="6"/>
      <c r="N61" s="12"/>
      <c r="P61" s="6"/>
      <c r="Q61" s="6"/>
      <c r="R61" s="12"/>
      <c r="T61" s="12"/>
      <c r="U61"/>
    </row>
    <row r="62" spans="1:21" ht="12.75">
      <c r="A62" s="2">
        <v>52</v>
      </c>
      <c r="B62" t="s">
        <v>385</v>
      </c>
      <c r="C62" t="str">
        <f t="shared" si="13"/>
        <v>1</v>
      </c>
      <c r="D62">
        <f t="shared" si="14"/>
      </c>
      <c r="E62">
        <f t="shared" si="15"/>
      </c>
      <c r="F62" t="str">
        <f aca="true" t="shared" si="24" ref="F62:F68">IF(AND(L62&gt;0,L62&lt;=5),"T1c"," ")&amp;IF(AND(M62&gt;0,M62&lt;=5),"T1p"," ")</f>
        <v>  </v>
      </c>
      <c r="G62" t="str">
        <f aca="true" t="shared" si="25" ref="G62:G68">IF(AND(P62&gt;0,P62&lt;=5),"T2c"," ")&amp;IF(AND(Q62&gt;0,Q62&lt;=5),"T2p"," ")</f>
        <v>  </v>
      </c>
      <c r="H62" s="32">
        <f aca="true" t="shared" si="26" ref="H62:H68">I$19</f>
        <v>0.7079418387</v>
      </c>
      <c r="I62" s="3">
        <f>'orig. data'!D47</f>
        <v>0.772053061</v>
      </c>
      <c r="J62" s="3">
        <f>'orig. data'!R47</f>
        <v>0.7653796136</v>
      </c>
      <c r="K62" s="32">
        <f aca="true" t="shared" si="27" ref="K62:K68">J$19</f>
        <v>0.7158067379</v>
      </c>
      <c r="L62" s="6">
        <f>'orig. data'!B47</f>
        <v>4543</v>
      </c>
      <c r="M62" s="6">
        <f>'orig. data'!C47</f>
        <v>5819</v>
      </c>
      <c r="N62" s="12">
        <f>'orig. data'!G47</f>
        <v>0.0013655028</v>
      </c>
      <c r="P62" s="6">
        <f>'orig. data'!P47</f>
        <v>3568</v>
      </c>
      <c r="Q62" s="6">
        <f>'orig. data'!Q47</f>
        <v>4740</v>
      </c>
      <c r="R62" s="12">
        <f>'orig. data'!U47</f>
        <v>0.0333671075</v>
      </c>
      <c r="T62" s="12">
        <f>'orig. data'!AD47</f>
        <v>0.7890692032</v>
      </c>
      <c r="U62"/>
    </row>
    <row r="63" spans="1:21" ht="12.75">
      <c r="A63" s="2">
        <v>53</v>
      </c>
      <c r="B63" t="s">
        <v>395</v>
      </c>
      <c r="C63">
        <f t="shared" si="13"/>
      </c>
      <c r="D63">
        <f t="shared" si="14"/>
      </c>
      <c r="E63">
        <f t="shared" si="15"/>
      </c>
      <c r="F63" t="str">
        <f t="shared" si="24"/>
        <v>  </v>
      </c>
      <c r="G63" t="str">
        <f t="shared" si="25"/>
        <v>  </v>
      </c>
      <c r="H63" s="32">
        <f t="shared" si="26"/>
        <v>0.7079418387</v>
      </c>
      <c r="I63" s="3">
        <f>'orig. data'!D48</f>
        <v>0.7315477222</v>
      </c>
      <c r="J63" s="3">
        <f>'orig. data'!R48</f>
        <v>0.7722864082</v>
      </c>
      <c r="K63" s="32">
        <f t="shared" si="27"/>
        <v>0.7158067379</v>
      </c>
      <c r="L63" s="6">
        <f>'orig. data'!B48</f>
        <v>2272</v>
      </c>
      <c r="M63" s="6">
        <f>'orig. data'!C48</f>
        <v>3086</v>
      </c>
      <c r="N63" s="12">
        <f>'orig. data'!G48</f>
        <v>0.2912769792</v>
      </c>
      <c r="P63" s="6">
        <f>'orig. data'!P48</f>
        <v>2911</v>
      </c>
      <c r="Q63" s="6">
        <f>'orig. data'!Q48</f>
        <v>3857</v>
      </c>
      <c r="R63" s="12">
        <f>'orig. data'!U48</f>
        <v>0.0181451863</v>
      </c>
      <c r="T63" s="12">
        <f>'orig. data'!AD48</f>
        <v>0.1392788277</v>
      </c>
      <c r="U63"/>
    </row>
    <row r="64" spans="1:21" ht="12.75">
      <c r="A64" s="2">
        <v>54</v>
      </c>
      <c r="B64" t="s">
        <v>358</v>
      </c>
      <c r="C64" t="str">
        <f t="shared" si="13"/>
        <v>1</v>
      </c>
      <c r="D64" t="str">
        <f t="shared" si="14"/>
        <v>2</v>
      </c>
      <c r="E64">
        <f t="shared" si="15"/>
      </c>
      <c r="F64" t="str">
        <f t="shared" si="24"/>
        <v>  </v>
      </c>
      <c r="G64" t="str">
        <f t="shared" si="25"/>
        <v>  </v>
      </c>
      <c r="H64" s="32">
        <f t="shared" si="26"/>
        <v>0.7079418387</v>
      </c>
      <c r="I64" s="3">
        <f>'orig. data'!D49</f>
        <v>0.7748264316</v>
      </c>
      <c r="J64" s="3">
        <f>'orig. data'!R49</f>
        <v>0.7836119455</v>
      </c>
      <c r="K64" s="32">
        <f t="shared" si="27"/>
        <v>0.7158067379</v>
      </c>
      <c r="L64" s="6">
        <f>'orig. data'!B49</f>
        <v>9092</v>
      </c>
      <c r="M64" s="6">
        <f>'orig. data'!C49</f>
        <v>12140</v>
      </c>
      <c r="N64" s="12">
        <f>'orig. data'!G49</f>
        <v>0.0002104102</v>
      </c>
      <c r="P64" s="6">
        <f>'orig. data'!P49</f>
        <v>8361</v>
      </c>
      <c r="Q64" s="6">
        <f>'orig. data'!Q49</f>
        <v>11132</v>
      </c>
      <c r="R64" s="12">
        <f>'orig. data'!U49</f>
        <v>0.0006933172</v>
      </c>
      <c r="T64" s="12">
        <f>'orig. data'!AD49</f>
        <v>0.6758673207</v>
      </c>
      <c r="U64"/>
    </row>
    <row r="65" spans="1:21" ht="12.75">
      <c r="A65" s="2">
        <v>55</v>
      </c>
      <c r="B65" t="s">
        <v>359</v>
      </c>
      <c r="C65">
        <f t="shared" si="13"/>
      </c>
      <c r="D65">
        <f t="shared" si="14"/>
      </c>
      <c r="E65">
        <f t="shared" si="15"/>
      </c>
      <c r="F65" t="str">
        <f t="shared" si="24"/>
        <v>  </v>
      </c>
      <c r="G65" t="str">
        <f t="shared" si="25"/>
        <v>  </v>
      </c>
      <c r="H65" s="32">
        <f t="shared" si="26"/>
        <v>0.7079418387</v>
      </c>
      <c r="I65" s="3">
        <f>'orig. data'!D50</f>
        <v>0.7354405607</v>
      </c>
      <c r="J65" s="3">
        <f>'orig. data'!R50</f>
        <v>0.7403200906</v>
      </c>
      <c r="K65" s="32">
        <f t="shared" si="27"/>
        <v>0.7158067379</v>
      </c>
      <c r="L65" s="6">
        <f>'orig. data'!B50</f>
        <v>4574</v>
      </c>
      <c r="M65" s="6">
        <f>'orig. data'!C50</f>
        <v>6296</v>
      </c>
      <c r="N65" s="12">
        <f>'orig. data'!G50</f>
        <v>0.1537872073</v>
      </c>
      <c r="P65" s="6">
        <f>'orig. data'!P50</f>
        <v>3935</v>
      </c>
      <c r="Q65" s="6">
        <f>'orig. data'!Q50</f>
        <v>5457</v>
      </c>
      <c r="R65" s="12">
        <f>'orig. data'!U50</f>
        <v>0.3320844154</v>
      </c>
      <c r="T65" s="12">
        <f>'orig. data'!AD50</f>
        <v>0.8337093184</v>
      </c>
      <c r="U65"/>
    </row>
    <row r="66" spans="1:21" ht="12.75">
      <c r="A66" s="2">
        <v>56</v>
      </c>
      <c r="B66" t="s">
        <v>360</v>
      </c>
      <c r="C66">
        <f t="shared" si="13"/>
      </c>
      <c r="D66">
        <f t="shared" si="14"/>
      </c>
      <c r="E66">
        <f t="shared" si="15"/>
      </c>
      <c r="F66" t="str">
        <f t="shared" si="24"/>
        <v>  </v>
      </c>
      <c r="G66" t="str">
        <f t="shared" si="25"/>
        <v>  </v>
      </c>
      <c r="H66" s="32">
        <f t="shared" si="26"/>
        <v>0.7079418387</v>
      </c>
      <c r="I66" s="3">
        <f>'orig. data'!D51</f>
        <v>0.719887408</v>
      </c>
      <c r="J66" s="3">
        <f>'orig. data'!R51</f>
        <v>0.7421348254</v>
      </c>
      <c r="K66" s="32">
        <f t="shared" si="27"/>
        <v>0.7158067379</v>
      </c>
      <c r="L66" s="6">
        <f>'orig. data'!B51</f>
        <v>2909</v>
      </c>
      <c r="M66" s="6">
        <f>'orig. data'!C51</f>
        <v>4026</v>
      </c>
      <c r="N66" s="12">
        <f>'orig. data'!G51</f>
        <v>0.5688250165</v>
      </c>
      <c r="P66" s="6">
        <f>'orig. data'!P51</f>
        <v>3462</v>
      </c>
      <c r="Q66" s="6">
        <f>'orig. data'!Q51</f>
        <v>4763</v>
      </c>
      <c r="R66" s="12">
        <f>'orig. data'!U51</f>
        <v>0.3022370324</v>
      </c>
      <c r="T66" s="12">
        <f>'orig. data'!AD51</f>
        <v>0.3758663626</v>
      </c>
      <c r="U66"/>
    </row>
    <row r="67" spans="1:21" ht="12.75">
      <c r="A67" s="2">
        <v>57</v>
      </c>
      <c r="B67" t="s">
        <v>396</v>
      </c>
      <c r="C67">
        <f t="shared" si="13"/>
      </c>
      <c r="D67">
        <f t="shared" si="14"/>
      </c>
      <c r="E67">
        <f t="shared" si="15"/>
      </c>
      <c r="F67" t="str">
        <f t="shared" si="24"/>
        <v>  </v>
      </c>
      <c r="G67" t="str">
        <f t="shared" si="25"/>
        <v>  </v>
      </c>
      <c r="H67" s="32">
        <f t="shared" si="26"/>
        <v>0.7079418387</v>
      </c>
      <c r="I67" s="3">
        <f>'orig. data'!D52</f>
        <v>0.7452622796</v>
      </c>
      <c r="J67" s="3">
        <f>'orig. data'!R52</f>
        <v>0.7706129927</v>
      </c>
      <c r="K67" s="32">
        <f t="shared" si="27"/>
        <v>0.7158067379</v>
      </c>
      <c r="L67" s="6">
        <f>'orig. data'!B52</f>
        <v>3179</v>
      </c>
      <c r="M67" s="6">
        <f>'orig. data'!C52</f>
        <v>4271</v>
      </c>
      <c r="N67" s="12">
        <f>'orig. data'!G52</f>
        <v>0.0771717279</v>
      </c>
      <c r="P67" s="6">
        <f>'orig. data'!P52</f>
        <v>4133</v>
      </c>
      <c r="Q67" s="6">
        <f>'orig. data'!Q52</f>
        <v>5512</v>
      </c>
      <c r="R67" s="12">
        <f>'orig. data'!U52</f>
        <v>0.0145555123</v>
      </c>
      <c r="T67" s="12">
        <f>'orig. data'!AD52</f>
        <v>0.3172054811</v>
      </c>
      <c r="U67"/>
    </row>
    <row r="68" spans="1:21" ht="12.75">
      <c r="A68" s="2">
        <v>58</v>
      </c>
      <c r="B68" t="s">
        <v>361</v>
      </c>
      <c r="C68">
        <f t="shared" si="13"/>
      </c>
      <c r="D68">
        <f t="shared" si="14"/>
      </c>
      <c r="E68">
        <f t="shared" si="15"/>
      </c>
      <c r="F68" t="str">
        <f t="shared" si="24"/>
        <v>  </v>
      </c>
      <c r="G68" t="str">
        <f t="shared" si="25"/>
        <v>  </v>
      </c>
      <c r="H68" s="32">
        <f t="shared" si="26"/>
        <v>0.7079418387</v>
      </c>
      <c r="I68" s="3">
        <f>'orig. data'!D53</f>
        <v>0.7194163461</v>
      </c>
      <c r="J68" s="3">
        <f>'orig. data'!R53</f>
        <v>0.7137615742</v>
      </c>
      <c r="K68" s="32">
        <f t="shared" si="27"/>
        <v>0.7158067379</v>
      </c>
      <c r="L68" s="6">
        <f>'orig. data'!B53</f>
        <v>6934</v>
      </c>
      <c r="M68" s="6">
        <f>'orig. data'!C53</f>
        <v>9648</v>
      </c>
      <c r="N68" s="12">
        <f>'orig. data'!G53</f>
        <v>0.5255989932</v>
      </c>
      <c r="P68" s="6">
        <f>'orig. data'!P53</f>
        <v>5914</v>
      </c>
      <c r="Q68" s="6">
        <f>'orig. data'!Q53</f>
        <v>8385</v>
      </c>
      <c r="R68" s="12">
        <f>'orig. data'!U53</f>
        <v>0.6992177628</v>
      </c>
      <c r="T68" s="12">
        <f>'orig. data'!AD53</f>
        <v>0.7854523116</v>
      </c>
      <c r="U68"/>
    </row>
    <row r="69" spans="2:21" ht="12.75">
      <c r="B69"/>
      <c r="C69"/>
      <c r="D69"/>
      <c r="E69"/>
      <c r="F69"/>
      <c r="G69"/>
      <c r="H69" s="32"/>
      <c r="I69" s="3"/>
      <c r="J69" s="3"/>
      <c r="K69" s="32"/>
      <c r="L69" s="6"/>
      <c r="M69" s="6"/>
      <c r="N69" s="12"/>
      <c r="P69" s="6"/>
      <c r="Q69" s="6"/>
      <c r="R69" s="12"/>
      <c r="T69" s="12"/>
      <c r="U69"/>
    </row>
    <row r="70" spans="1:21" ht="12.75">
      <c r="A70" s="2">
        <v>59</v>
      </c>
      <c r="B70" t="s">
        <v>365</v>
      </c>
      <c r="C70">
        <f t="shared" si="13"/>
      </c>
      <c r="D70" t="str">
        <f t="shared" si="14"/>
        <v>2</v>
      </c>
      <c r="E70" t="str">
        <f t="shared" si="15"/>
        <v>t</v>
      </c>
      <c r="F70" t="str">
        <f>IF(AND(L70&gt;0,L70&lt;=5),"T1c"," ")&amp;IF(AND(M70&gt;0,M70&lt;=5),"T1p"," ")</f>
        <v>  </v>
      </c>
      <c r="G70" t="str">
        <f>IF(AND(P70&gt;0,P70&lt;=5),"T2c"," ")&amp;IF(AND(Q70&gt;0,Q70&lt;=5),"T2p"," ")</f>
        <v>  </v>
      </c>
      <c r="H70" s="32">
        <f>I$19</f>
        <v>0.7079418387</v>
      </c>
      <c r="I70" s="3">
        <f>'orig. data'!D60</f>
        <v>0.6708871184</v>
      </c>
      <c r="J70" s="3">
        <f>'orig. data'!R60</f>
        <v>0.5673360579</v>
      </c>
      <c r="K70" s="32">
        <f>J$19</f>
        <v>0.7158067379</v>
      </c>
      <c r="L70" s="6">
        <f>'orig. data'!B60</f>
        <v>3298</v>
      </c>
      <c r="M70" s="6">
        <f>'orig. data'!C60</f>
        <v>5116</v>
      </c>
      <c r="N70" s="12">
        <f>'orig. data'!G60</f>
        <v>0.0551861445</v>
      </c>
      <c r="P70" s="6">
        <f>'orig. data'!P60</f>
        <v>2578</v>
      </c>
      <c r="Q70" s="6">
        <f>'orig. data'!Q60</f>
        <v>4748</v>
      </c>
      <c r="R70" s="12">
        <f>'orig. data'!U60</f>
        <v>5.049137E-16</v>
      </c>
      <c r="T70" s="12">
        <f>'orig. data'!AD60</f>
        <v>1.1576364E-06</v>
      </c>
      <c r="U70"/>
    </row>
    <row r="71" spans="1:21" ht="12.75">
      <c r="A71" s="2">
        <v>60</v>
      </c>
      <c r="B71" t="s">
        <v>397</v>
      </c>
      <c r="C71">
        <f t="shared" si="13"/>
      </c>
      <c r="D71">
        <f t="shared" si="14"/>
      </c>
      <c r="E71">
        <f t="shared" si="15"/>
      </c>
      <c r="F71" t="str">
        <f>IF(AND(L71&gt;0,L71&lt;=5),"T1c"," ")&amp;IF(AND(M71&gt;0,M71&lt;=5),"T1p"," ")</f>
        <v>  </v>
      </c>
      <c r="G71" t="str">
        <f>IF(AND(P71&gt;0,P71&lt;=5),"T2c"," ")&amp;IF(AND(Q71&gt;0,Q71&lt;=5),"T2p"," ")</f>
        <v>  </v>
      </c>
      <c r="H71" s="32">
        <f>I$19</f>
        <v>0.7079418387</v>
      </c>
      <c r="I71" s="3">
        <f>'orig. data'!D61</f>
        <v>0.7277790684</v>
      </c>
      <c r="J71" s="3">
        <f>'orig. data'!R61</f>
        <v>0.7035449017</v>
      </c>
      <c r="K71" s="32">
        <f>J$19</f>
        <v>0.7158067379</v>
      </c>
      <c r="L71" s="6">
        <f>'orig. data'!B61</f>
        <v>9721</v>
      </c>
      <c r="M71" s="6">
        <f>'orig. data'!C61</f>
        <v>14000</v>
      </c>
      <c r="N71" s="12">
        <f>'orig. data'!G61</f>
        <v>0.2498363255</v>
      </c>
      <c r="P71" s="6">
        <f>'orig. data'!P61</f>
        <v>8203</v>
      </c>
      <c r="Q71" s="6">
        <f>'orig. data'!Q61</f>
        <v>12251</v>
      </c>
      <c r="R71" s="12">
        <f>'orig. data'!U61</f>
        <v>0.3181765913</v>
      </c>
      <c r="T71" s="12">
        <f>'orig. data'!AD61</f>
        <v>0.2020408001</v>
      </c>
      <c r="U71"/>
    </row>
    <row r="72" spans="1:21" ht="12.75">
      <c r="A72" s="2">
        <v>61</v>
      </c>
      <c r="B72" t="s">
        <v>410</v>
      </c>
      <c r="C72">
        <f t="shared" si="13"/>
      </c>
      <c r="D72" t="str">
        <f t="shared" si="14"/>
        <v>2</v>
      </c>
      <c r="E72">
        <f t="shared" si="15"/>
      </c>
      <c r="F72" t="str">
        <f>IF(AND(L72&gt;0,L72&lt;=5),"T1c"," ")&amp;IF(AND(M72&gt;0,M72&lt;=5),"T1p"," ")</f>
        <v>  </v>
      </c>
      <c r="G72" t="str">
        <f>IF(AND(P72&gt;0,P72&lt;=5),"T2c"," ")&amp;IF(AND(Q72&gt;0,Q72&lt;=5),"T2p"," ")</f>
        <v>  </v>
      </c>
      <c r="H72" s="32">
        <f>I$19</f>
        <v>0.7079418387</v>
      </c>
      <c r="I72" s="3">
        <f>'orig. data'!D62</f>
        <v>0.7108161809</v>
      </c>
      <c r="J72" s="3">
        <f>'orig. data'!R62</f>
        <v>0.6536571829</v>
      </c>
      <c r="K72" s="32">
        <f>J$19</f>
        <v>0.7158067379</v>
      </c>
      <c r="L72" s="6">
        <f>'orig. data'!B62</f>
        <v>4539</v>
      </c>
      <c r="M72" s="6">
        <f>'orig. data'!C62</f>
        <v>6466</v>
      </c>
      <c r="N72" s="12">
        <f>'orig. data'!G62</f>
        <v>0.8789398597</v>
      </c>
      <c r="P72" s="6">
        <f>'orig. data'!P62</f>
        <v>4194</v>
      </c>
      <c r="Q72" s="6">
        <f>'orig. data'!Q62</f>
        <v>6489</v>
      </c>
      <c r="R72" s="12">
        <f>'orig. data'!U62</f>
        <v>0.000281007</v>
      </c>
      <c r="T72" s="12">
        <f>'orig. data'!AD62</f>
        <v>0.0069527977</v>
      </c>
      <c r="U72"/>
    </row>
    <row r="73" spans="1:21" ht="12.75">
      <c r="A73" s="2">
        <v>62</v>
      </c>
      <c r="B73" t="s">
        <v>316</v>
      </c>
      <c r="C73" t="str">
        <f t="shared" si="13"/>
        <v>1</v>
      </c>
      <c r="D73" t="str">
        <f t="shared" si="14"/>
        <v>2</v>
      </c>
      <c r="E73">
        <f t="shared" si="15"/>
      </c>
      <c r="F73" t="str">
        <f>IF(AND(L73&gt;0,L73&lt;=5),"T1c"," ")&amp;IF(AND(M73&gt;0,M73&lt;=5),"T1p"," ")</f>
        <v>  </v>
      </c>
      <c r="G73" t="str">
        <f>IF(AND(P73&gt;0,P73&lt;=5),"T2c"," ")&amp;IF(AND(Q73&gt;0,Q73&lt;=5),"T2p"," ")</f>
        <v>  </v>
      </c>
      <c r="H73" s="32">
        <f>I$19</f>
        <v>0.7079418387</v>
      </c>
      <c r="I73" s="3">
        <f>'orig. data'!D63</f>
        <v>0.5833659012</v>
      </c>
      <c r="J73" s="3">
        <f>'orig. data'!R63</f>
        <v>0.5643496445</v>
      </c>
      <c r="K73" s="32">
        <f>J$19</f>
        <v>0.7158067379</v>
      </c>
      <c r="L73" s="6">
        <f>'orig. data'!B63</f>
        <v>7508</v>
      </c>
      <c r="M73" s="6">
        <f>'orig. data'!C63</f>
        <v>13054</v>
      </c>
      <c r="N73" s="12">
        <f>'orig. data'!G63</f>
        <v>5.724438E-15</v>
      </c>
      <c r="P73" s="6">
        <f>'orig. data'!P63</f>
        <v>6808</v>
      </c>
      <c r="Q73" s="6">
        <f>'orig. data'!Q63</f>
        <v>12352</v>
      </c>
      <c r="R73" s="12">
        <f>'orig. data'!U63</f>
        <v>1.911374E-22</v>
      </c>
      <c r="T73" s="12">
        <f>'orig. data'!AD63</f>
        <v>0.2339044146</v>
      </c>
      <c r="U73"/>
    </row>
    <row r="74" spans="2:21" ht="12.75">
      <c r="B74"/>
      <c r="C74"/>
      <c r="D74"/>
      <c r="E74"/>
      <c r="F74"/>
      <c r="G74"/>
      <c r="H74" s="32"/>
      <c r="I74" s="3"/>
      <c r="J74" s="3"/>
      <c r="K74" s="32"/>
      <c r="L74" s="6"/>
      <c r="M74" s="6"/>
      <c r="N74" s="12"/>
      <c r="P74" s="6"/>
      <c r="Q74" s="6"/>
      <c r="R74" s="12"/>
      <c r="T74" s="12"/>
      <c r="U74"/>
    </row>
    <row r="75" spans="1:21" ht="12.75">
      <c r="A75" s="2">
        <v>63</v>
      </c>
      <c r="B75" t="s">
        <v>317</v>
      </c>
      <c r="C75">
        <f t="shared" si="13"/>
      </c>
      <c r="D75">
        <f t="shared" si="14"/>
      </c>
      <c r="E75">
        <f t="shared" si="15"/>
      </c>
      <c r="F75" t="str">
        <f>IF(AND(L75&gt;0,L75&lt;=5),"T1c"," ")&amp;IF(AND(M75&gt;0,M75&lt;=5),"T1p"," ")</f>
        <v>  </v>
      </c>
      <c r="G75" t="str">
        <f>IF(AND(P75&gt;0,P75&lt;=5),"T2c"," ")&amp;IF(AND(Q75&gt;0,Q75&lt;=5),"T2p"," ")</f>
        <v>  </v>
      </c>
      <c r="H75" s="32">
        <f>I$19</f>
        <v>0.7079418387</v>
      </c>
      <c r="I75" s="3">
        <f>'orig. data'!D64</f>
        <v>0.7198006517</v>
      </c>
      <c r="J75" s="3">
        <f>'orig. data'!R64</f>
        <v>0.7185250784</v>
      </c>
      <c r="K75" s="32">
        <f>J$19</f>
        <v>0.7158067379</v>
      </c>
      <c r="L75" s="6">
        <f>'orig. data'!B64</f>
        <v>10781</v>
      </c>
      <c r="M75" s="6">
        <f>'orig. data'!C64</f>
        <v>15232</v>
      </c>
      <c r="N75" s="12">
        <f>'orig. data'!G64</f>
        <v>0.4886373126</v>
      </c>
      <c r="P75" s="6">
        <f>'orig. data'!P64</f>
        <v>11560</v>
      </c>
      <c r="Q75" s="6">
        <f>'orig. data'!Q64</f>
        <v>16514</v>
      </c>
      <c r="R75" s="12">
        <f>'orig. data'!U64</f>
        <v>0.8885702388</v>
      </c>
      <c r="T75" s="12">
        <f>'orig. data'!AD64</f>
        <v>0.9455520274</v>
      </c>
      <c r="U75"/>
    </row>
    <row r="76" spans="1:21" ht="12.75">
      <c r="A76" s="2">
        <v>64</v>
      </c>
      <c r="B76" t="s">
        <v>318</v>
      </c>
      <c r="C76">
        <f t="shared" si="13"/>
      </c>
      <c r="D76">
        <f t="shared" si="14"/>
      </c>
      <c r="E76">
        <f t="shared" si="15"/>
      </c>
      <c r="F76" t="str">
        <f>IF(AND(L76&gt;0,L76&lt;=5),"T1c"," ")&amp;IF(AND(M76&gt;0,M76&lt;=5),"T1p"," ")</f>
        <v>  </v>
      </c>
      <c r="G76" t="str">
        <f>IF(AND(P76&gt;0,P76&lt;=5),"T2c"," ")&amp;IF(AND(Q76&gt;0,Q76&lt;=5),"T2p"," ")</f>
        <v>  </v>
      </c>
      <c r="H76" s="32">
        <f>I$19</f>
        <v>0.7079418387</v>
      </c>
      <c r="I76" s="3">
        <f>'orig. data'!D65</f>
        <v>0.7198289042</v>
      </c>
      <c r="J76" s="3">
        <f>'orig. data'!R65</f>
        <v>0.746080815</v>
      </c>
      <c r="K76" s="32">
        <f>J$19</f>
        <v>0.7158067379</v>
      </c>
      <c r="L76" s="6">
        <f>'orig. data'!B65</f>
        <v>19785</v>
      </c>
      <c r="M76" s="6">
        <f>'orig. data'!C65</f>
        <v>27750</v>
      </c>
      <c r="N76" s="12">
        <f>'orig. data'!G65</f>
        <v>0.4683550683</v>
      </c>
      <c r="P76" s="6">
        <f>'orig. data'!P65</f>
        <v>18959</v>
      </c>
      <c r="Q76" s="6">
        <f>'orig. data'!Q65</f>
        <v>26374</v>
      </c>
      <c r="R76" s="12">
        <f>'orig. data'!U65</f>
        <v>0.1358601479</v>
      </c>
      <c r="T76" s="12">
        <f>'orig. data'!AD65</f>
        <v>0.1388799385</v>
      </c>
      <c r="U76"/>
    </row>
    <row r="77" spans="1:21" ht="12.75">
      <c r="A77" s="2">
        <v>65</v>
      </c>
      <c r="B77" t="s">
        <v>366</v>
      </c>
      <c r="C77">
        <f t="shared" si="13"/>
      </c>
      <c r="D77">
        <f t="shared" si="14"/>
      </c>
      <c r="E77">
        <f t="shared" si="15"/>
      </c>
      <c r="F77" t="str">
        <f>IF(AND(L77&gt;0,L77&lt;=5),"T1c"," ")&amp;IF(AND(M77&gt;0,M77&lt;=5),"T1p"," ")</f>
        <v>  </v>
      </c>
      <c r="G77" t="str">
        <f>IF(AND(P77&gt;0,P77&lt;=5),"T2c"," ")&amp;IF(AND(Q77&gt;0,Q77&lt;=5),"T2p"," ")</f>
        <v>  </v>
      </c>
      <c r="H77" s="32">
        <f>I$19</f>
        <v>0.7079418387</v>
      </c>
      <c r="I77" s="3">
        <f>'orig. data'!D66</f>
        <v>0.7212944687</v>
      </c>
      <c r="J77" s="3">
        <f>'orig. data'!R66</f>
        <v>0.6908562014</v>
      </c>
      <c r="K77" s="32">
        <f>J$19</f>
        <v>0.7158067379</v>
      </c>
      <c r="L77" s="6">
        <f>'orig. data'!B66</f>
        <v>9456</v>
      </c>
      <c r="M77" s="6">
        <f>'orig. data'!C66</f>
        <v>13506</v>
      </c>
      <c r="N77" s="12">
        <f>'orig. data'!G66</f>
        <v>0.4398138529</v>
      </c>
      <c r="P77" s="6">
        <f>'orig. data'!P66</f>
        <v>9698</v>
      </c>
      <c r="Q77" s="6">
        <f>'orig. data'!Q66</f>
        <v>14809</v>
      </c>
      <c r="R77" s="12">
        <f>'orig. data'!U66</f>
        <v>0.0766066388</v>
      </c>
      <c r="T77" s="12">
        <f>'orig. data'!AD66</f>
        <v>0.1017167672</v>
      </c>
      <c r="U77"/>
    </row>
    <row r="78" spans="1:21" ht="12.75">
      <c r="A78" s="2">
        <v>66</v>
      </c>
      <c r="B78" t="s">
        <v>367</v>
      </c>
      <c r="C78" t="str">
        <f t="shared" si="13"/>
        <v>1</v>
      </c>
      <c r="D78" t="str">
        <f t="shared" si="14"/>
        <v>2</v>
      </c>
      <c r="E78">
        <f t="shared" si="15"/>
      </c>
      <c r="F78" t="str">
        <f>IF(AND(L78&gt;0,L78&lt;=5),"T1c"," ")&amp;IF(AND(M78&gt;0,M78&lt;=5),"T1p"," ")</f>
        <v>  </v>
      </c>
      <c r="G78" t="str">
        <f>IF(AND(P78&gt;0,P78&lt;=5),"T2c"," ")&amp;IF(AND(Q78&gt;0,Q78&lt;=5),"T2p"," ")</f>
        <v>  </v>
      </c>
      <c r="H78" s="32">
        <f>I$19</f>
        <v>0.7079418387</v>
      </c>
      <c r="I78" s="3">
        <f>'orig. data'!D67</f>
        <v>0.6170566796</v>
      </c>
      <c r="J78" s="3">
        <f>'orig. data'!R67</f>
        <v>0.6057698945</v>
      </c>
      <c r="K78" s="32">
        <f>J$19</f>
        <v>0.7158067379</v>
      </c>
      <c r="L78" s="6">
        <f>'orig. data'!B67</f>
        <v>4825</v>
      </c>
      <c r="M78" s="6">
        <f>'orig. data'!C67</f>
        <v>7747</v>
      </c>
      <c r="N78" s="12">
        <f>'orig. data'!G67</f>
        <v>2.0029319E-07</v>
      </c>
      <c r="P78" s="6">
        <f>'orig. data'!P67</f>
        <v>4495</v>
      </c>
      <c r="Q78" s="6">
        <f>'orig. data'!Q67</f>
        <v>7569</v>
      </c>
      <c r="R78" s="12">
        <f>'orig. data'!U67</f>
        <v>6.501739E-11</v>
      </c>
      <c r="T78" s="12">
        <f>'orig. data'!AD67</f>
        <v>0.5466704925</v>
      </c>
      <c r="U78"/>
    </row>
    <row r="79" spans="2:21" ht="12.75">
      <c r="B79"/>
      <c r="C79"/>
      <c r="D79"/>
      <c r="E79"/>
      <c r="F79"/>
      <c r="G79"/>
      <c r="H79" s="32"/>
      <c r="I79" s="3"/>
      <c r="J79" s="3"/>
      <c r="K79" s="32"/>
      <c r="L79" s="6"/>
      <c r="M79" s="6"/>
      <c r="N79" s="12"/>
      <c r="P79" s="6"/>
      <c r="Q79" s="6"/>
      <c r="R79" s="12"/>
      <c r="T79" s="12"/>
      <c r="U79"/>
    </row>
    <row r="80" spans="1:21" ht="12.75">
      <c r="A80" s="2">
        <v>67</v>
      </c>
      <c r="B80" t="s">
        <v>368</v>
      </c>
      <c r="C80">
        <f t="shared" si="13"/>
      </c>
      <c r="D80">
        <f t="shared" si="14"/>
      </c>
      <c r="E80">
        <f t="shared" si="15"/>
      </c>
      <c r="F80" t="str">
        <f aca="true" t="shared" si="28" ref="F80:F85">IF(AND(L80&gt;0,L80&lt;=5),"T1c"," ")&amp;IF(AND(M80&gt;0,M80&lt;=5),"T1p"," ")</f>
        <v>  </v>
      </c>
      <c r="G80" t="str">
        <f aca="true" t="shared" si="29" ref="G80:G85">IF(AND(P80&gt;0,P80&lt;=5),"T2c"," ")&amp;IF(AND(Q80&gt;0,Q80&lt;=5),"T2p"," ")</f>
        <v>  </v>
      </c>
      <c r="H80" s="32">
        <f aca="true" t="shared" si="30" ref="H80:H85">I$19</f>
        <v>0.7079418387</v>
      </c>
      <c r="I80" s="3">
        <f>'orig. data'!D68</f>
        <v>0.7400478259</v>
      </c>
      <c r="J80" s="3">
        <f>'orig. data'!R68</f>
        <v>0.7470714878</v>
      </c>
      <c r="K80" s="32">
        <f aca="true" t="shared" si="31" ref="K80:K85">J$19</f>
        <v>0.7158067379</v>
      </c>
      <c r="L80" s="6">
        <f>'orig. data'!B68</f>
        <v>7066</v>
      </c>
      <c r="M80" s="6">
        <f>'orig. data'!C68</f>
        <v>9563</v>
      </c>
      <c r="N80" s="12">
        <f>'orig. data'!G68</f>
        <v>0.0795017007</v>
      </c>
      <c r="P80" s="6">
        <f>'orig. data'!P68</f>
        <v>7946</v>
      </c>
      <c r="Q80" s="6">
        <f>'orig. data'!Q68</f>
        <v>10917</v>
      </c>
      <c r="R80" s="12">
        <f>'orig. data'!U68</f>
        <v>0.1518734707</v>
      </c>
      <c r="T80" s="12">
        <f>'orig. data'!AD68</f>
        <v>0.7363586759</v>
      </c>
      <c r="U80"/>
    </row>
    <row r="81" spans="1:21" ht="12.75">
      <c r="A81" s="2">
        <v>68</v>
      </c>
      <c r="B81" t="s">
        <v>386</v>
      </c>
      <c r="C81">
        <f t="shared" si="13"/>
      </c>
      <c r="D81">
        <f t="shared" si="14"/>
      </c>
      <c r="E81">
        <f t="shared" si="15"/>
      </c>
      <c r="F81" t="str">
        <f t="shared" si="28"/>
        <v>  </v>
      </c>
      <c r="G81" t="str">
        <f t="shared" si="29"/>
        <v>  </v>
      </c>
      <c r="H81" s="32">
        <f t="shared" si="30"/>
        <v>0.7079418387</v>
      </c>
      <c r="I81" s="3">
        <f>'orig. data'!D69</f>
        <v>0.6631497325</v>
      </c>
      <c r="J81" s="3">
        <f>'orig. data'!R69</f>
        <v>0.6666947212</v>
      </c>
      <c r="K81" s="32">
        <f t="shared" si="31"/>
        <v>0.7158067379</v>
      </c>
      <c r="L81" s="6">
        <f>'orig. data'!B69</f>
        <v>1630</v>
      </c>
      <c r="M81" s="6">
        <f>'orig. data'!C69</f>
        <v>2520</v>
      </c>
      <c r="N81" s="12">
        <f>'orig. data'!G69</f>
        <v>0.049325844</v>
      </c>
      <c r="P81" s="6">
        <f>'orig. data'!P69</f>
        <v>1669</v>
      </c>
      <c r="Q81" s="6">
        <f>'orig. data'!Q69</f>
        <v>2604</v>
      </c>
      <c r="R81" s="12">
        <f>'orig. data'!U69</f>
        <v>0.0177136128</v>
      </c>
      <c r="T81" s="12">
        <f>'orig. data'!AD69</f>
        <v>0.8977937934</v>
      </c>
      <c r="U81"/>
    </row>
    <row r="82" spans="1:21" ht="12.75">
      <c r="A82" s="2">
        <v>69</v>
      </c>
      <c r="B82" t="s">
        <v>369</v>
      </c>
      <c r="C82">
        <f t="shared" si="13"/>
      </c>
      <c r="D82">
        <f t="shared" si="14"/>
      </c>
      <c r="E82">
        <f t="shared" si="15"/>
      </c>
      <c r="F82" t="str">
        <f t="shared" si="28"/>
        <v>  </v>
      </c>
      <c r="G82" t="str">
        <f t="shared" si="29"/>
        <v>  </v>
      </c>
      <c r="H82" s="32">
        <f t="shared" si="30"/>
        <v>0.7079418387</v>
      </c>
      <c r="I82" s="3">
        <f>'orig. data'!D70</f>
        <v>0.7060451269</v>
      </c>
      <c r="J82" s="3">
        <f>'orig. data'!R70</f>
        <v>0.71444172</v>
      </c>
      <c r="K82" s="32">
        <f t="shared" si="31"/>
        <v>0.7158067379</v>
      </c>
      <c r="L82" s="6">
        <f>'orig. data'!B70</f>
        <v>3597</v>
      </c>
      <c r="M82" s="6">
        <f>'orig. data'!C70</f>
        <v>5226</v>
      </c>
      <c r="N82" s="12">
        <f>'orig. data'!G70</f>
        <v>0.9225480571</v>
      </c>
      <c r="P82" s="6">
        <f>'orig. data'!P70</f>
        <v>3485</v>
      </c>
      <c r="Q82" s="6">
        <f>'orig. data'!Q70</f>
        <v>5208</v>
      </c>
      <c r="R82" s="12">
        <f>'orig. data'!U70</f>
        <v>0.7431634557</v>
      </c>
      <c r="T82" s="12">
        <f>'orig. data'!AD70</f>
        <v>0.7155918133</v>
      </c>
      <c r="U82"/>
    </row>
    <row r="83" spans="1:21" ht="12.75">
      <c r="A83" s="2">
        <v>70</v>
      </c>
      <c r="B83" t="s">
        <v>370</v>
      </c>
      <c r="C83">
        <f t="shared" si="13"/>
      </c>
      <c r="D83">
        <f t="shared" si="14"/>
      </c>
      <c r="E83">
        <f t="shared" si="15"/>
      </c>
      <c r="F83" t="str">
        <f t="shared" si="28"/>
        <v>  </v>
      </c>
      <c r="G83" t="str">
        <f t="shared" si="29"/>
        <v>  </v>
      </c>
      <c r="H83" s="32">
        <f t="shared" si="30"/>
        <v>0.7079418387</v>
      </c>
      <c r="I83" s="3">
        <f>'orig. data'!D71</f>
        <v>0.6867772249</v>
      </c>
      <c r="J83" s="3">
        <f>'orig. data'!R71</f>
        <v>0.7086598318</v>
      </c>
      <c r="K83" s="32">
        <f t="shared" si="31"/>
        <v>0.7158067379</v>
      </c>
      <c r="L83" s="6">
        <f>'orig. data'!B71</f>
        <v>3754</v>
      </c>
      <c r="M83" s="6">
        <f>'orig. data'!C71</f>
        <v>5594</v>
      </c>
      <c r="N83" s="12">
        <f>'orig. data'!G71</f>
        <v>0.2680894614</v>
      </c>
      <c r="P83" s="6">
        <f>'orig. data'!P71</f>
        <v>4116</v>
      </c>
      <c r="Q83" s="6">
        <f>'orig. data'!Q71</f>
        <v>6000</v>
      </c>
      <c r="R83" s="12">
        <f>'orig. data'!U71</f>
        <v>0.5250757921</v>
      </c>
      <c r="T83" s="12">
        <f>'orig. data'!AD71</f>
        <v>0.3237901651</v>
      </c>
      <c r="U83"/>
    </row>
    <row r="84" spans="1:21" ht="12.75">
      <c r="A84" s="2">
        <v>71</v>
      </c>
      <c r="B84" t="s">
        <v>319</v>
      </c>
      <c r="C84" t="str">
        <f t="shared" si="13"/>
        <v>1</v>
      </c>
      <c r="D84" t="str">
        <f t="shared" si="14"/>
        <v>2</v>
      </c>
      <c r="E84">
        <f t="shared" si="15"/>
      </c>
      <c r="F84" t="str">
        <f t="shared" si="28"/>
        <v>  </v>
      </c>
      <c r="G84" t="str">
        <f t="shared" si="29"/>
        <v>  </v>
      </c>
      <c r="H84" s="32">
        <f t="shared" si="30"/>
        <v>0.7079418387</v>
      </c>
      <c r="I84" s="3">
        <f>'orig. data'!D72</f>
        <v>0.5976690764</v>
      </c>
      <c r="J84" s="3">
        <f>'orig. data'!R72</f>
        <v>0.6312415742</v>
      </c>
      <c r="K84" s="32">
        <f t="shared" si="31"/>
        <v>0.7158067379</v>
      </c>
      <c r="L84" s="6">
        <f>'orig. data'!B72</f>
        <v>3351</v>
      </c>
      <c r="M84" s="6">
        <f>'orig. data'!C72</f>
        <v>5574</v>
      </c>
      <c r="N84" s="12">
        <f>'orig. data'!G72</f>
        <v>2.2513631E-09</v>
      </c>
      <c r="P84" s="6">
        <f>'orig. data'!P72</f>
        <v>3933</v>
      </c>
      <c r="Q84" s="6">
        <f>'orig. data'!Q72</f>
        <v>6321</v>
      </c>
      <c r="R84" s="12">
        <f>'orig. data'!U72</f>
        <v>1.1891197E-06</v>
      </c>
      <c r="T84" s="12">
        <f>'orig. data'!AD72</f>
        <v>0.0962649792</v>
      </c>
      <c r="U84"/>
    </row>
    <row r="85" spans="1:21" ht="12.75">
      <c r="A85" s="2">
        <v>72</v>
      </c>
      <c r="B85" t="s">
        <v>140</v>
      </c>
      <c r="C85" t="str">
        <f t="shared" si="13"/>
        <v>1</v>
      </c>
      <c r="D85" t="str">
        <f t="shared" si="14"/>
        <v>2</v>
      </c>
      <c r="E85">
        <f t="shared" si="15"/>
      </c>
      <c r="F85" t="str">
        <f t="shared" si="28"/>
        <v>  </v>
      </c>
      <c r="G85" t="str">
        <f t="shared" si="29"/>
        <v>  </v>
      </c>
      <c r="H85" s="32">
        <f t="shared" si="30"/>
        <v>0.7079418387</v>
      </c>
      <c r="I85" s="3">
        <f>'orig. data'!D73</f>
        <v>0.3915017195</v>
      </c>
      <c r="J85" s="3">
        <f>'orig. data'!R73</f>
        <v>0.3608039298</v>
      </c>
      <c r="K85" s="32">
        <f t="shared" si="31"/>
        <v>0.7158067379</v>
      </c>
      <c r="L85" s="6">
        <f>'orig. data'!B73</f>
        <v>947</v>
      </c>
      <c r="M85" s="6">
        <f>'orig. data'!C73</f>
        <v>2302</v>
      </c>
      <c r="N85" s="12">
        <f>'orig. data'!G73</f>
        <v>1.752476E-47</v>
      </c>
      <c r="P85" s="6">
        <f>'orig. data'!P73</f>
        <v>868</v>
      </c>
      <c r="Q85" s="6">
        <f>'orig. data'!Q73</f>
        <v>2309</v>
      </c>
      <c r="R85" s="12">
        <f>'orig. data'!U73</f>
        <v>9.311673E-62</v>
      </c>
      <c r="T85" s="12">
        <f>'orig. data'!AD73</f>
        <v>0.1323830402</v>
      </c>
      <c r="U85"/>
    </row>
    <row r="86" spans="2:21" ht="12.75">
      <c r="B86"/>
      <c r="C86"/>
      <c r="D86"/>
      <c r="E86"/>
      <c r="F86"/>
      <c r="G86"/>
      <c r="H86" s="32"/>
      <c r="I86" s="3"/>
      <c r="J86" s="3"/>
      <c r="K86" s="32"/>
      <c r="L86" s="6"/>
      <c r="M86" s="6"/>
      <c r="N86" s="12"/>
      <c r="P86" s="6"/>
      <c r="Q86" s="6"/>
      <c r="R86" s="12"/>
      <c r="T86" s="12"/>
      <c r="U86"/>
    </row>
    <row r="87" spans="1:21" ht="12.75">
      <c r="A87" s="2">
        <v>73</v>
      </c>
      <c r="B87" t="s">
        <v>398</v>
      </c>
      <c r="C87" t="str">
        <f t="shared" si="13"/>
        <v>1</v>
      </c>
      <c r="D87" t="str">
        <f t="shared" si="14"/>
        <v>2</v>
      </c>
      <c r="E87" t="str">
        <f t="shared" si="15"/>
        <v>t</v>
      </c>
      <c r="F87" t="str">
        <f>IF(AND(L87&gt;0,L87&lt;=5),"T1c"," ")&amp;IF(AND(M87&gt;0,M87&lt;=5),"T1p"," ")</f>
        <v>  </v>
      </c>
      <c r="G87" t="str">
        <f>IF(AND(P87&gt;0,P87&lt;=5),"T2c"," ")&amp;IF(AND(Q87&gt;0,Q87&lt;=5),"T2p"," ")</f>
        <v>  </v>
      </c>
      <c r="H87" s="32">
        <f>I$19</f>
        <v>0.7079418387</v>
      </c>
      <c r="I87" s="3">
        <f>'orig. data'!D74</f>
        <v>0.6578673388</v>
      </c>
      <c r="J87" s="3">
        <f>'orig. data'!R74</f>
        <v>0.5839859872</v>
      </c>
      <c r="K87" s="32">
        <f>J$19</f>
        <v>0.7158067379</v>
      </c>
      <c r="L87" s="6">
        <f>'orig. data'!B74</f>
        <v>5870</v>
      </c>
      <c r="M87" s="6">
        <f>'orig. data'!C74</f>
        <v>8918</v>
      </c>
      <c r="N87" s="12">
        <f>'orig. data'!G74</f>
        <v>0.0046201735</v>
      </c>
      <c r="P87" s="6">
        <f>'orig. data'!P74</f>
        <v>4437</v>
      </c>
      <c r="Q87" s="6">
        <f>'orig. data'!Q74</f>
        <v>7732</v>
      </c>
      <c r="R87" s="12">
        <f>'orig. data'!U74</f>
        <v>4.883561E-15</v>
      </c>
      <c r="T87" s="12">
        <f>'orig. data'!AD74</f>
        <v>8.91204E-05</v>
      </c>
      <c r="U87"/>
    </row>
    <row r="88" spans="1:21" ht="12.75">
      <c r="A88" s="2">
        <v>74</v>
      </c>
      <c r="B88" t="s">
        <v>411</v>
      </c>
      <c r="C88" t="str">
        <f t="shared" si="13"/>
        <v>1</v>
      </c>
      <c r="D88" t="str">
        <f t="shared" si="14"/>
        <v>2</v>
      </c>
      <c r="E88">
        <f t="shared" si="15"/>
      </c>
      <c r="F88" t="str">
        <f>IF(AND(L88&gt;0,L88&lt;=5),"T1c"," ")&amp;IF(AND(M88&gt;0,M88&lt;=5),"T1p"," ")</f>
        <v>  </v>
      </c>
      <c r="G88" t="str">
        <f>IF(AND(P88&gt;0,P88&lt;=5),"T2c"," ")&amp;IF(AND(Q88&gt;0,Q88&lt;=5),"T2p"," ")</f>
        <v>  </v>
      </c>
      <c r="H88" s="32">
        <f>I$19</f>
        <v>0.7079418387</v>
      </c>
      <c r="I88" s="3">
        <f>'orig. data'!D75</f>
        <v>0.5649242656</v>
      </c>
      <c r="J88" s="3">
        <f>'orig. data'!R75</f>
        <v>0.5282604793</v>
      </c>
      <c r="K88" s="32">
        <f>J$19</f>
        <v>0.7158067379</v>
      </c>
      <c r="L88" s="6">
        <f>'orig. data'!B75</f>
        <v>5691</v>
      </c>
      <c r="M88" s="6">
        <f>'orig. data'!C75</f>
        <v>9420</v>
      </c>
      <c r="N88" s="12">
        <f>'orig. data'!G75</f>
        <v>8.997989E-18</v>
      </c>
      <c r="P88" s="6">
        <f>'orig. data'!P75</f>
        <v>5164</v>
      </c>
      <c r="Q88" s="6">
        <f>'orig. data'!Q75</f>
        <v>9476</v>
      </c>
      <c r="R88" s="12">
        <f>'orig. data'!U75</f>
        <v>6.724192E-32</v>
      </c>
      <c r="T88" s="12">
        <f>'orig. data'!AD75</f>
        <v>0.0269205829</v>
      </c>
      <c r="U88"/>
    </row>
    <row r="89" spans="1:21" ht="12.75">
      <c r="A89" s="2">
        <v>75</v>
      </c>
      <c r="B89" t="s">
        <v>320</v>
      </c>
      <c r="C89" t="str">
        <f t="shared" si="13"/>
        <v>1</v>
      </c>
      <c r="D89" t="str">
        <f t="shared" si="14"/>
        <v>2</v>
      </c>
      <c r="E89" t="str">
        <f t="shared" si="15"/>
        <v>t</v>
      </c>
      <c r="F89" t="str">
        <f>IF(AND(L89&gt;0,L89&lt;=5),"T1c"," ")&amp;IF(AND(M89&gt;0,M89&lt;=5),"T1p"," ")</f>
        <v>  </v>
      </c>
      <c r="G89" t="str">
        <f>IF(AND(P89&gt;0,P89&lt;=5),"T2c"," ")&amp;IF(AND(Q89&gt;0,Q89&lt;=5),"T2p"," ")</f>
        <v>  </v>
      </c>
      <c r="H89" s="32">
        <f>I$19</f>
        <v>0.7079418387</v>
      </c>
      <c r="I89" s="3">
        <f>'orig. data'!D76</f>
        <v>0.441040709</v>
      </c>
      <c r="J89" s="3">
        <f>'orig. data'!R76</f>
        <v>0.3763191794</v>
      </c>
      <c r="K89" s="32">
        <f>J$19</f>
        <v>0.7158067379</v>
      </c>
      <c r="L89" s="6">
        <f>'orig. data'!B76</f>
        <v>1639</v>
      </c>
      <c r="M89" s="6">
        <f>'orig. data'!C76</f>
        <v>3430</v>
      </c>
      <c r="N89" s="12">
        <f>'orig. data'!G76</f>
        <v>1.95544E-42</v>
      </c>
      <c r="P89" s="6">
        <f>'orig. data'!P76</f>
        <v>1535</v>
      </c>
      <c r="Q89" s="6">
        <f>'orig. data'!Q76</f>
        <v>3876</v>
      </c>
      <c r="R89" s="12">
        <f>'orig. data'!U76</f>
        <v>2.592039E-77</v>
      </c>
      <c r="T89" s="12">
        <f>'orig. data'!AD76</f>
        <v>0.0003249447</v>
      </c>
      <c r="U89"/>
    </row>
    <row r="90" spans="2:21" ht="12.75">
      <c r="B90"/>
      <c r="C90"/>
      <c r="D90"/>
      <c r="E90"/>
      <c r="F90"/>
      <c r="G90"/>
      <c r="H90" s="32"/>
      <c r="I90" s="3"/>
      <c r="J90" s="3"/>
      <c r="K90" s="32"/>
      <c r="L90" s="6"/>
      <c r="M90" s="6"/>
      <c r="N90" s="12"/>
      <c r="P90" s="6"/>
      <c r="Q90" s="6"/>
      <c r="R90" s="12"/>
      <c r="T90" s="12"/>
      <c r="U90"/>
    </row>
    <row r="91" spans="1:21" ht="12.75">
      <c r="A91" s="2">
        <v>76</v>
      </c>
      <c r="B91" t="s">
        <v>371</v>
      </c>
      <c r="C91">
        <f t="shared" si="13"/>
      </c>
      <c r="D91" t="str">
        <f t="shared" si="14"/>
        <v>2</v>
      </c>
      <c r="E91">
        <f t="shared" si="15"/>
      </c>
      <c r="F91" t="str">
        <f aca="true" t="shared" si="32" ref="F91:F101">IF(AND(L91&gt;0,L91&lt;=5),"T1c"," ")&amp;IF(AND(M91&gt;0,M91&lt;=5),"T1p"," ")</f>
        <v>  </v>
      </c>
      <c r="G91" t="str">
        <f aca="true" t="shared" si="33" ref="G91:G101">IF(AND(P91&gt;0,P91&lt;=5),"T2c"," ")&amp;IF(AND(Q91&gt;0,Q91&lt;=5),"T2p"," ")</f>
        <v>  </v>
      </c>
      <c r="H91" s="32">
        <f aca="true" t="shared" si="34" ref="H91:H101">I$19</f>
        <v>0.7079418387</v>
      </c>
      <c r="I91" s="3">
        <f>'orig. data'!D77</f>
        <v>0.6888183894</v>
      </c>
      <c r="J91" s="3">
        <f>'orig. data'!R77</f>
        <v>0.6689127981</v>
      </c>
      <c r="K91" s="32">
        <f aca="true" t="shared" si="35" ref="K91:K101">J$19</f>
        <v>0.7158067379</v>
      </c>
      <c r="L91" s="6">
        <f>'orig. data'!B77</f>
        <v>9966</v>
      </c>
      <c r="M91" s="6">
        <f>'orig. data'!C77</f>
        <v>13720</v>
      </c>
      <c r="N91" s="12">
        <f>'orig. data'!G77</f>
        <v>0.2749525954</v>
      </c>
      <c r="P91" s="6">
        <f>'orig. data'!P77</f>
        <v>8920</v>
      </c>
      <c r="Q91" s="6">
        <f>'orig. data'!Q77</f>
        <v>13126</v>
      </c>
      <c r="R91" s="12">
        <f>'orig. data'!U77</f>
        <v>0.0028150095</v>
      </c>
      <c r="T91" s="12">
        <f>'orig. data'!AD77</f>
        <v>0.2957976685</v>
      </c>
      <c r="U91"/>
    </row>
    <row r="92" spans="1:21" ht="12.75">
      <c r="A92" s="2">
        <v>77</v>
      </c>
      <c r="B92" t="s">
        <v>372</v>
      </c>
      <c r="C92">
        <f t="shared" si="13"/>
      </c>
      <c r="D92">
        <f t="shared" si="14"/>
      </c>
      <c r="E92">
        <f t="shared" si="15"/>
      </c>
      <c r="F92" t="str">
        <f t="shared" si="32"/>
        <v>  </v>
      </c>
      <c r="G92" t="str">
        <f t="shared" si="33"/>
        <v>  </v>
      </c>
      <c r="H92" s="32">
        <f t="shared" si="34"/>
        <v>0.7079418387</v>
      </c>
      <c r="I92" s="3">
        <f>'orig. data'!D78</f>
        <v>0.6605615647</v>
      </c>
      <c r="J92" s="3">
        <f>'orig. data'!R78</f>
        <v>0.7093893721</v>
      </c>
      <c r="K92" s="32">
        <f t="shared" si="35"/>
        <v>0.7158067379</v>
      </c>
      <c r="L92" s="6">
        <f>'orig. data'!B78</f>
        <v>1206</v>
      </c>
      <c r="M92" s="6">
        <f>'orig. data'!C78</f>
        <v>1729</v>
      </c>
      <c r="N92" s="12">
        <f>'orig. data'!G78</f>
        <v>0.0663255866</v>
      </c>
      <c r="P92" s="6">
        <f>'orig. data'!P78</f>
        <v>914</v>
      </c>
      <c r="Q92" s="6">
        <f>'orig. data'!Q78</f>
        <v>1247</v>
      </c>
      <c r="R92" s="12">
        <f>'orig. data'!U78</f>
        <v>0.6935766411</v>
      </c>
      <c r="T92" s="12">
        <f>'orig. data'!AD78</f>
        <v>0.1642495652</v>
      </c>
      <c r="U92"/>
    </row>
    <row r="93" spans="1:21" ht="12.75">
      <c r="A93" s="2">
        <v>78</v>
      </c>
      <c r="B93" t="s">
        <v>387</v>
      </c>
      <c r="C93" t="str">
        <f t="shared" si="13"/>
        <v>1</v>
      </c>
      <c r="D93" t="str">
        <f t="shared" si="14"/>
        <v>2</v>
      </c>
      <c r="E93">
        <f t="shared" si="15"/>
      </c>
      <c r="F93" t="str">
        <f t="shared" si="32"/>
        <v>  </v>
      </c>
      <c r="G93" t="str">
        <f t="shared" si="33"/>
        <v>  </v>
      </c>
      <c r="H93" s="32">
        <f t="shared" si="34"/>
        <v>0.7079418387</v>
      </c>
      <c r="I93" s="3">
        <f>'orig. data'!D79</f>
        <v>0.4397766504</v>
      </c>
      <c r="J93" s="3">
        <f>'orig. data'!R79</f>
        <v>0.4963906702</v>
      </c>
      <c r="K93" s="32">
        <f t="shared" si="35"/>
        <v>0.7158067379</v>
      </c>
      <c r="L93" s="6">
        <f>'orig. data'!B79</f>
        <v>1410</v>
      </c>
      <c r="M93" s="6">
        <f>'orig. data'!C79</f>
        <v>2966</v>
      </c>
      <c r="N93" s="12">
        <f>'orig. data'!G79</f>
        <v>4.71967E-40</v>
      </c>
      <c r="P93" s="6">
        <f>'orig. data'!P79</f>
        <v>1316</v>
      </c>
      <c r="Q93" s="6">
        <f>'orig. data'!Q79</f>
        <v>2578</v>
      </c>
      <c r="R93" s="12">
        <f>'orig. data'!U79</f>
        <v>5.494292E-25</v>
      </c>
      <c r="T93" s="12">
        <f>'orig. data'!AD79</f>
        <v>0.0086347152</v>
      </c>
      <c r="U93"/>
    </row>
    <row r="94" spans="1:21" ht="12.75">
      <c r="A94" s="2">
        <v>79</v>
      </c>
      <c r="B94" t="s">
        <v>373</v>
      </c>
      <c r="C94" t="str">
        <f t="shared" si="13"/>
        <v>1</v>
      </c>
      <c r="D94" t="str">
        <f t="shared" si="14"/>
        <v>2</v>
      </c>
      <c r="E94">
        <f t="shared" si="15"/>
      </c>
      <c r="F94" t="str">
        <f t="shared" si="32"/>
        <v>  </v>
      </c>
      <c r="G94" t="str">
        <f t="shared" si="33"/>
        <v>  </v>
      </c>
      <c r="H94" s="32">
        <f t="shared" si="34"/>
        <v>0.7079418387</v>
      </c>
      <c r="I94" s="3">
        <f>'orig. data'!D80</f>
        <v>0.6047566855</v>
      </c>
      <c r="J94" s="3">
        <f>'orig. data'!R80</f>
        <v>0.5898565536</v>
      </c>
      <c r="K94" s="32">
        <f t="shared" si="35"/>
        <v>0.7158067379</v>
      </c>
      <c r="L94" s="6">
        <f>'orig. data'!B80</f>
        <v>506</v>
      </c>
      <c r="M94" s="6">
        <f>'orig. data'!C80</f>
        <v>809</v>
      </c>
      <c r="N94" s="12">
        <f>'orig. data'!G80</f>
        <v>0.0019007631</v>
      </c>
      <c r="P94" s="6">
        <f>'orig. data'!P80</f>
        <v>472</v>
      </c>
      <c r="Q94" s="6">
        <f>'orig. data'!Q80</f>
        <v>789</v>
      </c>
      <c r="R94" s="12">
        <f>'orig. data'!U80</f>
        <v>0.0001050348</v>
      </c>
      <c r="T94" s="12">
        <f>'orig. data'!AD80</f>
        <v>0.7181741001</v>
      </c>
      <c r="U94"/>
    </row>
    <row r="95" spans="1:21" ht="12.75">
      <c r="A95" s="2">
        <v>80</v>
      </c>
      <c r="B95" t="s">
        <v>178</v>
      </c>
      <c r="C95" t="str">
        <f t="shared" si="13"/>
        <v>1</v>
      </c>
      <c r="D95" t="str">
        <f t="shared" si="14"/>
        <v>2</v>
      </c>
      <c r="E95" t="str">
        <f t="shared" si="15"/>
        <v>t</v>
      </c>
      <c r="F95" t="str">
        <f t="shared" si="32"/>
        <v>  </v>
      </c>
      <c r="G95" t="str">
        <f t="shared" si="33"/>
        <v>  </v>
      </c>
      <c r="H95" s="32">
        <f t="shared" si="34"/>
        <v>0.7079418387</v>
      </c>
      <c r="I95" s="3">
        <f>'orig. data'!D82</f>
        <v>0.5479257876</v>
      </c>
      <c r="J95" s="3">
        <f>'orig. data'!R82</f>
        <v>0.4131355766</v>
      </c>
      <c r="K95" s="32">
        <f t="shared" si="35"/>
        <v>0.7158067379</v>
      </c>
      <c r="L95" s="6">
        <f>'orig. data'!B82</f>
        <v>1261</v>
      </c>
      <c r="M95" s="6">
        <f>'orig. data'!C82</f>
        <v>2129</v>
      </c>
      <c r="N95" s="12">
        <f>'orig. data'!G82</f>
        <v>9.147459E-12</v>
      </c>
      <c r="P95" s="6">
        <f>'orig. data'!P82</f>
        <v>1253</v>
      </c>
      <c r="Q95" s="6">
        <f>'orig. data'!Q82</f>
        <v>2808</v>
      </c>
      <c r="R95" s="12">
        <f>'orig. data'!U82</f>
        <v>1.168026E-49</v>
      </c>
      <c r="T95" s="12">
        <f>'orig. data'!AD82</f>
        <v>5.7779898E-09</v>
      </c>
      <c r="U95"/>
    </row>
    <row r="96" spans="1:21" ht="12.75">
      <c r="A96" s="2">
        <v>81</v>
      </c>
      <c r="B96" t="s">
        <v>374</v>
      </c>
      <c r="C96" t="str">
        <f t="shared" si="13"/>
        <v>1</v>
      </c>
      <c r="D96" t="str">
        <f t="shared" si="14"/>
        <v>2</v>
      </c>
      <c r="E96">
        <f t="shared" si="15"/>
      </c>
      <c r="F96" t="str">
        <f t="shared" si="32"/>
        <v>  </v>
      </c>
      <c r="G96" t="str">
        <f t="shared" si="33"/>
        <v>  </v>
      </c>
      <c r="H96" s="32">
        <f t="shared" si="34"/>
        <v>0.7079418387</v>
      </c>
      <c r="I96" s="3">
        <f>'orig. data'!D81</f>
        <v>0.1981798727</v>
      </c>
      <c r="J96" s="3">
        <f>'orig. data'!R81</f>
        <v>0.2198163427</v>
      </c>
      <c r="K96" s="32">
        <f t="shared" si="35"/>
        <v>0.7158067379</v>
      </c>
      <c r="L96" s="6">
        <f>'orig. data'!B81</f>
        <v>791</v>
      </c>
      <c r="M96" s="6">
        <f>'orig. data'!C81</f>
        <v>3639</v>
      </c>
      <c r="N96" s="12">
        <f>'orig. data'!G81</f>
        <v>2.26511E-182</v>
      </c>
      <c r="P96" s="6">
        <f>'orig. data'!P81</f>
        <v>1055</v>
      </c>
      <c r="Q96" s="6">
        <f>'orig. data'!Q81</f>
        <v>4613</v>
      </c>
      <c r="R96" s="12">
        <f>'orig. data'!U81</f>
        <v>8.45123E-199</v>
      </c>
      <c r="T96" s="12">
        <f>'orig. data'!AD81</f>
        <v>0.0602221265</v>
      </c>
      <c r="U96"/>
    </row>
    <row r="97" spans="1:21" ht="12.75">
      <c r="A97" s="2">
        <v>82</v>
      </c>
      <c r="B97" t="s">
        <v>321</v>
      </c>
      <c r="C97" t="str">
        <f t="shared" si="13"/>
        <v>1</v>
      </c>
      <c r="D97" t="str">
        <f t="shared" si="14"/>
        <v>2</v>
      </c>
      <c r="E97" t="str">
        <f t="shared" si="15"/>
        <v>t</v>
      </c>
      <c r="F97" t="str">
        <f t="shared" si="32"/>
        <v>  </v>
      </c>
      <c r="G97" t="str">
        <f t="shared" si="33"/>
        <v>  </v>
      </c>
      <c r="H97" s="32">
        <f t="shared" si="34"/>
        <v>0.7079418387</v>
      </c>
      <c r="I97" s="3">
        <f>'orig. data'!D83</f>
        <v>0.4085194246</v>
      </c>
      <c r="J97" s="3">
        <f>'orig. data'!R83</f>
        <v>0.310405555</v>
      </c>
      <c r="K97" s="32">
        <f t="shared" si="35"/>
        <v>0.7158067379</v>
      </c>
      <c r="L97" s="6">
        <f>'orig. data'!B83</f>
        <v>1229</v>
      </c>
      <c r="M97" s="6">
        <f>'orig. data'!C83</f>
        <v>2755</v>
      </c>
      <c r="N97" s="12">
        <f>'orig. data'!G83</f>
        <v>1.266067E-48</v>
      </c>
      <c r="P97" s="6">
        <f>'orig. data'!P83</f>
        <v>1115</v>
      </c>
      <c r="Q97" s="6">
        <f>'orig. data'!Q83</f>
        <v>3379</v>
      </c>
      <c r="R97" s="12">
        <f>'orig. data'!U83</f>
        <v>6.07283E-106</v>
      </c>
      <c r="T97" s="12">
        <f>'orig. data'!AD83</f>
        <v>2.3752666E-08</v>
      </c>
      <c r="U97"/>
    </row>
    <row r="98" spans="1:21" ht="12.75">
      <c r="A98" s="2">
        <v>83</v>
      </c>
      <c r="B98" t="s">
        <v>323</v>
      </c>
      <c r="C98" t="str">
        <f t="shared" si="13"/>
        <v>1</v>
      </c>
      <c r="D98" t="str">
        <f t="shared" si="14"/>
        <v>2</v>
      </c>
      <c r="E98" t="str">
        <f t="shared" si="15"/>
        <v>t</v>
      </c>
      <c r="F98" t="str">
        <f t="shared" si="32"/>
        <v>  </v>
      </c>
      <c r="G98" t="str">
        <f t="shared" si="33"/>
        <v>  </v>
      </c>
      <c r="H98" s="32">
        <f t="shared" si="34"/>
        <v>0.7079418387</v>
      </c>
      <c r="I98" s="3">
        <f>'orig. data'!D85</f>
        <v>0.4181473435</v>
      </c>
      <c r="J98" s="3">
        <f>'orig. data'!R85</f>
        <v>0.3172058832</v>
      </c>
      <c r="K98" s="32">
        <f t="shared" si="35"/>
        <v>0.7158067379</v>
      </c>
      <c r="L98" s="6">
        <f>'orig. data'!B85</f>
        <v>799</v>
      </c>
      <c r="M98" s="6">
        <f>'orig. data'!C85</f>
        <v>1771</v>
      </c>
      <c r="N98" s="12">
        <f>'orig. data'!G85</f>
        <v>7.489902E-34</v>
      </c>
      <c r="P98" s="6">
        <f>'orig. data'!P85</f>
        <v>759</v>
      </c>
      <c r="Q98" s="6">
        <f>'orig. data'!Q85</f>
        <v>2243</v>
      </c>
      <c r="R98" s="12">
        <f>'orig. data'!U85</f>
        <v>3.883816E-77</v>
      </c>
      <c r="T98" s="12">
        <f>'orig. data'!AD85</f>
        <v>1.8882034E-06</v>
      </c>
      <c r="U98"/>
    </row>
    <row r="99" spans="1:21" ht="12.75">
      <c r="A99" s="2">
        <v>84</v>
      </c>
      <c r="B99" t="s">
        <v>322</v>
      </c>
      <c r="C99" t="str">
        <f t="shared" si="13"/>
        <v>1</v>
      </c>
      <c r="D99" t="str">
        <f t="shared" si="14"/>
        <v>2</v>
      </c>
      <c r="E99" t="str">
        <f t="shared" si="15"/>
        <v>t</v>
      </c>
      <c r="F99" t="str">
        <f t="shared" si="32"/>
        <v>  </v>
      </c>
      <c r="G99" t="str">
        <f t="shared" si="33"/>
        <v>  </v>
      </c>
      <c r="H99" s="32">
        <f t="shared" si="34"/>
        <v>0.7079418387</v>
      </c>
      <c r="I99" s="3">
        <f>'orig. data'!D84</f>
        <v>0.4763997486</v>
      </c>
      <c r="J99" s="3">
        <f>'orig. data'!R84</f>
        <v>0.2700822649</v>
      </c>
      <c r="K99" s="32">
        <f t="shared" si="35"/>
        <v>0.7158067379</v>
      </c>
      <c r="L99" s="6">
        <f>'orig. data'!B84</f>
        <v>497</v>
      </c>
      <c r="M99" s="6">
        <f>'orig. data'!C84</f>
        <v>982</v>
      </c>
      <c r="N99" s="12">
        <f>'orig. data'!G84</f>
        <v>2.808553E-14</v>
      </c>
      <c r="P99" s="6">
        <f>'orig. data'!P84</f>
        <v>311</v>
      </c>
      <c r="Q99" s="6">
        <f>'orig. data'!Q84</f>
        <v>1099</v>
      </c>
      <c r="R99" s="12">
        <f>'orig. data'!U84</f>
        <v>1.254292E-55</v>
      </c>
      <c r="T99" s="12">
        <f>'orig. data'!AD84</f>
        <v>4.457789E-13</v>
      </c>
      <c r="U99"/>
    </row>
    <row r="100" spans="1:21" ht="12.75">
      <c r="A100" s="2">
        <v>85</v>
      </c>
      <c r="B100" t="s">
        <v>375</v>
      </c>
      <c r="C100" t="str">
        <f t="shared" si="13"/>
        <v>1</v>
      </c>
      <c r="D100" t="str">
        <f t="shared" si="14"/>
        <v>2</v>
      </c>
      <c r="E100" t="str">
        <f t="shared" si="15"/>
        <v>t</v>
      </c>
      <c r="F100" t="str">
        <f t="shared" si="32"/>
        <v>  </v>
      </c>
      <c r="G100" t="str">
        <f t="shared" si="33"/>
        <v>  </v>
      </c>
      <c r="H100" s="32">
        <f t="shared" si="34"/>
        <v>0.7079418387</v>
      </c>
      <c r="I100" s="3">
        <f>'orig. data'!D86</f>
        <v>0.4551059518</v>
      </c>
      <c r="J100" s="3">
        <f>'orig. data'!R86</f>
        <v>0.3678653495</v>
      </c>
      <c r="K100" s="32">
        <f t="shared" si="35"/>
        <v>0.7158067379</v>
      </c>
      <c r="L100" s="6">
        <f>'orig. data'!B86</f>
        <v>857</v>
      </c>
      <c r="M100" s="6">
        <f>'orig. data'!C86</f>
        <v>1748</v>
      </c>
      <c r="N100" s="12">
        <f>'orig. data'!G86</f>
        <v>2.876232E-25</v>
      </c>
      <c r="P100" s="6">
        <f>'orig. data'!P86</f>
        <v>857</v>
      </c>
      <c r="Q100" s="6">
        <f>'orig. data'!Q86</f>
        <v>2180</v>
      </c>
      <c r="R100" s="12">
        <f>'orig. data'!U86</f>
        <v>2.204278E-56</v>
      </c>
      <c r="T100" s="12">
        <f>'orig. data'!AD86</f>
        <v>0.0001477825</v>
      </c>
      <c r="U100"/>
    </row>
    <row r="101" spans="1:21" ht="12.75">
      <c r="A101" s="2">
        <v>86</v>
      </c>
      <c r="B101" t="s">
        <v>324</v>
      </c>
      <c r="C101" t="str">
        <f t="shared" si="13"/>
        <v>1</v>
      </c>
      <c r="D101" t="str">
        <f t="shared" si="14"/>
        <v>2</v>
      </c>
      <c r="E101" t="str">
        <f t="shared" si="15"/>
        <v>t</v>
      </c>
      <c r="F101" t="str">
        <f t="shared" si="32"/>
        <v>  </v>
      </c>
      <c r="G101" t="str">
        <f t="shared" si="33"/>
        <v>  </v>
      </c>
      <c r="H101" s="32">
        <f t="shared" si="34"/>
        <v>0.7079418387</v>
      </c>
      <c r="I101" s="3">
        <f>'orig. data'!D87</f>
        <v>0.4746680036</v>
      </c>
      <c r="J101" s="3">
        <f>'orig. data'!R87</f>
        <v>0.3562440329</v>
      </c>
      <c r="K101" s="32">
        <f t="shared" si="35"/>
        <v>0.7158067379</v>
      </c>
      <c r="L101" s="6">
        <f>'orig. data'!B87</f>
        <v>604</v>
      </c>
      <c r="M101" s="6">
        <f>'orig. data'!C87</f>
        <v>1178</v>
      </c>
      <c r="N101" s="12">
        <f>'orig. data'!G87</f>
        <v>7.231716E-17</v>
      </c>
      <c r="P101" s="6">
        <f>'orig. data'!P87</f>
        <v>549</v>
      </c>
      <c r="Q101" s="6">
        <f>'orig. data'!Q87</f>
        <v>1452</v>
      </c>
      <c r="R101" s="12">
        <f>'orig. data'!U87</f>
        <v>4.093046E-46</v>
      </c>
      <c r="T101" s="12">
        <f>'orig. data'!AD87</f>
        <v>1.116E-05</v>
      </c>
      <c r="U101"/>
    </row>
    <row r="102" spans="2:21" ht="12.75">
      <c r="B102"/>
      <c r="C102"/>
      <c r="D102"/>
      <c r="E102"/>
      <c r="F102"/>
      <c r="G102"/>
      <c r="H102" s="32"/>
      <c r="I102" s="3"/>
      <c r="J102" s="3"/>
      <c r="K102" s="32"/>
      <c r="L102" s="6"/>
      <c r="M102" s="6"/>
      <c r="N102" s="12"/>
      <c r="P102" s="6"/>
      <c r="Q102" s="6"/>
      <c r="R102" s="12"/>
      <c r="T102" s="12"/>
      <c r="U102"/>
    </row>
    <row r="103" spans="1:21" ht="12.75">
      <c r="A103" s="2">
        <v>87</v>
      </c>
      <c r="B103" t="s">
        <v>376</v>
      </c>
      <c r="C103" t="str">
        <f t="shared" si="13"/>
        <v>1</v>
      </c>
      <c r="D103" t="str">
        <f t="shared" si="14"/>
        <v>2</v>
      </c>
      <c r="E103">
        <f t="shared" si="15"/>
      </c>
      <c r="F103" t="str">
        <f>IF(AND(L103&gt;0,L103&lt;=5),"T1c"," ")&amp;IF(AND(M103&gt;0,M103&lt;=5),"T1p"," ")</f>
        <v>  </v>
      </c>
      <c r="G103" t="str">
        <f>IF(AND(P103&gt;0,P103&lt;=5),"T2c"," ")&amp;IF(AND(Q103&gt;0,Q103&lt;=5),"T2p"," ")</f>
        <v>  </v>
      </c>
      <c r="H103" s="32">
        <f>I$19</f>
        <v>0.7079418387</v>
      </c>
      <c r="I103" s="3">
        <f>'orig. data'!D88</f>
        <v>0.778447201</v>
      </c>
      <c r="J103" s="3">
        <f>'orig. data'!R88</f>
        <v>0.7895457037</v>
      </c>
      <c r="K103" s="32">
        <f>J$19</f>
        <v>0.7158067379</v>
      </c>
      <c r="L103" s="6">
        <f>'orig. data'!B88</f>
        <v>27115</v>
      </c>
      <c r="M103" s="6">
        <f>'orig. data'!C88</f>
        <v>34927</v>
      </c>
      <c r="N103" s="12">
        <f>'orig. data'!G88</f>
        <v>3.20411E-05</v>
      </c>
      <c r="P103" s="6">
        <f>'orig. data'!P88</f>
        <v>27018</v>
      </c>
      <c r="Q103" s="6">
        <f>'orig. data'!Q88</f>
        <v>35811</v>
      </c>
      <c r="R103" s="12">
        <f>'orig. data'!U88</f>
        <v>6.28536E-05</v>
      </c>
      <c r="T103" s="12">
        <f>'orig. data'!AD88</f>
        <v>0.5522442184</v>
      </c>
      <c r="U103"/>
    </row>
    <row r="104" spans="1:21" ht="12.75">
      <c r="A104" s="2">
        <v>88</v>
      </c>
      <c r="B104" t="s">
        <v>325</v>
      </c>
      <c r="C104" t="str">
        <f t="shared" si="13"/>
        <v>1</v>
      </c>
      <c r="D104" t="str">
        <f t="shared" si="14"/>
        <v>2</v>
      </c>
      <c r="E104">
        <f t="shared" si="15"/>
      </c>
      <c r="F104" t="str">
        <f>IF(AND(L104&gt;0,L104&lt;=5),"T1c"," ")&amp;IF(AND(M104&gt;0,M104&lt;=5),"T1p"," ")</f>
        <v>  </v>
      </c>
      <c r="G104" t="str">
        <f>IF(AND(P104&gt;0,P104&lt;=5),"T2c"," ")&amp;IF(AND(Q104&gt;0,Q104&lt;=5),"T2p"," ")</f>
        <v>  </v>
      </c>
      <c r="H104" s="32">
        <f>I$19</f>
        <v>0.7079418387</v>
      </c>
      <c r="I104" s="3">
        <f>'orig. data'!D89</f>
        <v>0.7796767951</v>
      </c>
      <c r="J104" s="3">
        <f>'orig. data'!R89</f>
        <v>0.8067199608</v>
      </c>
      <c r="K104" s="32">
        <f>J$19</f>
        <v>0.7158067379</v>
      </c>
      <c r="L104" s="6">
        <f>'orig. data'!B89</f>
        <v>15957</v>
      </c>
      <c r="M104" s="6">
        <f>'orig. data'!C89</f>
        <v>20990</v>
      </c>
      <c r="N104" s="12">
        <f>'orig. data'!G89</f>
        <v>3.51139E-05</v>
      </c>
      <c r="P104" s="6">
        <f>'orig. data'!P89</f>
        <v>19526</v>
      </c>
      <c r="Q104" s="6">
        <f>'orig. data'!Q89</f>
        <v>25315</v>
      </c>
      <c r="R104" s="12">
        <f>'orig. data'!U89</f>
        <v>1.0537581E-06</v>
      </c>
      <c r="T104" s="12">
        <f>'orig. data'!AD89</f>
        <v>0.165532663</v>
      </c>
      <c r="U104"/>
    </row>
    <row r="105" spans="2:21" ht="12.75">
      <c r="B105"/>
      <c r="C105"/>
      <c r="D105"/>
      <c r="E105"/>
      <c r="F105"/>
      <c r="G105"/>
      <c r="H105" s="32"/>
      <c r="I105" s="3"/>
      <c r="J105" s="3"/>
      <c r="K105" s="32"/>
      <c r="L105" s="6"/>
      <c r="M105" s="6"/>
      <c r="N105" s="12"/>
      <c r="P105" s="6"/>
      <c r="Q105" s="6"/>
      <c r="R105" s="12"/>
      <c r="T105" s="12"/>
      <c r="U105"/>
    </row>
    <row r="106" spans="1:21" ht="12.75">
      <c r="A106" s="2">
        <v>89</v>
      </c>
      <c r="B106" t="s">
        <v>341</v>
      </c>
      <c r="C106" t="str">
        <f t="shared" si="13"/>
        <v>1</v>
      </c>
      <c r="D106" t="str">
        <f t="shared" si="14"/>
        <v>2</v>
      </c>
      <c r="E106">
        <f t="shared" si="15"/>
      </c>
      <c r="F106" t="str">
        <f>IF(AND(L106&gt;0,L106&lt;=5),"T1c"," ")&amp;IF(AND(M106&gt;0,M106&lt;=5),"T1p"," ")</f>
        <v>  </v>
      </c>
      <c r="G106" t="str">
        <f>IF(AND(P106&gt;0,P106&lt;=5),"T2c"," ")&amp;IF(AND(Q106&gt;0,Q106&lt;=5),"T2p"," ")</f>
        <v>  </v>
      </c>
      <c r="H106" s="32">
        <f>I$19</f>
        <v>0.7079418387</v>
      </c>
      <c r="I106" s="3">
        <f>'orig. data'!D90</f>
        <v>0.7936058848</v>
      </c>
      <c r="J106" s="3">
        <f>'orig. data'!R90</f>
        <v>0.8063208242</v>
      </c>
      <c r="K106" s="32">
        <f>J$19</f>
        <v>0.7158067379</v>
      </c>
      <c r="L106" s="6">
        <f>'orig. data'!B90</f>
        <v>27579</v>
      </c>
      <c r="M106" s="6">
        <f>'orig. data'!C90</f>
        <v>35362</v>
      </c>
      <c r="N106" s="12">
        <f>'orig. data'!G90</f>
        <v>4.8636281E-07</v>
      </c>
      <c r="P106" s="6">
        <f>'orig. data'!P90</f>
        <v>26948</v>
      </c>
      <c r="Q106" s="6">
        <f>'orig. data'!Q90</f>
        <v>35143</v>
      </c>
      <c r="R106" s="12">
        <f>'orig. data'!U90</f>
        <v>7.8076461E-07</v>
      </c>
      <c r="T106" s="12">
        <f>'orig. data'!AD90</f>
        <v>0.5012892287</v>
      </c>
      <c r="U106"/>
    </row>
    <row r="107" spans="2:21" ht="12.75">
      <c r="B107"/>
      <c r="C107"/>
      <c r="D107"/>
      <c r="E107"/>
      <c r="F107"/>
      <c r="G107"/>
      <c r="H107" s="32"/>
      <c r="I107" s="3"/>
      <c r="J107" s="3"/>
      <c r="K107" s="32"/>
      <c r="L107" s="6"/>
      <c r="M107" s="6"/>
      <c r="N107" s="12"/>
      <c r="P107" s="6"/>
      <c r="Q107" s="6"/>
      <c r="R107" s="12"/>
      <c r="T107" s="12"/>
      <c r="U107"/>
    </row>
    <row r="108" spans="1:21" ht="12.75">
      <c r="A108" s="2">
        <v>90</v>
      </c>
      <c r="B108" t="s">
        <v>389</v>
      </c>
      <c r="C108">
        <f t="shared" si="13"/>
      </c>
      <c r="D108" t="str">
        <f t="shared" si="14"/>
        <v>2</v>
      </c>
      <c r="E108">
        <f t="shared" si="15"/>
      </c>
      <c r="F108" t="str">
        <f>IF(AND(L108&gt;0,L108&lt;=5),"T1c"," ")&amp;IF(AND(M108&gt;0,M108&lt;=5),"T1p"," ")</f>
        <v>  </v>
      </c>
      <c r="G108" t="str">
        <f>IF(AND(P108&gt;0,P108&lt;=5),"T2c"," ")&amp;IF(AND(Q108&gt;0,Q108&lt;=5),"T2p"," ")</f>
        <v>  </v>
      </c>
      <c r="H108" s="32">
        <f>I$19</f>
        <v>0.7079418387</v>
      </c>
      <c r="I108" s="3">
        <f>'orig. data'!D101</f>
        <v>0.7466286844</v>
      </c>
      <c r="J108" s="3">
        <f>'orig. data'!R101</f>
        <v>0.7948840516</v>
      </c>
      <c r="K108" s="32">
        <f>J$19</f>
        <v>0.7158067379</v>
      </c>
      <c r="L108" s="6">
        <f>'orig. data'!B101</f>
        <v>24155</v>
      </c>
      <c r="M108" s="6">
        <f>'orig. data'!C101</f>
        <v>32046</v>
      </c>
      <c r="N108" s="12">
        <f>'orig. data'!G101</f>
        <v>0.0199269458</v>
      </c>
      <c r="P108" s="6">
        <f>'orig. data'!P101</f>
        <v>24272</v>
      </c>
      <c r="Q108" s="6">
        <f>'orig. data'!Q101</f>
        <v>31571</v>
      </c>
      <c r="R108" s="12">
        <f>'orig. data'!U101</f>
        <v>1.85016E-05</v>
      </c>
      <c r="T108" s="12">
        <f>'orig. data'!AD101</f>
        <v>0.0088500932</v>
      </c>
      <c r="U108"/>
    </row>
    <row r="109" spans="2:21" ht="12.75">
      <c r="B109"/>
      <c r="C109"/>
      <c r="D109"/>
      <c r="E109"/>
      <c r="F109"/>
      <c r="G109"/>
      <c r="H109" s="32"/>
      <c r="I109" s="3"/>
      <c r="J109" s="3"/>
      <c r="K109" s="32"/>
      <c r="L109" s="6"/>
      <c r="M109" s="6"/>
      <c r="N109" s="12"/>
      <c r="P109" s="6"/>
      <c r="Q109" s="6"/>
      <c r="R109" s="12"/>
      <c r="T109" s="12"/>
      <c r="U109"/>
    </row>
    <row r="110" spans="1:21" ht="12.75">
      <c r="A110" s="2">
        <v>91</v>
      </c>
      <c r="B110" t="s">
        <v>377</v>
      </c>
      <c r="C110" t="str">
        <f t="shared" si="13"/>
        <v>1</v>
      </c>
      <c r="D110" t="str">
        <f t="shared" si="14"/>
        <v>2</v>
      </c>
      <c r="E110">
        <f t="shared" si="15"/>
      </c>
      <c r="F110" t="str">
        <f>IF(AND(L110&gt;0,L110&lt;=5),"T1c"," ")&amp;IF(AND(M110&gt;0,M110&lt;=5),"T1p"," ")</f>
        <v>  </v>
      </c>
      <c r="G110" t="str">
        <f>IF(AND(P110&gt;0,P110&lt;=5),"T2c"," ")&amp;IF(AND(Q110&gt;0,Q110&lt;=5),"T2p"," ")</f>
        <v>  </v>
      </c>
      <c r="H110" s="32">
        <f>I$19</f>
        <v>0.7079418387</v>
      </c>
      <c r="I110" s="3">
        <f>'orig. data'!D91</f>
        <v>0.7933414016</v>
      </c>
      <c r="J110" s="3">
        <f>'orig. data'!R91</f>
        <v>0.7986807727</v>
      </c>
      <c r="K110" s="32">
        <f>J$19</f>
        <v>0.7158067379</v>
      </c>
      <c r="L110" s="6">
        <f>'orig. data'!B91</f>
        <v>30134</v>
      </c>
      <c r="M110" s="6">
        <f>'orig. data'!C91</f>
        <v>39047</v>
      </c>
      <c r="N110" s="12">
        <f>'orig. data'!G91</f>
        <v>4.3089959E-07</v>
      </c>
      <c r="P110" s="6">
        <f>'orig. data'!P91</f>
        <v>27277</v>
      </c>
      <c r="Q110" s="6">
        <f>'orig. data'!Q91</f>
        <v>35670</v>
      </c>
      <c r="R110" s="12">
        <f>'orig. data'!U91</f>
        <v>6.0547995E-06</v>
      </c>
      <c r="T110" s="12">
        <f>'orig. data'!AD91</f>
        <v>0.7748608248</v>
      </c>
      <c r="U110"/>
    </row>
    <row r="111" spans="1:21" ht="12.75">
      <c r="A111" s="2">
        <v>92</v>
      </c>
      <c r="B111" t="s">
        <v>412</v>
      </c>
      <c r="C111">
        <f t="shared" si="13"/>
      </c>
      <c r="D111">
        <f t="shared" si="14"/>
      </c>
      <c r="E111">
        <f t="shared" si="15"/>
      </c>
      <c r="F111" t="str">
        <f>IF(AND(L111&gt;0,L111&lt;=5),"T1c"," ")&amp;IF(AND(M111&gt;0,M111&lt;=5),"T1p"," ")</f>
        <v>  </v>
      </c>
      <c r="G111" t="str">
        <f>IF(AND(P111&gt;0,P111&lt;=5),"T2c"," ")&amp;IF(AND(Q111&gt;0,Q111&lt;=5),"T2p"," ")</f>
        <v>  </v>
      </c>
      <c r="H111" s="32">
        <f>I$19</f>
        <v>0.7079418387</v>
      </c>
      <c r="I111" s="3">
        <f>'orig. data'!D92</f>
        <v>0.7449012645</v>
      </c>
      <c r="J111" s="3">
        <f>'orig. data'!R92</f>
        <v>0.7671045417</v>
      </c>
      <c r="K111" s="32">
        <f>J$19</f>
        <v>0.7158067379</v>
      </c>
      <c r="L111" s="6">
        <f>'orig. data'!B92</f>
        <v>18399</v>
      </c>
      <c r="M111" s="6">
        <f>'orig. data'!C92</f>
        <v>24468</v>
      </c>
      <c r="N111" s="12">
        <f>'orig. data'!G92</f>
        <v>0.0282191682</v>
      </c>
      <c r="P111" s="6">
        <f>'orig. data'!P92</f>
        <v>16750</v>
      </c>
      <c r="Q111" s="6">
        <f>'orig. data'!Q92</f>
        <v>22197</v>
      </c>
      <c r="R111" s="12">
        <f>'orig. data'!U92</f>
        <v>0.0076981715</v>
      </c>
      <c r="T111" s="12">
        <f>'orig. data'!AD92</f>
        <v>0.234480351</v>
      </c>
      <c r="U111"/>
    </row>
    <row r="112" spans="2:21" ht="12.75">
      <c r="B112"/>
      <c r="C112"/>
      <c r="D112"/>
      <c r="E112"/>
      <c r="F112"/>
      <c r="G112"/>
      <c r="H112" s="32"/>
      <c r="I112" s="3"/>
      <c r="J112" s="3"/>
      <c r="K112" s="32"/>
      <c r="L112" s="6"/>
      <c r="M112" s="6"/>
      <c r="N112" s="12"/>
      <c r="P112" s="6"/>
      <c r="Q112" s="6"/>
      <c r="R112" s="12"/>
      <c r="T112" s="12"/>
      <c r="U112"/>
    </row>
    <row r="113" spans="1:21" ht="12.75">
      <c r="A113" s="2">
        <v>93</v>
      </c>
      <c r="B113" t="s">
        <v>326</v>
      </c>
      <c r="C113" t="str">
        <f t="shared" si="13"/>
        <v>1</v>
      </c>
      <c r="D113" t="str">
        <f t="shared" si="14"/>
        <v>2</v>
      </c>
      <c r="E113">
        <f t="shared" si="15"/>
      </c>
      <c r="F113" t="str">
        <f>IF(AND(L113&gt;0,L113&lt;=5),"T1c"," ")&amp;IF(AND(M113&gt;0,M113&lt;=5),"T1p"," ")</f>
        <v>  </v>
      </c>
      <c r="G113" t="str">
        <f>IF(AND(P113&gt;0,P113&lt;=5),"T2c"," ")&amp;IF(AND(Q113&gt;0,Q113&lt;=5),"T2p"," ")</f>
        <v>  </v>
      </c>
      <c r="H113" s="32">
        <f>I$19</f>
        <v>0.7079418387</v>
      </c>
      <c r="I113" s="3">
        <f>'orig. data'!D99</f>
        <v>0.7821223864</v>
      </c>
      <c r="J113" s="3">
        <f>'orig. data'!R99</f>
        <v>0.8210095443</v>
      </c>
      <c r="K113" s="32">
        <f>J$19</f>
        <v>0.7158067379</v>
      </c>
      <c r="L113" s="6">
        <f>'orig. data'!B99</f>
        <v>21968</v>
      </c>
      <c r="M113" s="6">
        <f>'orig. data'!C99</f>
        <v>28569</v>
      </c>
      <c r="N113" s="12">
        <f>'orig. data'!G99</f>
        <v>1.31672E-05</v>
      </c>
      <c r="P113" s="6">
        <f>'orig. data'!P99</f>
        <v>23849</v>
      </c>
      <c r="Q113" s="6">
        <f>'orig. data'!Q99</f>
        <v>30480</v>
      </c>
      <c r="R113" s="12">
        <f>'orig. data'!U99</f>
        <v>1.1123994E-08</v>
      </c>
      <c r="T113" s="12">
        <f>'orig. data'!AD99</f>
        <v>0.0422376474</v>
      </c>
      <c r="U113"/>
    </row>
    <row r="114" spans="1:21" ht="12.75">
      <c r="A114" s="2">
        <v>94</v>
      </c>
      <c r="B114" t="s">
        <v>413</v>
      </c>
      <c r="C114">
        <f t="shared" si="13"/>
      </c>
      <c r="D114">
        <f t="shared" si="14"/>
      </c>
      <c r="E114">
        <f t="shared" si="15"/>
      </c>
      <c r="F114" t="str">
        <f>IF(AND(L114&gt;0,L114&lt;=5),"T1c"," ")&amp;IF(AND(M114&gt;0,M114&lt;=5),"T1p"," ")</f>
        <v>  </v>
      </c>
      <c r="G114" t="str">
        <f>IF(AND(P114&gt;0,P114&lt;=5),"T2c"," ")&amp;IF(AND(Q114&gt;0,Q114&lt;=5),"T2p"," ")</f>
        <v>  </v>
      </c>
      <c r="H114" s="32">
        <f>I$19</f>
        <v>0.7079418387</v>
      </c>
      <c r="I114" s="3">
        <f>'orig. data'!D100</f>
        <v>0.7551462812</v>
      </c>
      <c r="J114" s="3">
        <f>'orig. data'!R100</f>
        <v>0.765987097</v>
      </c>
      <c r="K114" s="32">
        <f>J$19</f>
        <v>0.7158067379</v>
      </c>
      <c r="L114" s="6">
        <f>'orig. data'!B100</f>
        <v>12218</v>
      </c>
      <c r="M114" s="6">
        <f>'orig. data'!C100</f>
        <v>16306</v>
      </c>
      <c r="N114" s="12">
        <f>'orig. data'!G100</f>
        <v>0.0065763707</v>
      </c>
      <c r="P114" s="6">
        <f>'orig. data'!P100</f>
        <v>10941</v>
      </c>
      <c r="Q114" s="6">
        <f>'orig. data'!Q100</f>
        <v>14586</v>
      </c>
      <c r="R114" s="12">
        <f>'orig. data'!U100</f>
        <v>0.0113673452</v>
      </c>
      <c r="T114" s="12">
        <f>'orig. data'!AD100</f>
        <v>0.5811705382</v>
      </c>
      <c r="U114"/>
    </row>
    <row r="115" spans="2:20" ht="12.75">
      <c r="B115"/>
      <c r="C115"/>
      <c r="D115"/>
      <c r="E115"/>
      <c r="F115"/>
      <c r="G115"/>
      <c r="H115" s="32"/>
      <c r="I115" s="3"/>
      <c r="J115" s="3"/>
      <c r="K115" s="32"/>
      <c r="L115" s="6"/>
      <c r="M115" s="6"/>
      <c r="N115" s="12"/>
      <c r="P115" s="6"/>
      <c r="Q115" s="6"/>
      <c r="R115" s="12"/>
      <c r="T115" s="12"/>
    </row>
    <row r="116" spans="1:20" ht="12.75">
      <c r="A116" s="2">
        <v>95</v>
      </c>
      <c r="B116" t="s">
        <v>414</v>
      </c>
      <c r="C116">
        <f t="shared" si="13"/>
      </c>
      <c r="D116" t="str">
        <f t="shared" si="14"/>
        <v>2</v>
      </c>
      <c r="E116" t="str">
        <f t="shared" si="15"/>
        <v>t</v>
      </c>
      <c r="F116" t="str">
        <f>IF(AND(L116&gt;0,L116&lt;=5),"T1c"," ")&amp;IF(AND(M116&gt;0,M116&lt;=5),"T1p"," ")</f>
        <v>  </v>
      </c>
      <c r="G116" t="str">
        <f>IF(AND(P116&gt;0,P116&lt;=5),"T2c"," ")&amp;IF(AND(Q116&gt;0,Q116&lt;=5),"T2p"," ")</f>
        <v>  </v>
      </c>
      <c r="H116" s="32">
        <f>I$19</f>
        <v>0.7079418387</v>
      </c>
      <c r="I116" s="3">
        <f>'orig. data'!D93</f>
        <v>0.7552251404</v>
      </c>
      <c r="J116" s="3">
        <f>'orig. data'!R93</f>
        <v>0.812728342</v>
      </c>
      <c r="K116" s="32">
        <f>J$19</f>
        <v>0.7158067379</v>
      </c>
      <c r="L116" s="6">
        <f>'orig. data'!B93</f>
        <v>22040</v>
      </c>
      <c r="M116" s="6">
        <f>'orig. data'!C93</f>
        <v>28317</v>
      </c>
      <c r="N116" s="12">
        <f>'orig. data'!G93</f>
        <v>0.0054449766</v>
      </c>
      <c r="P116" s="6">
        <f>'orig. data'!P93</f>
        <v>25681</v>
      </c>
      <c r="Q116" s="6">
        <f>'orig. data'!Q93</f>
        <v>32603</v>
      </c>
      <c r="R116" s="12">
        <f>'orig. data'!U93</f>
        <v>1.5815629E-07</v>
      </c>
      <c r="T116" s="12">
        <f>'orig. data'!AD93</f>
        <v>0.0025947288</v>
      </c>
    </row>
    <row r="117" spans="1:20" ht="12.75">
      <c r="A117" s="2">
        <v>96</v>
      </c>
      <c r="B117" t="s">
        <v>378</v>
      </c>
      <c r="C117" t="str">
        <f t="shared" si="13"/>
        <v>1</v>
      </c>
      <c r="D117" t="str">
        <f t="shared" si="14"/>
        <v>2</v>
      </c>
      <c r="E117">
        <f t="shared" si="15"/>
      </c>
      <c r="F117" t="str">
        <f>IF(AND(L117&gt;0,L117&lt;=5),"T1c"," ")&amp;IF(AND(M117&gt;0,M117&lt;=5),"T1p"," ")</f>
        <v>  </v>
      </c>
      <c r="G117" t="str">
        <f>IF(AND(P117&gt;0,P117&lt;=5),"T2c"," ")&amp;IF(AND(Q117&gt;0,Q117&lt;=5),"T2p"," ")</f>
        <v>  </v>
      </c>
      <c r="H117" s="32">
        <f>I$19</f>
        <v>0.7079418387</v>
      </c>
      <c r="I117" s="3">
        <f>'orig. data'!D94</f>
        <v>0.7648076932</v>
      </c>
      <c r="J117" s="3">
        <f>'orig. data'!R94</f>
        <v>0.7833568437</v>
      </c>
      <c r="K117" s="32">
        <f>J$19</f>
        <v>0.7158067379</v>
      </c>
      <c r="L117" s="6">
        <f>'orig. data'!B94</f>
        <v>22293</v>
      </c>
      <c r="M117" s="6">
        <f>'orig. data'!C94</f>
        <v>29401</v>
      </c>
      <c r="N117" s="12">
        <f>'orig. data'!G94</f>
        <v>0.0007128612</v>
      </c>
      <c r="P117" s="6">
        <f>'orig. data'!P94</f>
        <v>19941</v>
      </c>
      <c r="Q117" s="6">
        <f>'orig. data'!Q94</f>
        <v>26401</v>
      </c>
      <c r="R117" s="12">
        <f>'orig. data'!U94</f>
        <v>0.0002937686</v>
      </c>
      <c r="T117" s="12">
        <f>'orig. data'!AD94</f>
        <v>0.3184745946</v>
      </c>
    </row>
    <row r="118" spans="2:20" ht="12.75">
      <c r="B118"/>
      <c r="C118"/>
      <c r="D118"/>
      <c r="E118"/>
      <c r="F118"/>
      <c r="G118"/>
      <c r="H118" s="32"/>
      <c r="I118" s="3"/>
      <c r="J118" s="3"/>
      <c r="K118" s="32"/>
      <c r="L118" s="6"/>
      <c r="M118" s="6"/>
      <c r="N118" s="12"/>
      <c r="P118" s="6"/>
      <c r="Q118" s="6"/>
      <c r="R118" s="12"/>
      <c r="T118" s="12"/>
    </row>
    <row r="119" spans="1:20" ht="12.75">
      <c r="A119" s="2">
        <v>97</v>
      </c>
      <c r="B119" t="s">
        <v>380</v>
      </c>
      <c r="C119">
        <f t="shared" si="13"/>
      </c>
      <c r="D119">
        <f t="shared" si="14"/>
      </c>
      <c r="E119">
        <f t="shared" si="15"/>
      </c>
      <c r="F119" t="str">
        <f>IF(AND(L119&gt;0,L119&lt;=5),"T1c"," ")&amp;IF(AND(M119&gt;0,M119&lt;=5),"T1p"," ")</f>
        <v>  </v>
      </c>
      <c r="G119" t="str">
        <f>IF(AND(P119&gt;0,P119&lt;=5),"T2c"," ")&amp;IF(AND(Q119&gt;0,Q119&lt;=5),"T2p"," ")</f>
        <v>  </v>
      </c>
      <c r="H119" s="32">
        <f>I$19</f>
        <v>0.7079418387</v>
      </c>
      <c r="I119" s="3">
        <f>'orig. data'!D102</f>
        <v>0.6895492908</v>
      </c>
      <c r="J119" s="3">
        <f>'orig. data'!R102</f>
        <v>0.6919385927</v>
      </c>
      <c r="K119" s="32">
        <f>J$19</f>
        <v>0.7158067379</v>
      </c>
      <c r="L119" s="6">
        <f>'orig. data'!B102</f>
        <v>13598</v>
      </c>
      <c r="M119" s="6">
        <f>'orig. data'!C102</f>
        <v>18924</v>
      </c>
      <c r="N119" s="12">
        <f>'orig. data'!G102</f>
        <v>0.2703653398</v>
      </c>
      <c r="P119" s="6">
        <f>'orig. data'!P102</f>
        <v>14063</v>
      </c>
      <c r="Q119" s="6">
        <f>'orig. data'!Q102</f>
        <v>20672</v>
      </c>
      <c r="R119" s="12">
        <f>'orig. data'!U102</f>
        <v>0.0822226112</v>
      </c>
      <c r="T119" s="12">
        <f>'orig. data'!AD102</f>
        <v>0.8927177789</v>
      </c>
    </row>
    <row r="120" spans="1:20" ht="12.75">
      <c r="A120" s="2">
        <v>98</v>
      </c>
      <c r="B120" t="s">
        <v>415</v>
      </c>
      <c r="C120">
        <f aca="true" t="shared" si="36" ref="C120:C152">IF(AND(N120&lt;=0.005,N120&gt;0),"1","")</f>
      </c>
      <c r="D120">
        <f aca="true" t="shared" si="37" ref="D120:D144">IF(AND(R120&lt;=0.005,R120&gt;0),"2","")</f>
      </c>
      <c r="E120">
        <f aca="true" t="shared" si="38" ref="E120:E188">IF(AND(T120&lt;=0.005,T120&gt;0),"t","")</f>
      </c>
      <c r="F120" t="str">
        <f>IF(AND(L120&gt;0,L120&lt;=5),"T1c"," ")&amp;IF(AND(M120&gt;0,M120&lt;=5),"T1p"," ")</f>
        <v>  </v>
      </c>
      <c r="G120" t="str">
        <f>IF(AND(P120&gt;0,P120&lt;=5),"T2c"," ")&amp;IF(AND(Q120&gt;0,Q120&lt;=5),"T2p"," ")</f>
        <v>  </v>
      </c>
      <c r="H120" s="32">
        <f>I$19</f>
        <v>0.7079418387</v>
      </c>
      <c r="I120" s="3">
        <f>'orig. data'!D103</f>
        <v>0.7261885812</v>
      </c>
      <c r="J120" s="3">
        <f>'orig. data'!R103</f>
        <v>0.7553899851</v>
      </c>
      <c r="K120" s="32">
        <f>J$19</f>
        <v>0.7158067379</v>
      </c>
      <c r="L120" s="6">
        <f>'orig. data'!B103</f>
        <v>21842</v>
      </c>
      <c r="M120" s="6">
        <f>'orig. data'!C103</f>
        <v>30902</v>
      </c>
      <c r="N120" s="12">
        <f>'orig. data'!G103</f>
        <v>0.264083989</v>
      </c>
      <c r="P120" s="6">
        <f>'orig. data'!P103</f>
        <v>22369</v>
      </c>
      <c r="Q120" s="6">
        <f>'orig. data'!Q103</f>
        <v>30871</v>
      </c>
      <c r="R120" s="12">
        <f>'orig. data'!U103</f>
        <v>0.0403854418</v>
      </c>
      <c r="T120" s="12">
        <f>'orig. data'!AD103</f>
        <v>0.0980753163</v>
      </c>
    </row>
    <row r="121" spans="1:20" ht="12.75">
      <c r="A121" s="2">
        <v>99</v>
      </c>
      <c r="B121" t="s">
        <v>381</v>
      </c>
      <c r="C121">
        <f t="shared" si="36"/>
      </c>
      <c r="D121">
        <f t="shared" si="37"/>
      </c>
      <c r="E121">
        <f t="shared" si="38"/>
      </c>
      <c r="F121" t="str">
        <f>IF(AND(L121&gt;0,L121&lt;=5),"T1c"," ")&amp;IF(AND(M121&gt;0,M121&lt;=5),"T1p"," ")</f>
        <v>  </v>
      </c>
      <c r="G121" t="str">
        <f>IF(AND(P121&gt;0,P121&lt;=5),"T2c"," ")&amp;IF(AND(Q121&gt;0,Q121&lt;=5),"T2p"," ")</f>
        <v>  </v>
      </c>
      <c r="H121" s="32">
        <f>I$19</f>
        <v>0.7079418387</v>
      </c>
      <c r="I121" s="3">
        <f>'orig. data'!D104</f>
        <v>0.7138682212</v>
      </c>
      <c r="J121" s="3">
        <f>'orig. data'!R104</f>
        <v>0.7501598392</v>
      </c>
      <c r="K121" s="32">
        <f>J$19</f>
        <v>0.7158067379</v>
      </c>
      <c r="L121" s="6">
        <f>'orig. data'!B104</f>
        <v>1249</v>
      </c>
      <c r="M121" s="6">
        <f>'orig. data'!C104</f>
        <v>1756</v>
      </c>
      <c r="N121" s="12">
        <f>'orig. data'!G104</f>
        <v>0.819755313</v>
      </c>
      <c r="P121" s="6">
        <f>'orig. data'!P104</f>
        <v>2551</v>
      </c>
      <c r="Q121" s="6">
        <f>'orig. data'!Q104</f>
        <v>3508</v>
      </c>
      <c r="R121" s="12">
        <f>'orig. data'!U104</f>
        <v>0.1832711054</v>
      </c>
      <c r="T121" s="12">
        <f>'orig. data'!AD104</f>
        <v>0.2371907139</v>
      </c>
    </row>
    <row r="122" spans="2:20" ht="12.75">
      <c r="B122"/>
      <c r="C122"/>
      <c r="D122"/>
      <c r="E122"/>
      <c r="F122"/>
      <c r="G122"/>
      <c r="H122" s="32"/>
      <c r="I122" s="3"/>
      <c r="J122" s="3"/>
      <c r="K122" s="32"/>
      <c r="L122" s="6"/>
      <c r="M122" s="6"/>
      <c r="N122" s="12"/>
      <c r="P122" s="6"/>
      <c r="Q122" s="6"/>
      <c r="R122" s="12"/>
      <c r="T122" s="12"/>
    </row>
    <row r="123" spans="1:20" ht="12.75">
      <c r="A123" s="2">
        <v>100</v>
      </c>
      <c r="B123" t="s">
        <v>141</v>
      </c>
      <c r="C123" t="str">
        <f t="shared" si="36"/>
        <v>1</v>
      </c>
      <c r="D123" t="str">
        <f t="shared" si="37"/>
        <v>2</v>
      </c>
      <c r="E123">
        <f t="shared" si="38"/>
      </c>
      <c r="F123" t="str">
        <f>IF(AND(L123&gt;0,L123&lt;=5),"T1c"," ")&amp;IF(AND(M123&gt;0,M123&lt;=5),"T1p"," ")</f>
        <v>  </v>
      </c>
      <c r="G123" t="str">
        <f>IF(AND(P123&gt;0,P123&lt;=5),"T2c"," ")&amp;IF(AND(Q123&gt;0,Q123&lt;=5),"T2p"," ")</f>
        <v>  </v>
      </c>
      <c r="H123" s="32">
        <f>I$19</f>
        <v>0.7079418387</v>
      </c>
      <c r="I123" s="3">
        <f>'orig. data'!D95</f>
        <v>0.7648113028</v>
      </c>
      <c r="J123" s="3">
        <f>'orig. data'!R95</f>
        <v>0.7879308621</v>
      </c>
      <c r="K123" s="32">
        <f>J$19</f>
        <v>0.7158067379</v>
      </c>
      <c r="L123" s="6">
        <f>'orig. data'!B95</f>
        <v>3954</v>
      </c>
      <c r="M123" s="6">
        <f>'orig. data'!C95</f>
        <v>5279</v>
      </c>
      <c r="N123" s="12">
        <f>'orig. data'!G95</f>
        <v>0.0048574935</v>
      </c>
      <c r="P123" s="6">
        <f>'orig. data'!P95</f>
        <v>5606</v>
      </c>
      <c r="Q123" s="6">
        <f>'orig. data'!Q95</f>
        <v>7347</v>
      </c>
      <c r="R123" s="12">
        <f>'orig. data'!U95</f>
        <v>0.0006579745</v>
      </c>
      <c r="T123" s="12">
        <f>'orig. data'!AD95</f>
        <v>0.3371835083</v>
      </c>
    </row>
    <row r="124" spans="1:20" ht="12.75">
      <c r="A124" s="2">
        <v>101</v>
      </c>
      <c r="B124" t="s">
        <v>416</v>
      </c>
      <c r="C124">
        <f t="shared" si="36"/>
      </c>
      <c r="D124" t="str">
        <f t="shared" si="37"/>
        <v>2</v>
      </c>
      <c r="E124">
        <f t="shared" si="38"/>
      </c>
      <c r="F124" t="str">
        <f>IF(AND(L124&gt;0,L124&lt;=5),"T1c"," ")&amp;IF(AND(M124&gt;0,M124&lt;=5),"T1p"," ")</f>
        <v>  </v>
      </c>
      <c r="G124" t="str">
        <f>IF(AND(P124&gt;0,P124&lt;=5),"T2c"," ")&amp;IF(AND(Q124&gt;0,Q124&lt;=5),"T2p"," ")</f>
        <v>  </v>
      </c>
      <c r="H124" s="32">
        <f>I$19</f>
        <v>0.7079418387</v>
      </c>
      <c r="I124" s="3">
        <f>'orig. data'!D96</f>
        <v>0.7521565972</v>
      </c>
      <c r="J124" s="3">
        <f>'orig. data'!R96</f>
        <v>0.7712615769</v>
      </c>
      <c r="K124" s="32">
        <f>J$19</f>
        <v>0.7158067379</v>
      </c>
      <c r="L124" s="6">
        <f>'orig. data'!B96</f>
        <v>19842</v>
      </c>
      <c r="M124" s="6">
        <f>'orig. data'!C96</f>
        <v>25931</v>
      </c>
      <c r="N124" s="12">
        <f>'orig. data'!G96</f>
        <v>0.0089864152</v>
      </c>
      <c r="P124" s="6">
        <f>'orig. data'!P96</f>
        <v>20209</v>
      </c>
      <c r="Q124" s="6">
        <f>'orig. data'!Q96</f>
        <v>26758</v>
      </c>
      <c r="R124" s="12">
        <f>'orig. data'!U96</f>
        <v>0.0034273203</v>
      </c>
      <c r="T124" s="12">
        <f>'orig. data'!AD96</f>
        <v>0.305522104</v>
      </c>
    </row>
    <row r="125" spans="1:20" ht="12.75">
      <c r="A125" s="2">
        <v>102</v>
      </c>
      <c r="B125" t="s">
        <v>379</v>
      </c>
      <c r="C125" t="str">
        <f t="shared" si="36"/>
        <v>1</v>
      </c>
      <c r="D125" t="str">
        <f t="shared" si="37"/>
        <v>2</v>
      </c>
      <c r="E125">
        <f t="shared" si="38"/>
      </c>
      <c r="F125" t="str">
        <f>IF(AND(L125&gt;0,L125&lt;=5),"T1c"," ")&amp;IF(AND(M125&gt;0,M125&lt;=5),"T1p"," ")</f>
        <v>  </v>
      </c>
      <c r="G125" t="str">
        <f>IF(AND(P125&gt;0,P125&lt;=5),"T2c"," ")&amp;IF(AND(Q125&gt;0,Q125&lt;=5),"T2p"," ")</f>
        <v>  </v>
      </c>
      <c r="H125" s="32">
        <f>I$19</f>
        <v>0.7079418387</v>
      </c>
      <c r="I125" s="3">
        <f>'orig. data'!D97</f>
        <v>0.7720150636</v>
      </c>
      <c r="J125" s="3">
        <f>'orig. data'!R97</f>
        <v>0.7803527747</v>
      </c>
      <c r="K125" s="32">
        <f>J$19</f>
        <v>0.7158067379</v>
      </c>
      <c r="L125" s="6">
        <f>'orig. data'!B97</f>
        <v>30262</v>
      </c>
      <c r="M125" s="6">
        <f>'orig. data'!C97</f>
        <v>40400</v>
      </c>
      <c r="N125" s="12">
        <f>'orig. data'!G97</f>
        <v>0.0001158985</v>
      </c>
      <c r="P125" s="6">
        <f>'orig. data'!P97</f>
        <v>26865</v>
      </c>
      <c r="Q125" s="6">
        <f>'orig. data'!Q97</f>
        <v>36200</v>
      </c>
      <c r="R125" s="12">
        <f>'orig. data'!U97</f>
        <v>0.000450547</v>
      </c>
      <c r="T125" s="12">
        <f>'orig. data'!AD97</f>
        <v>0.6453341865</v>
      </c>
    </row>
    <row r="126" spans="1:20" ht="12.75">
      <c r="A126" s="2">
        <v>103</v>
      </c>
      <c r="B126" t="s">
        <v>388</v>
      </c>
      <c r="C126">
        <f t="shared" si="36"/>
      </c>
      <c r="D126">
        <f t="shared" si="37"/>
      </c>
      <c r="E126">
        <f t="shared" si="38"/>
      </c>
      <c r="F126" t="str">
        <f>IF(AND(L126&gt;0,L126&lt;=5),"T1c"," ")&amp;IF(AND(M126&gt;0,M126&lt;=5),"T1p"," ")</f>
        <v>  </v>
      </c>
      <c r="G126" t="str">
        <f>IF(AND(P126&gt;0,P126&lt;=5),"T2c"," ")&amp;IF(AND(Q126&gt;0,Q126&lt;=5),"T2p"," ")</f>
        <v>  </v>
      </c>
      <c r="H126" s="32">
        <f>I$19</f>
        <v>0.7079418387</v>
      </c>
      <c r="I126" s="3">
        <f>'orig. data'!D98</f>
        <v>0.7000106267</v>
      </c>
      <c r="J126" s="3">
        <f>'orig. data'!R98</f>
        <v>0.6887412436</v>
      </c>
      <c r="K126" s="32">
        <f>J$19</f>
        <v>0.7158067379</v>
      </c>
      <c r="L126" s="6">
        <f>'orig. data'!B98</f>
        <v>13180</v>
      </c>
      <c r="M126" s="6">
        <f>'orig. data'!C98</f>
        <v>18396</v>
      </c>
      <c r="N126" s="12">
        <f>'orig. data'!G98</f>
        <v>0.6352388926</v>
      </c>
      <c r="P126" s="6">
        <f>'orig. data'!P98</f>
        <v>11300</v>
      </c>
      <c r="Q126" s="6">
        <f>'orig. data'!Q98</f>
        <v>16292</v>
      </c>
      <c r="R126" s="12">
        <f>'orig. data'!U98</f>
        <v>0.05798747</v>
      </c>
      <c r="T126" s="12">
        <f>'orig. data'!AD98</f>
        <v>0.5319555406</v>
      </c>
    </row>
    <row r="127" spans="2:20" ht="12.75">
      <c r="B127"/>
      <c r="C127"/>
      <c r="D127"/>
      <c r="E127"/>
      <c r="F127"/>
      <c r="G127"/>
      <c r="H127" s="32"/>
      <c r="I127" s="3"/>
      <c r="J127" s="3"/>
      <c r="K127" s="32"/>
      <c r="L127" s="6"/>
      <c r="M127" s="6"/>
      <c r="N127" s="12"/>
      <c r="P127" s="6"/>
      <c r="Q127" s="6"/>
      <c r="R127" s="12"/>
      <c r="T127" s="12"/>
    </row>
    <row r="128" spans="1:20" ht="12.75">
      <c r="A128" s="2">
        <v>104</v>
      </c>
      <c r="B128" t="s">
        <v>327</v>
      </c>
      <c r="C128" t="str">
        <f t="shared" si="36"/>
        <v>1</v>
      </c>
      <c r="D128" t="str">
        <f t="shared" si="37"/>
        <v>2</v>
      </c>
      <c r="E128">
        <f t="shared" si="38"/>
      </c>
      <c r="F128" t="str">
        <f>IF(AND(L128&gt;0,L128&lt;=5),"T1c"," ")&amp;IF(AND(M128&gt;0,M128&lt;=5),"T1p"," ")</f>
        <v>  </v>
      </c>
      <c r="G128" t="str">
        <f>IF(AND(P128&gt;0,P128&lt;=5),"T2c"," ")&amp;IF(AND(Q128&gt;0,Q128&lt;=5),"T2p"," ")</f>
        <v>  </v>
      </c>
      <c r="H128" s="32">
        <f>I$19</f>
        <v>0.7079418387</v>
      </c>
      <c r="I128" s="3">
        <f>'orig. data'!D105</f>
        <v>0.8234272633</v>
      </c>
      <c r="J128" s="3">
        <f>'orig. data'!R105</f>
        <v>0.8205268664</v>
      </c>
      <c r="K128" s="32">
        <f>J$19</f>
        <v>0.7158067379</v>
      </c>
      <c r="L128" s="6">
        <f>'orig. data'!B105</f>
        <v>29351</v>
      </c>
      <c r="M128" s="6">
        <f>'orig. data'!C105</f>
        <v>36773</v>
      </c>
      <c r="N128" s="12">
        <f>'orig. data'!G105</f>
        <v>2.081927E-11</v>
      </c>
      <c r="P128" s="6">
        <f>'orig. data'!P105</f>
        <v>24978</v>
      </c>
      <c r="Q128" s="6">
        <f>'orig. data'!Q105</f>
        <v>32383</v>
      </c>
      <c r="R128" s="12">
        <f>'orig. data'!U105</f>
        <v>1.0754104E-08</v>
      </c>
      <c r="T128" s="12">
        <f>'orig. data'!AD105</f>
        <v>0.8804759395</v>
      </c>
    </row>
    <row r="129" spans="1:20" ht="12.75">
      <c r="A129" s="2">
        <v>105</v>
      </c>
      <c r="B129" t="s">
        <v>328</v>
      </c>
      <c r="C129" t="str">
        <f t="shared" si="36"/>
        <v>1</v>
      </c>
      <c r="D129" t="str">
        <f t="shared" si="37"/>
        <v>2</v>
      </c>
      <c r="E129">
        <f t="shared" si="38"/>
      </c>
      <c r="F129" t="str">
        <f>IF(AND(L129&gt;0,L129&lt;=5),"T1c"," ")&amp;IF(AND(M129&gt;0,M129&lt;=5),"T1p"," ")</f>
        <v>  </v>
      </c>
      <c r="G129" t="str">
        <f>IF(AND(P129&gt;0,P129&lt;=5),"T2c"," ")&amp;IF(AND(Q129&gt;0,Q129&lt;=5),"T2p"," ")</f>
        <v>  </v>
      </c>
      <c r="H129" s="32">
        <f>I$19</f>
        <v>0.7079418387</v>
      </c>
      <c r="I129" s="3">
        <f>'orig. data'!D106</f>
        <v>0.7919216761</v>
      </c>
      <c r="J129" s="3">
        <f>'orig. data'!R106</f>
        <v>0.7928692412</v>
      </c>
      <c r="K129" s="32">
        <f>J$19</f>
        <v>0.7158067379</v>
      </c>
      <c r="L129" s="6">
        <f>'orig. data'!B106</f>
        <v>22120</v>
      </c>
      <c r="M129" s="6">
        <f>'orig. data'!C106</f>
        <v>28816</v>
      </c>
      <c r="N129" s="12">
        <f>'orig. data'!G106</f>
        <v>8.7897782E-07</v>
      </c>
      <c r="P129" s="6">
        <f>'orig. data'!P106</f>
        <v>19250</v>
      </c>
      <c r="Q129" s="6">
        <f>'orig. data'!Q106</f>
        <v>25336</v>
      </c>
      <c r="R129" s="12">
        <f>'orig. data'!U106</f>
        <v>3.48196E-05</v>
      </c>
      <c r="T129" s="12">
        <f>'orig. data'!AD106</f>
        <v>0.960317872</v>
      </c>
    </row>
    <row r="130" spans="2:20" ht="12.75">
      <c r="B130"/>
      <c r="C130"/>
      <c r="D130"/>
      <c r="E130"/>
      <c r="F130"/>
      <c r="G130"/>
      <c r="H130" s="32"/>
      <c r="I130" s="3"/>
      <c r="J130" s="3"/>
      <c r="K130" s="32"/>
      <c r="L130" s="6"/>
      <c r="M130" s="6"/>
      <c r="N130" s="12"/>
      <c r="P130" s="6"/>
      <c r="Q130" s="6"/>
      <c r="R130" s="12"/>
      <c r="T130" s="12"/>
    </row>
    <row r="131" spans="1:20" ht="12.75">
      <c r="A131" s="2">
        <v>106</v>
      </c>
      <c r="B131" t="s">
        <v>390</v>
      </c>
      <c r="C131" t="str">
        <f t="shared" si="36"/>
        <v>1</v>
      </c>
      <c r="D131">
        <f t="shared" si="37"/>
      </c>
      <c r="E131">
        <f t="shared" si="38"/>
      </c>
      <c r="F131" t="str">
        <f>IF(AND(L131&gt;0,L131&lt;=5),"T1c"," ")&amp;IF(AND(M131&gt;0,M131&lt;=5),"T1p"," ")</f>
        <v>  </v>
      </c>
      <c r="G131" t="str">
        <f>IF(AND(P131&gt;0,P131&lt;=5),"T2c"," ")&amp;IF(AND(Q131&gt;0,Q131&lt;=5),"T2p"," ")</f>
        <v>  </v>
      </c>
      <c r="H131" s="32">
        <f>I$19</f>
        <v>0.7079418387</v>
      </c>
      <c r="I131" s="3">
        <f>'orig. data'!D107</f>
        <v>0.6485761533</v>
      </c>
      <c r="J131" s="3">
        <f>'orig. data'!R107</f>
        <v>0.6797363215</v>
      </c>
      <c r="K131" s="32">
        <f>J$19</f>
        <v>0.7158067379</v>
      </c>
      <c r="L131" s="6">
        <f>'orig. data'!B107</f>
        <v>10330</v>
      </c>
      <c r="M131" s="6">
        <f>'orig. data'!C107</f>
        <v>14707</v>
      </c>
      <c r="N131" s="12">
        <f>'orig. data'!G107</f>
        <v>0.0004087097</v>
      </c>
      <c r="P131" s="6">
        <f>'orig. data'!P107</f>
        <v>11470</v>
      </c>
      <c r="Q131" s="6">
        <f>'orig. data'!Q107</f>
        <v>16675</v>
      </c>
      <c r="R131" s="12">
        <f>'orig. data'!U107</f>
        <v>0.0147901886</v>
      </c>
      <c r="T131" s="12">
        <f>'orig. data'!AD107</f>
        <v>0.081598758</v>
      </c>
    </row>
    <row r="132" spans="1:20" ht="12.75">
      <c r="A132" s="2">
        <v>107</v>
      </c>
      <c r="B132" t="s">
        <v>399</v>
      </c>
      <c r="C132">
        <f t="shared" si="36"/>
      </c>
      <c r="D132" t="str">
        <f t="shared" si="37"/>
        <v>2</v>
      </c>
      <c r="E132">
        <f t="shared" si="38"/>
      </c>
      <c r="F132" t="str">
        <f>IF(AND(L132&gt;0,L132&lt;=5),"T1c"," ")&amp;IF(AND(M132&gt;0,M132&lt;=5),"T1p"," ")</f>
        <v>  </v>
      </c>
      <c r="G132" t="str">
        <f>IF(AND(P132&gt;0,P132&lt;=5),"T2c"," ")&amp;IF(AND(Q132&gt;0,Q132&lt;=5),"T2p"," ")</f>
        <v>  </v>
      </c>
      <c r="H132" s="32">
        <f>I$19</f>
        <v>0.7079418387</v>
      </c>
      <c r="I132" s="3">
        <f>'orig. data'!D108</f>
        <v>0.6683117579</v>
      </c>
      <c r="J132" s="3">
        <f>'orig. data'!R108</f>
        <v>0.6371587353</v>
      </c>
      <c r="K132" s="32">
        <f>J$19</f>
        <v>0.7158067379</v>
      </c>
      <c r="L132" s="6">
        <f>'orig. data'!B108</f>
        <v>9077</v>
      </c>
      <c r="M132" s="6">
        <f>'orig. data'!C108</f>
        <v>13434</v>
      </c>
      <c r="N132" s="12">
        <f>'orig. data'!G108</f>
        <v>0.0183082661</v>
      </c>
      <c r="P132" s="6">
        <f>'orig. data'!P108</f>
        <v>7710</v>
      </c>
      <c r="Q132" s="6">
        <f>'orig. data'!Q108</f>
        <v>12095</v>
      </c>
      <c r="R132" s="12">
        <f>'orig. data'!U108</f>
        <v>6.9831979E-07</v>
      </c>
      <c r="T132" s="12">
        <f>'orig. data'!AD108</f>
        <v>0.0804186111</v>
      </c>
    </row>
    <row r="133" spans="2:20" ht="12.75">
      <c r="B133"/>
      <c r="C133"/>
      <c r="D133"/>
      <c r="E133"/>
      <c r="F133"/>
      <c r="G133"/>
      <c r="H133" s="32"/>
      <c r="I133" s="3"/>
      <c r="J133" s="3"/>
      <c r="K133" s="32"/>
      <c r="L133" s="6"/>
      <c r="M133" s="6"/>
      <c r="N133" s="12"/>
      <c r="P133" s="6"/>
      <c r="Q133" s="6"/>
      <c r="R133" s="12"/>
      <c r="T133" s="12"/>
    </row>
    <row r="134" spans="1:20" ht="12.75">
      <c r="A134" s="2">
        <v>108</v>
      </c>
      <c r="B134" t="s">
        <v>417</v>
      </c>
      <c r="C134">
        <f t="shared" si="36"/>
      </c>
      <c r="D134" t="str">
        <f t="shared" si="37"/>
        <v>2</v>
      </c>
      <c r="E134">
        <f t="shared" si="38"/>
      </c>
      <c r="F134" t="str">
        <f>IF(AND(L134&gt;0,L134&lt;=5),"T1c"," ")&amp;IF(AND(M134&gt;0,M134&lt;=5),"T1p"," ")</f>
        <v>  </v>
      </c>
      <c r="G134" t="str">
        <f>IF(AND(P134&gt;0,P134&lt;=5),"T2c"," ")&amp;IF(AND(Q134&gt;0,Q134&lt;=5),"T2p"," ")</f>
        <v>  </v>
      </c>
      <c r="H134" s="32">
        <f>I$19</f>
        <v>0.7079418387</v>
      </c>
      <c r="I134" s="3">
        <f>'orig. data'!D111</f>
        <v>0.6653898254</v>
      </c>
      <c r="J134" s="3">
        <f>'orig. data'!R111</f>
        <v>0.6718735975</v>
      </c>
      <c r="K134" s="32">
        <f>J$19</f>
        <v>0.7158067379</v>
      </c>
      <c r="L134" s="6">
        <f>'orig. data'!B111</f>
        <v>17856</v>
      </c>
      <c r="M134" s="6">
        <f>'orig. data'!C111</f>
        <v>26768</v>
      </c>
      <c r="N134" s="12">
        <f>'orig. data'!G111</f>
        <v>0.0073136537</v>
      </c>
      <c r="P134" s="6">
        <f>'orig. data'!P111</f>
        <v>15635</v>
      </c>
      <c r="Q134" s="6">
        <f>'orig. data'!Q111</f>
        <v>23388</v>
      </c>
      <c r="R134" s="12">
        <f>'orig. data'!U111</f>
        <v>0.0025588194</v>
      </c>
      <c r="T134" s="12">
        <f>'orig. data'!AD111</f>
        <v>0.6945421088</v>
      </c>
    </row>
    <row r="135" spans="1:20" ht="12.75">
      <c r="A135" s="2">
        <v>109</v>
      </c>
      <c r="B135" t="s">
        <v>400</v>
      </c>
      <c r="C135" t="str">
        <f t="shared" si="36"/>
        <v>1</v>
      </c>
      <c r="D135" t="str">
        <f t="shared" si="37"/>
        <v>2</v>
      </c>
      <c r="E135">
        <f t="shared" si="38"/>
      </c>
      <c r="F135" t="str">
        <f>IF(AND(L135&gt;0,L135&lt;=5),"T1c"," ")&amp;IF(AND(M135&gt;0,M135&lt;=5),"T1p"," ")</f>
        <v>  </v>
      </c>
      <c r="G135" t="str">
        <f>IF(AND(P135&gt;0,P135&lt;=5),"T2c"," ")&amp;IF(AND(Q135&gt;0,Q135&lt;=5),"T2p"," ")</f>
        <v>  </v>
      </c>
      <c r="H135" s="32">
        <f>I$19</f>
        <v>0.7079418387</v>
      </c>
      <c r="I135" s="3">
        <f>'orig. data'!D112</f>
        <v>0.608049555</v>
      </c>
      <c r="J135" s="3">
        <f>'orig. data'!R112</f>
        <v>0.5674727904</v>
      </c>
      <c r="K135" s="32">
        <f>J$19</f>
        <v>0.7158067379</v>
      </c>
      <c r="L135" s="6">
        <f>'orig. data'!B112</f>
        <v>8684</v>
      </c>
      <c r="M135" s="6">
        <f>'orig. data'!C112</f>
        <v>13591</v>
      </c>
      <c r="N135" s="12">
        <f>'orig. data'!G112</f>
        <v>6.673877E-10</v>
      </c>
      <c r="P135" s="6">
        <f>'orig. data'!P112</f>
        <v>6406</v>
      </c>
      <c r="Q135" s="6">
        <f>'orig. data'!Q112</f>
        <v>11061</v>
      </c>
      <c r="R135" s="12">
        <f>'orig. data'!U112</f>
        <v>6.049275E-21</v>
      </c>
      <c r="T135" s="12">
        <f>'orig. data'!AD112</f>
        <v>0.0137786557</v>
      </c>
    </row>
    <row r="136" spans="2:20" ht="12.75">
      <c r="B136"/>
      <c r="C136"/>
      <c r="D136"/>
      <c r="E136"/>
      <c r="F136"/>
      <c r="G136"/>
      <c r="H136" s="32"/>
      <c r="I136" s="3"/>
      <c r="J136" s="3"/>
      <c r="K136" s="32"/>
      <c r="L136" s="6"/>
      <c r="M136" s="6"/>
      <c r="N136" s="12"/>
      <c r="P136" s="6"/>
      <c r="Q136" s="6"/>
      <c r="R136" s="12"/>
      <c r="T136" s="12"/>
    </row>
    <row r="137" spans="1:20" ht="12.75">
      <c r="A137" s="2">
        <v>110</v>
      </c>
      <c r="B137" t="s">
        <v>382</v>
      </c>
      <c r="C137" t="str">
        <f t="shared" si="36"/>
        <v>1</v>
      </c>
      <c r="D137" t="str">
        <f t="shared" si="37"/>
        <v>2</v>
      </c>
      <c r="E137">
        <f t="shared" si="38"/>
      </c>
      <c r="F137" t="str">
        <f>IF(AND(L137&gt;0,L137&lt;=5),"T1c"," ")&amp;IF(AND(M137&gt;0,M137&lt;=5),"T1p"," ")</f>
        <v>  </v>
      </c>
      <c r="G137" t="str">
        <f>IF(AND(P137&gt;0,P137&lt;=5),"T2c"," ")&amp;IF(AND(Q137&gt;0,Q137&lt;=5),"T2p"," ")</f>
        <v>  </v>
      </c>
      <c r="H137" s="32">
        <f>I$19</f>
        <v>0.7079418387</v>
      </c>
      <c r="I137" s="3">
        <f>'orig. data'!D109</f>
        <v>0.6404241212</v>
      </c>
      <c r="J137" s="3">
        <f>'orig. data'!R109</f>
        <v>0.6429434012</v>
      </c>
      <c r="K137" s="32">
        <f>J$19</f>
        <v>0.7158067379</v>
      </c>
      <c r="L137" s="6">
        <f>'orig. data'!B109</f>
        <v>25932</v>
      </c>
      <c r="M137" s="6">
        <f>'orig. data'!C109</f>
        <v>39035</v>
      </c>
      <c r="N137" s="12">
        <f>'orig. data'!G109</f>
        <v>1.07185E-05</v>
      </c>
      <c r="P137" s="6">
        <f>'orig. data'!P109</f>
        <v>23325</v>
      </c>
      <c r="Q137" s="6">
        <f>'orig. data'!Q109</f>
        <v>35941</v>
      </c>
      <c r="R137" s="12">
        <f>'orig. data'!U109</f>
        <v>5.5727821E-07</v>
      </c>
      <c r="T137" s="12">
        <f>'orig. data'!AD109</f>
        <v>0.8695305527</v>
      </c>
    </row>
    <row r="138" spans="1:20" ht="12.75">
      <c r="A138" s="2">
        <v>111</v>
      </c>
      <c r="B138" t="s">
        <v>383</v>
      </c>
      <c r="C138" t="str">
        <f t="shared" si="36"/>
        <v>1</v>
      </c>
      <c r="D138" t="str">
        <f t="shared" si="37"/>
        <v>2</v>
      </c>
      <c r="E138">
        <f t="shared" si="38"/>
      </c>
      <c r="F138" t="str">
        <f>IF(AND(L138&gt;0,L138&lt;=5),"T1c"," ")&amp;IF(AND(M138&gt;0,M138&lt;=5),"T1p"," ")</f>
        <v>  </v>
      </c>
      <c r="G138" t="str">
        <f>IF(AND(P138&gt;0,P138&lt;=5),"T2c"," ")&amp;IF(AND(Q138&gt;0,Q138&lt;=5),"T2p"," ")</f>
        <v>  </v>
      </c>
      <c r="H138" s="32">
        <f>I$19</f>
        <v>0.7079418387</v>
      </c>
      <c r="I138" s="3">
        <f>'orig. data'!D110</f>
        <v>0.6105825708</v>
      </c>
      <c r="J138" s="3">
        <f>'orig. data'!R110</f>
        <v>0.6133076204</v>
      </c>
      <c r="K138" s="32">
        <f>J$19</f>
        <v>0.7158067379</v>
      </c>
      <c r="L138" s="6">
        <f>'orig. data'!B110</f>
        <v>22298</v>
      </c>
      <c r="M138" s="6">
        <f>'orig. data'!C110</f>
        <v>33351</v>
      </c>
      <c r="N138" s="12">
        <f>'orig. data'!G110</f>
        <v>1.353571E-10</v>
      </c>
      <c r="P138" s="6">
        <f>'orig. data'!P110</f>
        <v>18628</v>
      </c>
      <c r="Q138" s="6">
        <f>'orig. data'!Q110</f>
        <v>29231</v>
      </c>
      <c r="R138" s="12">
        <f>'orig. data'!U110</f>
        <v>3.328262E-12</v>
      </c>
      <c r="T138" s="12">
        <f>'orig. data'!AD110</f>
        <v>0.8556940443</v>
      </c>
    </row>
    <row r="139" spans="2:8" ht="12.75">
      <c r="B139"/>
      <c r="C139">
        <f t="shared" si="36"/>
      </c>
      <c r="D139">
        <f t="shared" si="37"/>
      </c>
      <c r="E139">
        <f t="shared" si="38"/>
      </c>
      <c r="F139" t="str">
        <f>IF(AND(L139&gt;0,L139&lt;=5),"T1c"," ")&amp;IF(AND(M139&gt;0,M139&lt;=5),"T1p"," ")</f>
        <v>  </v>
      </c>
      <c r="G139"/>
      <c r="H139" s="33"/>
    </row>
    <row r="140" spans="2:8" ht="12.75">
      <c r="B140"/>
      <c r="C140">
        <f t="shared" si="36"/>
      </c>
      <c r="D140">
        <f t="shared" si="37"/>
      </c>
      <c r="E140">
        <f t="shared" si="38"/>
      </c>
      <c r="F140"/>
      <c r="G140"/>
      <c r="H140" s="33"/>
    </row>
    <row r="141" spans="2:8" ht="12.75">
      <c r="B141"/>
      <c r="C141">
        <f t="shared" si="36"/>
      </c>
      <c r="D141">
        <f t="shared" si="37"/>
      </c>
      <c r="E141">
        <f t="shared" si="38"/>
      </c>
      <c r="F141"/>
      <c r="G141"/>
      <c r="H141" s="33"/>
    </row>
    <row r="142" spans="2:8" ht="12.75">
      <c r="B142"/>
      <c r="C142">
        <f t="shared" si="36"/>
      </c>
      <c r="D142">
        <f t="shared" si="37"/>
      </c>
      <c r="E142">
        <f t="shared" si="38"/>
      </c>
      <c r="F142"/>
      <c r="G142"/>
      <c r="H142" s="33"/>
    </row>
    <row r="143" spans="2:8" ht="12.75">
      <c r="B143"/>
      <c r="C143">
        <f t="shared" si="36"/>
      </c>
      <c r="D143">
        <f t="shared" si="37"/>
      </c>
      <c r="E143">
        <f t="shared" si="38"/>
      </c>
      <c r="F143"/>
      <c r="G143"/>
      <c r="H143" s="33"/>
    </row>
    <row r="144" spans="2:8" ht="12.75">
      <c r="B144"/>
      <c r="C144">
        <f t="shared" si="36"/>
      </c>
      <c r="D144">
        <f t="shared" si="37"/>
      </c>
      <c r="E144">
        <f t="shared" si="38"/>
      </c>
      <c r="F144"/>
      <c r="G144"/>
      <c r="H144" s="33"/>
    </row>
    <row r="145" spans="2:8" ht="12.75">
      <c r="B145"/>
      <c r="C145">
        <f t="shared" si="36"/>
      </c>
      <c r="D145"/>
      <c r="E145">
        <f t="shared" si="38"/>
      </c>
      <c r="F145"/>
      <c r="G145"/>
      <c r="H145" s="33"/>
    </row>
    <row r="146" spans="3:8" ht="12.75">
      <c r="C146">
        <f t="shared" si="36"/>
      </c>
      <c r="E146">
        <f t="shared" si="38"/>
      </c>
      <c r="H146" s="33"/>
    </row>
    <row r="147" spans="3:8" ht="12.75">
      <c r="C147">
        <f t="shared" si="36"/>
      </c>
      <c r="E147">
        <f t="shared" si="38"/>
      </c>
      <c r="H147" s="33"/>
    </row>
    <row r="148" spans="3:8" ht="12.75">
      <c r="C148">
        <f t="shared" si="36"/>
      </c>
      <c r="E148">
        <f t="shared" si="38"/>
      </c>
      <c r="H148" s="33"/>
    </row>
    <row r="149" spans="3:8" ht="12.75">
      <c r="C149">
        <f t="shared" si="36"/>
      </c>
      <c r="E149">
        <f t="shared" si="38"/>
      </c>
      <c r="H149" s="33"/>
    </row>
    <row r="150" spans="3:8" ht="12.75">
      <c r="C150">
        <f t="shared" si="36"/>
      </c>
      <c r="E150">
        <f t="shared" si="38"/>
      </c>
      <c r="H150" s="33"/>
    </row>
    <row r="151" spans="3:8" ht="12.75">
      <c r="C151">
        <f t="shared" si="36"/>
      </c>
      <c r="E151">
        <f t="shared" si="38"/>
      </c>
      <c r="H151" s="33"/>
    </row>
    <row r="152" spans="3:5" ht="12.75">
      <c r="C152">
        <f t="shared" si="36"/>
      </c>
      <c r="E152">
        <f t="shared" si="38"/>
      </c>
    </row>
    <row r="153" ht="12.75">
      <c r="E153">
        <f t="shared" si="38"/>
      </c>
    </row>
    <row r="154" ht="12.75">
      <c r="E154">
        <f t="shared" si="38"/>
      </c>
    </row>
    <row r="155" ht="12.75">
      <c r="E155">
        <f t="shared" si="38"/>
      </c>
    </row>
    <row r="156" ht="12.75">
      <c r="E156">
        <f t="shared" si="38"/>
      </c>
    </row>
    <row r="157" ht="12.75">
      <c r="E157">
        <f t="shared" si="38"/>
      </c>
    </row>
    <row r="158" ht="12.75">
      <c r="E158">
        <f t="shared" si="38"/>
      </c>
    </row>
    <row r="159" ht="12.75">
      <c r="E159">
        <f t="shared" si="38"/>
      </c>
    </row>
    <row r="160" ht="12.75">
      <c r="E160">
        <f t="shared" si="38"/>
      </c>
    </row>
    <row r="161" ht="12.75">
      <c r="E161">
        <f t="shared" si="38"/>
      </c>
    </row>
    <row r="162" ht="12.75">
      <c r="E162">
        <f t="shared" si="38"/>
      </c>
    </row>
    <row r="163" ht="12.75">
      <c r="E163">
        <f t="shared" si="38"/>
      </c>
    </row>
    <row r="164" ht="12.75">
      <c r="E164">
        <f t="shared" si="38"/>
      </c>
    </row>
    <row r="165" ht="12.75">
      <c r="E165">
        <f t="shared" si="38"/>
      </c>
    </row>
    <row r="166" ht="12.75">
      <c r="E166">
        <f t="shared" si="38"/>
      </c>
    </row>
    <row r="167" ht="12.75">
      <c r="E167">
        <f t="shared" si="38"/>
      </c>
    </row>
    <row r="168" ht="12.75">
      <c r="E168">
        <f t="shared" si="38"/>
      </c>
    </row>
    <row r="169" ht="12.75">
      <c r="E169">
        <f t="shared" si="38"/>
      </c>
    </row>
    <row r="170" ht="12.75">
      <c r="E170">
        <f t="shared" si="38"/>
      </c>
    </row>
    <row r="171" ht="12.75">
      <c r="E171">
        <f t="shared" si="38"/>
      </c>
    </row>
    <row r="172" ht="12.75">
      <c r="E172">
        <f t="shared" si="38"/>
      </c>
    </row>
    <row r="173" ht="12.75">
      <c r="E173">
        <f t="shared" si="38"/>
      </c>
    </row>
    <row r="174" ht="12.75">
      <c r="E174">
        <f t="shared" si="38"/>
      </c>
    </row>
    <row r="175" ht="12.75">
      <c r="E175">
        <f t="shared" si="38"/>
      </c>
    </row>
    <row r="176" ht="12.75">
      <c r="E176">
        <f t="shared" si="38"/>
      </c>
    </row>
    <row r="177" ht="12.75">
      <c r="E177">
        <f t="shared" si="38"/>
      </c>
    </row>
    <row r="178" ht="12.75">
      <c r="E178">
        <f t="shared" si="38"/>
      </c>
    </row>
    <row r="179" ht="12.75">
      <c r="E179">
        <f t="shared" si="38"/>
      </c>
    </row>
    <row r="180" ht="12.75">
      <c r="E180">
        <f t="shared" si="38"/>
      </c>
    </row>
    <row r="181" ht="12.75">
      <c r="E181">
        <f t="shared" si="38"/>
      </c>
    </row>
    <row r="182" ht="12.75">
      <c r="E182">
        <f t="shared" si="38"/>
      </c>
    </row>
    <row r="183" ht="12.75">
      <c r="E183">
        <f t="shared" si="38"/>
      </c>
    </row>
    <row r="184" ht="12.75">
      <c r="E184">
        <f t="shared" si="38"/>
      </c>
    </row>
    <row r="185" ht="12.75">
      <c r="E185">
        <f t="shared" si="38"/>
      </c>
    </row>
    <row r="186" ht="12.75">
      <c r="E186">
        <f t="shared" si="38"/>
      </c>
    </row>
    <row r="187" ht="12.75">
      <c r="E187">
        <f t="shared" si="38"/>
      </c>
    </row>
    <row r="188" ht="12.75">
      <c r="E188">
        <f t="shared" si="38"/>
      </c>
    </row>
    <row r="189" ht="12.75">
      <c r="E189">
        <f aca="true" t="shared" si="39" ref="E189:E252">IF(AND(T189&lt;=0.005,T189&gt;0),"t","")</f>
      </c>
    </row>
    <row r="190" ht="12.75">
      <c r="E190">
        <f t="shared" si="39"/>
      </c>
    </row>
    <row r="191" ht="12.75">
      <c r="E191">
        <f t="shared" si="39"/>
      </c>
    </row>
    <row r="192" ht="12.75">
      <c r="E192">
        <f t="shared" si="39"/>
      </c>
    </row>
    <row r="193" ht="12.75">
      <c r="E193">
        <f t="shared" si="39"/>
      </c>
    </row>
    <row r="194" ht="12.75">
      <c r="E194">
        <f t="shared" si="39"/>
      </c>
    </row>
    <row r="195" ht="12.75">
      <c r="E195">
        <f t="shared" si="39"/>
      </c>
    </row>
    <row r="196" ht="12.75">
      <c r="E196">
        <f t="shared" si="39"/>
      </c>
    </row>
    <row r="197" ht="12.75">
      <c r="E197">
        <f t="shared" si="39"/>
      </c>
    </row>
    <row r="198" ht="12.75">
      <c r="E198">
        <f t="shared" si="39"/>
      </c>
    </row>
    <row r="199" ht="12.75">
      <c r="E199">
        <f t="shared" si="39"/>
      </c>
    </row>
    <row r="200" ht="12.75">
      <c r="E200">
        <f t="shared" si="39"/>
      </c>
    </row>
    <row r="201" ht="12.75">
      <c r="E201">
        <f t="shared" si="39"/>
      </c>
    </row>
    <row r="202" ht="12.75">
      <c r="E202">
        <f t="shared" si="39"/>
      </c>
    </row>
    <row r="203" ht="12.75">
      <c r="E203">
        <f t="shared" si="39"/>
      </c>
    </row>
    <row r="204" ht="12.75">
      <c r="E204">
        <f t="shared" si="39"/>
      </c>
    </row>
    <row r="205" ht="12.75">
      <c r="E205">
        <f t="shared" si="39"/>
      </c>
    </row>
    <row r="206" ht="12.75">
      <c r="E206">
        <f t="shared" si="39"/>
      </c>
    </row>
    <row r="207" ht="12.75">
      <c r="E207">
        <f t="shared" si="39"/>
      </c>
    </row>
    <row r="208" ht="12.75">
      <c r="E208">
        <f t="shared" si="39"/>
      </c>
    </row>
    <row r="209" ht="12.75">
      <c r="E209">
        <f t="shared" si="39"/>
      </c>
    </row>
    <row r="210" ht="12.75">
      <c r="E210">
        <f t="shared" si="39"/>
      </c>
    </row>
    <row r="211" ht="12.75">
      <c r="E211">
        <f t="shared" si="39"/>
      </c>
    </row>
    <row r="212" ht="12.75">
      <c r="E212">
        <f t="shared" si="39"/>
      </c>
    </row>
    <row r="213" ht="12.75">
      <c r="E213">
        <f t="shared" si="39"/>
      </c>
    </row>
    <row r="214" ht="12.75">
      <c r="E214">
        <f t="shared" si="39"/>
      </c>
    </row>
    <row r="215" ht="12.75">
      <c r="E215">
        <f t="shared" si="39"/>
      </c>
    </row>
    <row r="216" ht="12.75">
      <c r="E216">
        <f t="shared" si="39"/>
      </c>
    </row>
    <row r="217" ht="12.75">
      <c r="E217">
        <f t="shared" si="39"/>
      </c>
    </row>
    <row r="218" ht="12.75">
      <c r="E218">
        <f t="shared" si="39"/>
      </c>
    </row>
    <row r="219" ht="12.75">
      <c r="E219">
        <f t="shared" si="39"/>
      </c>
    </row>
    <row r="220" ht="12.75">
      <c r="E220">
        <f t="shared" si="39"/>
      </c>
    </row>
    <row r="221" ht="12.75">
      <c r="E221">
        <f t="shared" si="39"/>
      </c>
    </row>
    <row r="222" ht="12.75">
      <c r="E222">
        <f t="shared" si="39"/>
      </c>
    </row>
    <row r="223" ht="12.75">
      <c r="E223">
        <f t="shared" si="39"/>
      </c>
    </row>
    <row r="224" ht="12.75">
      <c r="E224">
        <f t="shared" si="39"/>
      </c>
    </row>
    <row r="225" ht="12.75">
      <c r="E225">
        <f t="shared" si="39"/>
      </c>
    </row>
    <row r="226" ht="12.75">
      <c r="E226">
        <f t="shared" si="39"/>
      </c>
    </row>
    <row r="227" ht="12.75">
      <c r="E227">
        <f t="shared" si="39"/>
      </c>
    </row>
    <row r="228" ht="12.75">
      <c r="E228">
        <f t="shared" si="39"/>
      </c>
    </row>
    <row r="229" ht="12.75">
      <c r="E229">
        <f t="shared" si="39"/>
      </c>
    </row>
    <row r="230" ht="12.75">
      <c r="E230">
        <f t="shared" si="39"/>
      </c>
    </row>
    <row r="231" ht="12.75">
      <c r="E231">
        <f t="shared" si="39"/>
      </c>
    </row>
    <row r="232" ht="12.75">
      <c r="E232">
        <f t="shared" si="39"/>
      </c>
    </row>
    <row r="233" ht="12.75">
      <c r="E233">
        <f t="shared" si="39"/>
      </c>
    </row>
    <row r="234" ht="12.75">
      <c r="E234">
        <f t="shared" si="39"/>
      </c>
    </row>
    <row r="235" ht="12.75">
      <c r="E235">
        <f t="shared" si="39"/>
      </c>
    </row>
    <row r="236" ht="12.75">
      <c r="E236">
        <f t="shared" si="39"/>
      </c>
    </row>
    <row r="237" ht="12.75">
      <c r="E237">
        <f t="shared" si="39"/>
      </c>
    </row>
    <row r="238" ht="12.75">
      <c r="E238">
        <f t="shared" si="39"/>
      </c>
    </row>
    <row r="239" ht="12.75">
      <c r="E239">
        <f t="shared" si="39"/>
      </c>
    </row>
    <row r="240" ht="12.75">
      <c r="E240">
        <f t="shared" si="39"/>
      </c>
    </row>
    <row r="241" ht="12.75">
      <c r="E241">
        <f t="shared" si="39"/>
      </c>
    </row>
    <row r="242" ht="12.75">
      <c r="E242">
        <f t="shared" si="39"/>
      </c>
    </row>
    <row r="243" ht="12.75">
      <c r="E243">
        <f t="shared" si="39"/>
      </c>
    </row>
    <row r="244" ht="12.75">
      <c r="E244">
        <f t="shared" si="39"/>
      </c>
    </row>
    <row r="245" ht="12.75">
      <c r="E245">
        <f t="shared" si="39"/>
      </c>
    </row>
    <row r="246" ht="12.75">
      <c r="E246">
        <f t="shared" si="39"/>
      </c>
    </row>
    <row r="247" ht="12.75">
      <c r="E247">
        <f t="shared" si="39"/>
      </c>
    </row>
    <row r="248" ht="12.75">
      <c r="E248">
        <f t="shared" si="39"/>
      </c>
    </row>
    <row r="249" ht="12.75">
      <c r="E249">
        <f t="shared" si="39"/>
      </c>
    </row>
    <row r="250" ht="12.75">
      <c r="E250">
        <f t="shared" si="39"/>
      </c>
    </row>
    <row r="251" ht="12.75">
      <c r="E251">
        <f t="shared" si="39"/>
      </c>
    </row>
    <row r="252" ht="12.75">
      <c r="E252">
        <f t="shared" si="39"/>
      </c>
    </row>
    <row r="253" ht="12.75">
      <c r="E253">
        <f aca="true" t="shared" si="40" ref="E253:E316">IF(AND(T253&lt;=0.005,T253&gt;0),"t","")</f>
      </c>
    </row>
    <row r="254" ht="12.75">
      <c r="E254">
        <f t="shared" si="40"/>
      </c>
    </row>
    <row r="255" ht="12.75">
      <c r="E255">
        <f t="shared" si="40"/>
      </c>
    </row>
    <row r="256" ht="12.75">
      <c r="E256">
        <f t="shared" si="40"/>
      </c>
    </row>
    <row r="257" ht="12.75">
      <c r="E257">
        <f t="shared" si="40"/>
      </c>
    </row>
    <row r="258" ht="12.75">
      <c r="E258">
        <f t="shared" si="40"/>
      </c>
    </row>
    <row r="259" ht="12.75">
      <c r="E259">
        <f t="shared" si="40"/>
      </c>
    </row>
    <row r="260" ht="12.75">
      <c r="E260">
        <f t="shared" si="40"/>
      </c>
    </row>
    <row r="261" ht="12.75">
      <c r="E261">
        <f t="shared" si="40"/>
      </c>
    </row>
    <row r="262" ht="12.75">
      <c r="E262">
        <f t="shared" si="40"/>
      </c>
    </row>
    <row r="263" ht="12.75">
      <c r="E263">
        <f t="shared" si="40"/>
      </c>
    </row>
    <row r="264" ht="12.75">
      <c r="E264">
        <f t="shared" si="40"/>
      </c>
    </row>
    <row r="265" ht="12.75">
      <c r="E265">
        <f t="shared" si="40"/>
      </c>
    </row>
    <row r="266" ht="12.75">
      <c r="E266">
        <f t="shared" si="40"/>
      </c>
    </row>
    <row r="267" ht="12.75">
      <c r="E267">
        <f t="shared" si="40"/>
      </c>
    </row>
    <row r="268" ht="12.75">
      <c r="E268">
        <f t="shared" si="40"/>
      </c>
    </row>
    <row r="269" ht="12.75">
      <c r="E269">
        <f t="shared" si="40"/>
      </c>
    </row>
    <row r="270" ht="12.75">
      <c r="E270">
        <f t="shared" si="40"/>
      </c>
    </row>
    <row r="271" ht="12.75">
      <c r="E271">
        <f t="shared" si="40"/>
      </c>
    </row>
    <row r="272" ht="12.75">
      <c r="E272">
        <f t="shared" si="40"/>
      </c>
    </row>
    <row r="273" ht="12.75">
      <c r="E273">
        <f t="shared" si="40"/>
      </c>
    </row>
    <row r="274" ht="12.75">
      <c r="E274">
        <f t="shared" si="40"/>
      </c>
    </row>
    <row r="275" ht="12.75">
      <c r="E275">
        <f t="shared" si="40"/>
      </c>
    </row>
    <row r="276" ht="12.75">
      <c r="E276">
        <f t="shared" si="40"/>
      </c>
    </row>
    <row r="277" ht="12.75">
      <c r="E277">
        <f t="shared" si="40"/>
      </c>
    </row>
    <row r="278" ht="12.75">
      <c r="E278">
        <f t="shared" si="40"/>
      </c>
    </row>
    <row r="279" ht="12.75">
      <c r="E279">
        <f t="shared" si="40"/>
      </c>
    </row>
    <row r="280" ht="12.75">
      <c r="E280">
        <f t="shared" si="40"/>
      </c>
    </row>
    <row r="281" ht="12.75">
      <c r="E281">
        <f t="shared" si="40"/>
      </c>
    </row>
    <row r="282" ht="12.75">
      <c r="E282">
        <f t="shared" si="40"/>
      </c>
    </row>
    <row r="283" ht="12.75">
      <c r="E283">
        <f t="shared" si="40"/>
      </c>
    </row>
    <row r="284" ht="12.75">
      <c r="E284">
        <f t="shared" si="40"/>
      </c>
    </row>
    <row r="285" ht="12.75">
      <c r="E285">
        <f t="shared" si="40"/>
      </c>
    </row>
    <row r="286" ht="12.75">
      <c r="E286">
        <f t="shared" si="40"/>
      </c>
    </row>
    <row r="287" ht="12.75">
      <c r="E287">
        <f t="shared" si="40"/>
      </c>
    </row>
    <row r="288" ht="12.75">
      <c r="E288">
        <f t="shared" si="40"/>
      </c>
    </row>
    <row r="289" ht="12.75">
      <c r="E289">
        <f t="shared" si="40"/>
      </c>
    </row>
    <row r="290" ht="12.75">
      <c r="E290">
        <f t="shared" si="40"/>
      </c>
    </row>
    <row r="291" ht="12.75">
      <c r="E291">
        <f t="shared" si="40"/>
      </c>
    </row>
    <row r="292" ht="12.75">
      <c r="E292">
        <f t="shared" si="40"/>
      </c>
    </row>
    <row r="293" ht="12.75">
      <c r="E293">
        <f t="shared" si="40"/>
      </c>
    </row>
    <row r="294" ht="12.75">
      <c r="E294">
        <f t="shared" si="40"/>
      </c>
    </row>
    <row r="295" ht="12.75">
      <c r="E295">
        <f t="shared" si="40"/>
      </c>
    </row>
    <row r="296" ht="12.75">
      <c r="E296">
        <f t="shared" si="40"/>
      </c>
    </row>
    <row r="297" ht="12.75">
      <c r="E297">
        <f t="shared" si="40"/>
      </c>
    </row>
    <row r="298" ht="12.75">
      <c r="E298">
        <f t="shared" si="40"/>
      </c>
    </row>
    <row r="299" ht="12.75">
      <c r="E299">
        <f t="shared" si="40"/>
      </c>
    </row>
    <row r="300" ht="12.75">
      <c r="E300">
        <f t="shared" si="40"/>
      </c>
    </row>
    <row r="301" ht="12.75">
      <c r="E301">
        <f t="shared" si="40"/>
      </c>
    </row>
    <row r="302" ht="12.75">
      <c r="E302">
        <f t="shared" si="40"/>
      </c>
    </row>
    <row r="303" ht="12.75">
      <c r="E303">
        <f t="shared" si="40"/>
      </c>
    </row>
    <row r="304" ht="12.75">
      <c r="E304">
        <f t="shared" si="40"/>
      </c>
    </row>
    <row r="305" ht="12.75">
      <c r="E305">
        <f t="shared" si="40"/>
      </c>
    </row>
    <row r="306" ht="12.75">
      <c r="E306">
        <f t="shared" si="40"/>
      </c>
    </row>
    <row r="307" ht="12.75">
      <c r="E307">
        <f t="shared" si="40"/>
      </c>
    </row>
    <row r="308" ht="12.75">
      <c r="E308">
        <f t="shared" si="40"/>
      </c>
    </row>
    <row r="309" ht="12.75">
      <c r="E309">
        <f t="shared" si="40"/>
      </c>
    </row>
    <row r="310" ht="12.75">
      <c r="E310">
        <f t="shared" si="40"/>
      </c>
    </row>
    <row r="311" ht="12.75">
      <c r="E311">
        <f t="shared" si="40"/>
      </c>
    </row>
    <row r="312" ht="12.75">
      <c r="E312">
        <f t="shared" si="40"/>
      </c>
    </row>
    <row r="313" ht="12.75">
      <c r="E313">
        <f t="shared" si="40"/>
      </c>
    </row>
    <row r="314" ht="12.75">
      <c r="E314">
        <f t="shared" si="40"/>
      </c>
    </row>
    <row r="315" ht="12.75">
      <c r="E315">
        <f t="shared" si="40"/>
      </c>
    </row>
    <row r="316" ht="12.75">
      <c r="E316">
        <f t="shared" si="40"/>
      </c>
    </row>
    <row r="317" ht="12.75">
      <c r="E317">
        <f aca="true" t="shared" si="41" ref="E317:E380">IF(AND(T317&lt;=0.005,T317&gt;0),"t","")</f>
      </c>
    </row>
    <row r="318" ht="12.75">
      <c r="E318">
        <f t="shared" si="41"/>
      </c>
    </row>
    <row r="319" ht="12.75">
      <c r="E319">
        <f t="shared" si="41"/>
      </c>
    </row>
    <row r="320" ht="12.75">
      <c r="E320">
        <f t="shared" si="41"/>
      </c>
    </row>
    <row r="321" ht="12.75">
      <c r="E321">
        <f t="shared" si="41"/>
      </c>
    </row>
    <row r="322" ht="12.75">
      <c r="E322">
        <f t="shared" si="41"/>
      </c>
    </row>
    <row r="323" ht="12.75">
      <c r="E323">
        <f t="shared" si="41"/>
      </c>
    </row>
    <row r="324" ht="12.75">
      <c r="E324">
        <f t="shared" si="41"/>
      </c>
    </row>
    <row r="325" ht="12.75">
      <c r="E325">
        <f t="shared" si="41"/>
      </c>
    </row>
    <row r="326" ht="12.75">
      <c r="E326">
        <f t="shared" si="41"/>
      </c>
    </row>
    <row r="327" ht="12.75">
      <c r="E327">
        <f t="shared" si="41"/>
      </c>
    </row>
    <row r="328" ht="12.75">
      <c r="E328">
        <f t="shared" si="41"/>
      </c>
    </row>
    <row r="329" ht="12.75">
      <c r="E329">
        <f t="shared" si="41"/>
      </c>
    </row>
    <row r="330" ht="12.75">
      <c r="E330">
        <f t="shared" si="41"/>
      </c>
    </row>
    <row r="331" ht="12.75">
      <c r="E331">
        <f t="shared" si="41"/>
      </c>
    </row>
    <row r="332" ht="12.75">
      <c r="E332">
        <f t="shared" si="41"/>
      </c>
    </row>
    <row r="333" ht="12.75">
      <c r="E333">
        <f t="shared" si="41"/>
      </c>
    </row>
    <row r="334" ht="12.75">
      <c r="E334">
        <f t="shared" si="41"/>
      </c>
    </row>
    <row r="335" ht="12.75">
      <c r="E335">
        <f t="shared" si="41"/>
      </c>
    </row>
    <row r="336" ht="12.75">
      <c r="E336">
        <f t="shared" si="41"/>
      </c>
    </row>
    <row r="337" ht="12.75">
      <c r="E337">
        <f t="shared" si="41"/>
      </c>
    </row>
    <row r="338" ht="12.75">
      <c r="E338">
        <f t="shared" si="41"/>
      </c>
    </row>
    <row r="339" ht="12.75">
      <c r="E339">
        <f t="shared" si="41"/>
      </c>
    </row>
    <row r="340" ht="12.75">
      <c r="E340">
        <f t="shared" si="41"/>
      </c>
    </row>
    <row r="341" ht="12.75">
      <c r="E341">
        <f t="shared" si="41"/>
      </c>
    </row>
    <row r="342" ht="12.75">
      <c r="E342">
        <f t="shared" si="41"/>
      </c>
    </row>
    <row r="343" ht="12.75">
      <c r="E343">
        <f t="shared" si="41"/>
      </c>
    </row>
    <row r="344" ht="12.75">
      <c r="E344">
        <f t="shared" si="41"/>
      </c>
    </row>
    <row r="345" ht="12.75">
      <c r="E345">
        <f t="shared" si="41"/>
      </c>
    </row>
    <row r="346" ht="12.75">
      <c r="E346">
        <f t="shared" si="41"/>
      </c>
    </row>
    <row r="347" ht="12.75">
      <c r="E347">
        <f t="shared" si="41"/>
      </c>
    </row>
    <row r="348" ht="12.75">
      <c r="E348">
        <f t="shared" si="41"/>
      </c>
    </row>
    <row r="349" ht="12.75">
      <c r="E349">
        <f t="shared" si="41"/>
      </c>
    </row>
    <row r="350" ht="12.75">
      <c r="E350">
        <f t="shared" si="41"/>
      </c>
    </row>
    <row r="351" ht="12.75">
      <c r="E351">
        <f t="shared" si="41"/>
      </c>
    </row>
    <row r="352" ht="12.75">
      <c r="E352">
        <f t="shared" si="41"/>
      </c>
    </row>
    <row r="353" ht="12.75">
      <c r="E353">
        <f t="shared" si="41"/>
      </c>
    </row>
    <row r="354" ht="12.75">
      <c r="E354">
        <f t="shared" si="41"/>
      </c>
    </row>
    <row r="355" ht="12.75">
      <c r="E355">
        <f t="shared" si="41"/>
      </c>
    </row>
    <row r="356" ht="12.75">
      <c r="E356">
        <f t="shared" si="41"/>
      </c>
    </row>
    <row r="357" ht="12.75">
      <c r="E357">
        <f t="shared" si="41"/>
      </c>
    </row>
    <row r="358" ht="12.75">
      <c r="E358">
        <f t="shared" si="41"/>
      </c>
    </row>
    <row r="359" ht="12.75">
      <c r="E359">
        <f t="shared" si="41"/>
      </c>
    </row>
    <row r="360" ht="12.75">
      <c r="E360">
        <f t="shared" si="41"/>
      </c>
    </row>
    <row r="361" ht="12.75">
      <c r="E361">
        <f t="shared" si="41"/>
      </c>
    </row>
    <row r="362" ht="12.75">
      <c r="E362">
        <f t="shared" si="41"/>
      </c>
    </row>
    <row r="363" ht="12.75">
      <c r="E363">
        <f t="shared" si="41"/>
      </c>
    </row>
    <row r="364" ht="12.75">
      <c r="E364">
        <f t="shared" si="41"/>
      </c>
    </row>
    <row r="365" ht="12.75">
      <c r="E365">
        <f t="shared" si="41"/>
      </c>
    </row>
    <row r="366" ht="12.75">
      <c r="E366">
        <f t="shared" si="41"/>
      </c>
    </row>
    <row r="367" ht="12.75">
      <c r="E367">
        <f t="shared" si="41"/>
      </c>
    </row>
    <row r="368" ht="12.75">
      <c r="E368">
        <f t="shared" si="41"/>
      </c>
    </row>
    <row r="369" ht="12.75">
      <c r="E369">
        <f t="shared" si="41"/>
      </c>
    </row>
    <row r="370" ht="12.75">
      <c r="E370">
        <f t="shared" si="41"/>
      </c>
    </row>
    <row r="371" ht="12.75">
      <c r="E371">
        <f t="shared" si="41"/>
      </c>
    </row>
    <row r="372" ht="12.75">
      <c r="E372">
        <f t="shared" si="41"/>
      </c>
    </row>
    <row r="373" ht="12.75">
      <c r="E373">
        <f t="shared" si="41"/>
      </c>
    </row>
    <row r="374" ht="12.75">
      <c r="E374">
        <f t="shared" si="41"/>
      </c>
    </row>
    <row r="375" ht="12.75">
      <c r="E375">
        <f t="shared" si="41"/>
      </c>
    </row>
    <row r="376" ht="12.75">
      <c r="E376">
        <f t="shared" si="41"/>
      </c>
    </row>
    <row r="377" ht="12.75">
      <c r="E377">
        <f t="shared" si="41"/>
      </c>
    </row>
    <row r="378" ht="12.75">
      <c r="E378">
        <f t="shared" si="41"/>
      </c>
    </row>
    <row r="379" ht="12.75">
      <c r="E379">
        <f t="shared" si="41"/>
      </c>
    </row>
    <row r="380" ht="12.75">
      <c r="E380">
        <f t="shared" si="41"/>
      </c>
    </row>
    <row r="381" ht="12.75">
      <c r="E381">
        <f aca="true" t="shared" si="42" ref="E381:E444">IF(AND(T381&lt;=0.005,T381&gt;0),"t","")</f>
      </c>
    </row>
    <row r="382" ht="12.75">
      <c r="E382">
        <f t="shared" si="42"/>
      </c>
    </row>
    <row r="383" ht="12.75">
      <c r="E383">
        <f t="shared" si="42"/>
      </c>
    </row>
    <row r="384" ht="12.75">
      <c r="E384">
        <f t="shared" si="42"/>
      </c>
    </row>
    <row r="385" ht="12.75">
      <c r="E385">
        <f t="shared" si="42"/>
      </c>
    </row>
    <row r="386" ht="12.75">
      <c r="E386">
        <f t="shared" si="42"/>
      </c>
    </row>
    <row r="387" ht="12.75">
      <c r="E387">
        <f t="shared" si="42"/>
      </c>
    </row>
    <row r="388" ht="12.75">
      <c r="E388">
        <f t="shared" si="42"/>
      </c>
    </row>
    <row r="389" ht="12.75">
      <c r="E389">
        <f t="shared" si="42"/>
      </c>
    </row>
    <row r="390" ht="12.75">
      <c r="E390">
        <f t="shared" si="42"/>
      </c>
    </row>
    <row r="391" ht="12.75">
      <c r="E391">
        <f t="shared" si="42"/>
      </c>
    </row>
    <row r="392" ht="12.75">
      <c r="E392">
        <f t="shared" si="42"/>
      </c>
    </row>
    <row r="393" ht="12.75">
      <c r="E393">
        <f t="shared" si="42"/>
      </c>
    </row>
    <row r="394" ht="12.75">
      <c r="E394">
        <f t="shared" si="42"/>
      </c>
    </row>
    <row r="395" ht="12.75">
      <c r="E395">
        <f t="shared" si="42"/>
      </c>
    </row>
    <row r="396" ht="12.75">
      <c r="E396">
        <f t="shared" si="42"/>
      </c>
    </row>
    <row r="397" ht="12.75">
      <c r="E397">
        <f t="shared" si="42"/>
      </c>
    </row>
    <row r="398" ht="12.75">
      <c r="E398">
        <f t="shared" si="42"/>
      </c>
    </row>
    <row r="399" ht="12.75">
      <c r="E399">
        <f t="shared" si="42"/>
      </c>
    </row>
    <row r="400" ht="12.75">
      <c r="E400">
        <f t="shared" si="42"/>
      </c>
    </row>
    <row r="401" ht="12.75">
      <c r="E401">
        <f t="shared" si="42"/>
      </c>
    </row>
    <row r="402" ht="12.75">
      <c r="E402">
        <f t="shared" si="42"/>
      </c>
    </row>
    <row r="403" ht="12.75">
      <c r="E403">
        <f t="shared" si="42"/>
      </c>
    </row>
    <row r="404" ht="12.75">
      <c r="E404">
        <f t="shared" si="42"/>
      </c>
    </row>
    <row r="405" ht="12.75">
      <c r="E405">
        <f t="shared" si="42"/>
      </c>
    </row>
    <row r="406" ht="12.75">
      <c r="E406">
        <f t="shared" si="42"/>
      </c>
    </row>
    <row r="407" ht="12.75">
      <c r="E407">
        <f t="shared" si="42"/>
      </c>
    </row>
    <row r="408" ht="12.75">
      <c r="E408">
        <f t="shared" si="42"/>
      </c>
    </row>
    <row r="409" ht="12.75">
      <c r="E409">
        <f t="shared" si="42"/>
      </c>
    </row>
    <row r="410" ht="12.75">
      <c r="E410">
        <f t="shared" si="42"/>
      </c>
    </row>
    <row r="411" ht="12.75">
      <c r="E411">
        <f t="shared" si="42"/>
      </c>
    </row>
    <row r="412" ht="12.75">
      <c r="E412">
        <f t="shared" si="42"/>
      </c>
    </row>
    <row r="413" ht="12.75">
      <c r="E413">
        <f t="shared" si="42"/>
      </c>
    </row>
    <row r="414" ht="12.75">
      <c r="E414">
        <f t="shared" si="42"/>
      </c>
    </row>
    <row r="415" ht="12.75">
      <c r="E415">
        <f t="shared" si="42"/>
      </c>
    </row>
    <row r="416" ht="12.75">
      <c r="E416">
        <f t="shared" si="42"/>
      </c>
    </row>
    <row r="417" ht="12.75">
      <c r="E417">
        <f t="shared" si="42"/>
      </c>
    </row>
    <row r="418" ht="12.75">
      <c r="E418">
        <f t="shared" si="42"/>
      </c>
    </row>
    <row r="419" ht="12.75">
      <c r="E419">
        <f t="shared" si="42"/>
      </c>
    </row>
    <row r="420" ht="12.75">
      <c r="E420">
        <f t="shared" si="42"/>
      </c>
    </row>
    <row r="421" ht="12.75">
      <c r="E421">
        <f t="shared" si="42"/>
      </c>
    </row>
    <row r="422" ht="12.75">
      <c r="E422">
        <f t="shared" si="42"/>
      </c>
    </row>
    <row r="423" ht="12.75">
      <c r="E423">
        <f t="shared" si="42"/>
      </c>
    </row>
    <row r="424" ht="12.75">
      <c r="E424">
        <f t="shared" si="42"/>
      </c>
    </row>
    <row r="425" ht="12.75">
      <c r="E425">
        <f t="shared" si="42"/>
      </c>
    </row>
    <row r="426" ht="12.75">
      <c r="E426">
        <f t="shared" si="42"/>
      </c>
    </row>
    <row r="427" ht="12.75">
      <c r="E427">
        <f t="shared" si="42"/>
      </c>
    </row>
    <row r="428" ht="12.75">
      <c r="E428">
        <f t="shared" si="42"/>
      </c>
    </row>
    <row r="429" ht="12.75">
      <c r="E429">
        <f t="shared" si="42"/>
      </c>
    </row>
    <row r="430" ht="12.75">
      <c r="E430">
        <f t="shared" si="42"/>
      </c>
    </row>
    <row r="431" ht="12.75">
      <c r="E431">
        <f t="shared" si="42"/>
      </c>
    </row>
    <row r="432" ht="12.75">
      <c r="E432">
        <f t="shared" si="42"/>
      </c>
    </row>
    <row r="433" ht="12.75">
      <c r="E433">
        <f t="shared" si="42"/>
      </c>
    </row>
    <row r="434" ht="12.75">
      <c r="E434">
        <f t="shared" si="42"/>
      </c>
    </row>
    <row r="435" ht="12.75">
      <c r="E435">
        <f t="shared" si="42"/>
      </c>
    </row>
    <row r="436" ht="12.75">
      <c r="E436">
        <f t="shared" si="42"/>
      </c>
    </row>
    <row r="437" ht="12.75">
      <c r="E437">
        <f t="shared" si="42"/>
      </c>
    </row>
    <row r="438" ht="12.75">
      <c r="E438">
        <f t="shared" si="42"/>
      </c>
    </row>
    <row r="439" ht="12.75">
      <c r="E439">
        <f t="shared" si="42"/>
      </c>
    </row>
    <row r="440" ht="12.75">
      <c r="E440">
        <f t="shared" si="42"/>
      </c>
    </row>
    <row r="441" ht="12.75">
      <c r="E441">
        <f t="shared" si="42"/>
      </c>
    </row>
    <row r="442" ht="12.75">
      <c r="E442">
        <f t="shared" si="42"/>
      </c>
    </row>
    <row r="443" ht="12.75">
      <c r="E443">
        <f t="shared" si="42"/>
      </c>
    </row>
    <row r="444" ht="12.75">
      <c r="E444">
        <f t="shared" si="42"/>
      </c>
    </row>
    <row r="445" ht="12.75">
      <c r="E445">
        <f aca="true" t="shared" si="43" ref="E445:E508">IF(AND(T445&lt;=0.005,T445&gt;0),"t","")</f>
      </c>
    </row>
    <row r="446" ht="12.75">
      <c r="E446">
        <f t="shared" si="43"/>
      </c>
    </row>
    <row r="447" ht="12.75">
      <c r="E447">
        <f t="shared" si="43"/>
      </c>
    </row>
    <row r="448" ht="12.75">
      <c r="E448">
        <f t="shared" si="43"/>
      </c>
    </row>
    <row r="449" ht="12.75">
      <c r="E449">
        <f t="shared" si="43"/>
      </c>
    </row>
    <row r="450" ht="12.75">
      <c r="E450">
        <f t="shared" si="43"/>
      </c>
    </row>
    <row r="451" ht="12.75">
      <c r="E451">
        <f t="shared" si="43"/>
      </c>
    </row>
    <row r="452" ht="12.75">
      <c r="E452">
        <f t="shared" si="43"/>
      </c>
    </row>
    <row r="453" ht="12.75">
      <c r="E453">
        <f t="shared" si="43"/>
      </c>
    </row>
    <row r="454" ht="12.75">
      <c r="E454">
        <f t="shared" si="43"/>
      </c>
    </row>
    <row r="455" ht="12.75">
      <c r="E455">
        <f t="shared" si="43"/>
      </c>
    </row>
    <row r="456" ht="12.75">
      <c r="E456">
        <f t="shared" si="43"/>
      </c>
    </row>
    <row r="457" ht="12.75">
      <c r="E457">
        <f t="shared" si="43"/>
      </c>
    </row>
    <row r="458" ht="12.75">
      <c r="E458">
        <f t="shared" si="43"/>
      </c>
    </row>
    <row r="459" ht="12.75">
      <c r="E459">
        <f t="shared" si="43"/>
      </c>
    </row>
    <row r="460" ht="12.75">
      <c r="E460">
        <f t="shared" si="43"/>
      </c>
    </row>
    <row r="461" ht="12.75">
      <c r="E461">
        <f t="shared" si="43"/>
      </c>
    </row>
    <row r="462" ht="12.75">
      <c r="E462">
        <f t="shared" si="43"/>
      </c>
    </row>
    <row r="463" ht="12.75">
      <c r="E463">
        <f t="shared" si="43"/>
      </c>
    </row>
    <row r="464" ht="12.75">
      <c r="E464">
        <f t="shared" si="43"/>
      </c>
    </row>
    <row r="465" ht="12.75">
      <c r="E465">
        <f t="shared" si="43"/>
      </c>
    </row>
    <row r="466" ht="12.75">
      <c r="E466">
        <f t="shared" si="43"/>
      </c>
    </row>
    <row r="467" ht="12.75">
      <c r="E467">
        <f t="shared" si="43"/>
      </c>
    </row>
    <row r="468" ht="12.75">
      <c r="E468">
        <f t="shared" si="43"/>
      </c>
    </row>
    <row r="469" ht="12.75">
      <c r="E469">
        <f t="shared" si="43"/>
      </c>
    </row>
    <row r="470" ht="12.75">
      <c r="E470">
        <f t="shared" si="43"/>
      </c>
    </row>
    <row r="471" ht="12.75">
      <c r="E471">
        <f t="shared" si="43"/>
      </c>
    </row>
    <row r="472" ht="12.75">
      <c r="E472">
        <f t="shared" si="43"/>
      </c>
    </row>
    <row r="473" ht="12.75">
      <c r="E473">
        <f t="shared" si="43"/>
      </c>
    </row>
    <row r="474" ht="12.75">
      <c r="E474">
        <f t="shared" si="43"/>
      </c>
    </row>
    <row r="475" ht="12.75">
      <c r="E475">
        <f t="shared" si="43"/>
      </c>
    </row>
    <row r="476" ht="12.75">
      <c r="E476">
        <f t="shared" si="43"/>
      </c>
    </row>
    <row r="477" ht="12.75">
      <c r="E477">
        <f t="shared" si="43"/>
      </c>
    </row>
    <row r="478" ht="12.75">
      <c r="E478">
        <f t="shared" si="43"/>
      </c>
    </row>
    <row r="479" ht="12.75">
      <c r="E479">
        <f t="shared" si="43"/>
      </c>
    </row>
    <row r="480" ht="12.75">
      <c r="E480">
        <f t="shared" si="43"/>
      </c>
    </row>
    <row r="481" ht="12.75">
      <c r="E481">
        <f t="shared" si="43"/>
      </c>
    </row>
    <row r="482" ht="12.75">
      <c r="E482">
        <f t="shared" si="43"/>
      </c>
    </row>
    <row r="483" ht="12.75">
      <c r="E483">
        <f t="shared" si="43"/>
      </c>
    </row>
    <row r="484" ht="12.75">
      <c r="E484">
        <f t="shared" si="43"/>
      </c>
    </row>
    <row r="485" ht="12.75">
      <c r="E485">
        <f t="shared" si="43"/>
      </c>
    </row>
    <row r="486" ht="12.75">
      <c r="E486">
        <f t="shared" si="43"/>
      </c>
    </row>
    <row r="487" ht="12.75">
      <c r="E487">
        <f t="shared" si="43"/>
      </c>
    </row>
    <row r="488" ht="12.75">
      <c r="E488">
        <f t="shared" si="43"/>
      </c>
    </row>
    <row r="489" ht="12.75">
      <c r="E489">
        <f t="shared" si="43"/>
      </c>
    </row>
    <row r="490" ht="12.75">
      <c r="E490">
        <f t="shared" si="43"/>
      </c>
    </row>
    <row r="491" ht="12.75">
      <c r="E491">
        <f t="shared" si="43"/>
      </c>
    </row>
    <row r="492" ht="12.75">
      <c r="E492">
        <f t="shared" si="43"/>
      </c>
    </row>
    <row r="493" ht="12.75">
      <c r="E493">
        <f t="shared" si="43"/>
      </c>
    </row>
    <row r="494" ht="12.75">
      <c r="E494">
        <f t="shared" si="43"/>
      </c>
    </row>
    <row r="495" ht="12.75">
      <c r="E495">
        <f t="shared" si="43"/>
      </c>
    </row>
    <row r="496" ht="12.75">
      <c r="E496">
        <f t="shared" si="43"/>
      </c>
    </row>
    <row r="497" ht="12.75">
      <c r="E497">
        <f t="shared" si="43"/>
      </c>
    </row>
    <row r="498" ht="12.75">
      <c r="E498">
        <f t="shared" si="43"/>
      </c>
    </row>
    <row r="499" ht="12.75">
      <c r="E499">
        <f t="shared" si="43"/>
      </c>
    </row>
    <row r="500" ht="12.75">
      <c r="E500">
        <f t="shared" si="43"/>
      </c>
    </row>
    <row r="501" ht="12.75">
      <c r="E501">
        <f t="shared" si="43"/>
      </c>
    </row>
    <row r="502" ht="12.75">
      <c r="E502">
        <f t="shared" si="43"/>
      </c>
    </row>
    <row r="503" ht="12.75">
      <c r="E503">
        <f t="shared" si="43"/>
      </c>
    </row>
    <row r="504" ht="12.75">
      <c r="E504">
        <f t="shared" si="43"/>
      </c>
    </row>
    <row r="505" ht="12.75">
      <c r="E505">
        <f t="shared" si="43"/>
      </c>
    </row>
    <row r="506" ht="12.75">
      <c r="E506">
        <f t="shared" si="43"/>
      </c>
    </row>
    <row r="507" ht="12.75">
      <c r="E507">
        <f t="shared" si="43"/>
      </c>
    </row>
    <row r="508" ht="12.75">
      <c r="E508">
        <f t="shared" si="43"/>
      </c>
    </row>
    <row r="509" ht="12.75">
      <c r="E509">
        <f aca="true" t="shared" si="44" ref="E509:E572">IF(AND(T509&lt;=0.005,T509&gt;0),"t","")</f>
      </c>
    </row>
    <row r="510" ht="12.75">
      <c r="E510">
        <f t="shared" si="44"/>
      </c>
    </row>
    <row r="511" ht="12.75">
      <c r="E511">
        <f t="shared" si="44"/>
      </c>
    </row>
    <row r="512" ht="12.75">
      <c r="E512">
        <f t="shared" si="44"/>
      </c>
    </row>
    <row r="513" ht="12.75">
      <c r="E513">
        <f t="shared" si="44"/>
      </c>
    </row>
    <row r="514" ht="12.75">
      <c r="E514">
        <f t="shared" si="44"/>
      </c>
    </row>
    <row r="515" ht="12.75">
      <c r="E515">
        <f t="shared" si="44"/>
      </c>
    </row>
    <row r="516" ht="12.75">
      <c r="E516">
        <f t="shared" si="44"/>
      </c>
    </row>
    <row r="517" ht="12.75">
      <c r="E517">
        <f t="shared" si="44"/>
      </c>
    </row>
    <row r="518" ht="12.75">
      <c r="E518">
        <f t="shared" si="44"/>
      </c>
    </row>
    <row r="519" ht="12.75">
      <c r="E519">
        <f t="shared" si="44"/>
      </c>
    </row>
    <row r="520" ht="12.75">
      <c r="E520">
        <f t="shared" si="44"/>
      </c>
    </row>
    <row r="521" ht="12.75">
      <c r="E521">
        <f t="shared" si="44"/>
      </c>
    </row>
    <row r="522" ht="12.75">
      <c r="E522">
        <f t="shared" si="44"/>
      </c>
    </row>
    <row r="523" ht="12.75">
      <c r="E523">
        <f t="shared" si="44"/>
      </c>
    </row>
    <row r="524" ht="12.75">
      <c r="E524">
        <f t="shared" si="44"/>
      </c>
    </row>
    <row r="525" ht="12.75">
      <c r="E525">
        <f t="shared" si="44"/>
      </c>
    </row>
    <row r="526" ht="12.75">
      <c r="E526">
        <f t="shared" si="44"/>
      </c>
    </row>
    <row r="527" ht="12.75">
      <c r="E527">
        <f t="shared" si="44"/>
      </c>
    </row>
    <row r="528" ht="12.75">
      <c r="E528">
        <f t="shared" si="44"/>
      </c>
    </row>
    <row r="529" ht="12.75">
      <c r="E529">
        <f t="shared" si="44"/>
      </c>
    </row>
    <row r="530" ht="12.75">
      <c r="E530">
        <f t="shared" si="44"/>
      </c>
    </row>
    <row r="531" ht="12.75">
      <c r="E531">
        <f t="shared" si="44"/>
      </c>
    </row>
    <row r="532" ht="12.75">
      <c r="E532">
        <f t="shared" si="44"/>
      </c>
    </row>
    <row r="533" ht="12.75">
      <c r="E533">
        <f t="shared" si="44"/>
      </c>
    </row>
    <row r="534" ht="12.75">
      <c r="E534">
        <f t="shared" si="44"/>
      </c>
    </row>
    <row r="535" ht="12.75">
      <c r="E535">
        <f t="shared" si="44"/>
      </c>
    </row>
    <row r="536" ht="12.75">
      <c r="E536">
        <f t="shared" si="44"/>
      </c>
    </row>
    <row r="537" ht="12.75">
      <c r="E537">
        <f t="shared" si="44"/>
      </c>
    </row>
    <row r="538" ht="12.75">
      <c r="E538">
        <f t="shared" si="44"/>
      </c>
    </row>
    <row r="539" ht="12.75">
      <c r="E539">
        <f t="shared" si="44"/>
      </c>
    </row>
    <row r="540" ht="12.75">
      <c r="E540">
        <f t="shared" si="44"/>
      </c>
    </row>
    <row r="541" ht="12.75">
      <c r="E541">
        <f t="shared" si="44"/>
      </c>
    </row>
    <row r="542" ht="12.75">
      <c r="E542">
        <f t="shared" si="44"/>
      </c>
    </row>
    <row r="543" ht="12.75">
      <c r="E543">
        <f t="shared" si="44"/>
      </c>
    </row>
    <row r="544" ht="12.75">
      <c r="E544">
        <f t="shared" si="44"/>
      </c>
    </row>
    <row r="545" ht="12.75">
      <c r="E545">
        <f t="shared" si="44"/>
      </c>
    </row>
    <row r="546" ht="12.75">
      <c r="E546">
        <f t="shared" si="44"/>
      </c>
    </row>
    <row r="547" ht="12.75">
      <c r="E547">
        <f t="shared" si="44"/>
      </c>
    </row>
    <row r="548" ht="12.75">
      <c r="E548">
        <f t="shared" si="44"/>
      </c>
    </row>
    <row r="549" ht="12.75">
      <c r="E549">
        <f t="shared" si="44"/>
      </c>
    </row>
    <row r="550" ht="12.75">
      <c r="E550">
        <f t="shared" si="44"/>
      </c>
    </row>
    <row r="551" ht="12.75">
      <c r="E551">
        <f t="shared" si="44"/>
      </c>
    </row>
    <row r="552" ht="12.75">
      <c r="E552">
        <f t="shared" si="44"/>
      </c>
    </row>
    <row r="553" ht="12.75">
      <c r="E553">
        <f t="shared" si="44"/>
      </c>
    </row>
    <row r="554" ht="12.75">
      <c r="E554">
        <f t="shared" si="44"/>
      </c>
    </row>
    <row r="555" ht="12.75">
      <c r="E555">
        <f t="shared" si="44"/>
      </c>
    </row>
    <row r="556" ht="12.75">
      <c r="E556">
        <f t="shared" si="44"/>
      </c>
    </row>
    <row r="557" ht="12.75">
      <c r="E557">
        <f t="shared" si="44"/>
      </c>
    </row>
    <row r="558" ht="12.75">
      <c r="E558">
        <f t="shared" si="44"/>
      </c>
    </row>
    <row r="559" ht="12.75">
      <c r="E559">
        <f t="shared" si="44"/>
      </c>
    </row>
    <row r="560" ht="12.75">
      <c r="E560">
        <f t="shared" si="44"/>
      </c>
    </row>
    <row r="561" ht="12.75">
      <c r="E561">
        <f t="shared" si="44"/>
      </c>
    </row>
    <row r="562" ht="12.75">
      <c r="E562">
        <f t="shared" si="44"/>
      </c>
    </row>
    <row r="563" ht="12.75">
      <c r="E563">
        <f t="shared" si="44"/>
      </c>
    </row>
    <row r="564" ht="12.75">
      <c r="E564">
        <f t="shared" si="44"/>
      </c>
    </row>
    <row r="565" ht="12.75">
      <c r="E565">
        <f t="shared" si="44"/>
      </c>
    </row>
    <row r="566" ht="12.75">
      <c r="E566">
        <f t="shared" si="44"/>
      </c>
    </row>
    <row r="567" ht="12.75">
      <c r="E567">
        <f t="shared" si="44"/>
      </c>
    </row>
    <row r="568" ht="12.75">
      <c r="E568">
        <f t="shared" si="44"/>
      </c>
    </row>
    <row r="569" ht="12.75">
      <c r="E569">
        <f t="shared" si="44"/>
      </c>
    </row>
    <row r="570" ht="12.75">
      <c r="E570">
        <f t="shared" si="44"/>
      </c>
    </row>
    <row r="571" ht="12.75">
      <c r="E571">
        <f t="shared" si="44"/>
      </c>
    </row>
    <row r="572" ht="12.75">
      <c r="E572">
        <f t="shared" si="44"/>
      </c>
    </row>
    <row r="573" ht="12.75">
      <c r="E573">
        <f aca="true" t="shared" si="45" ref="E573:E636">IF(AND(T573&lt;=0.005,T573&gt;0),"t","")</f>
      </c>
    </row>
    <row r="574" ht="12.75">
      <c r="E574">
        <f t="shared" si="45"/>
      </c>
    </row>
    <row r="575" ht="12.75">
      <c r="E575">
        <f t="shared" si="45"/>
      </c>
    </row>
    <row r="576" ht="12.75">
      <c r="E576">
        <f t="shared" si="45"/>
      </c>
    </row>
    <row r="577" ht="12.75">
      <c r="E577">
        <f t="shared" si="45"/>
      </c>
    </row>
    <row r="578" ht="12.75">
      <c r="E578">
        <f t="shared" si="45"/>
      </c>
    </row>
    <row r="579" ht="12.75">
      <c r="E579">
        <f t="shared" si="45"/>
      </c>
    </row>
    <row r="580" ht="12.75">
      <c r="E580">
        <f t="shared" si="45"/>
      </c>
    </row>
    <row r="581" ht="12.75">
      <c r="E581">
        <f t="shared" si="45"/>
      </c>
    </row>
    <row r="582" ht="12.75">
      <c r="E582">
        <f t="shared" si="45"/>
      </c>
    </row>
    <row r="583" ht="12.75">
      <c r="E583">
        <f t="shared" si="45"/>
      </c>
    </row>
    <row r="584" ht="12.75">
      <c r="E584">
        <f t="shared" si="45"/>
      </c>
    </row>
    <row r="585" ht="12.75">
      <c r="E585">
        <f t="shared" si="45"/>
      </c>
    </row>
    <row r="586" ht="12.75">
      <c r="E586">
        <f t="shared" si="45"/>
      </c>
    </row>
    <row r="587" ht="12.75">
      <c r="E587">
        <f t="shared" si="45"/>
      </c>
    </row>
    <row r="588" ht="12.75">
      <c r="E588">
        <f t="shared" si="45"/>
      </c>
    </row>
    <row r="589" ht="12.75">
      <c r="E589">
        <f t="shared" si="45"/>
      </c>
    </row>
    <row r="590" ht="12.75">
      <c r="E590">
        <f t="shared" si="45"/>
      </c>
    </row>
    <row r="591" ht="12.75">
      <c r="E591">
        <f t="shared" si="45"/>
      </c>
    </row>
    <row r="592" ht="12.75">
      <c r="E592">
        <f t="shared" si="45"/>
      </c>
    </row>
    <row r="593" ht="12.75">
      <c r="E593">
        <f t="shared" si="45"/>
      </c>
    </row>
    <row r="594" ht="12.75">
      <c r="E594">
        <f t="shared" si="45"/>
      </c>
    </row>
    <row r="595" ht="12.75">
      <c r="E595">
        <f t="shared" si="45"/>
      </c>
    </row>
    <row r="596" ht="12.75">
      <c r="E596">
        <f t="shared" si="45"/>
      </c>
    </row>
    <row r="597" ht="12.75">
      <c r="E597">
        <f t="shared" si="45"/>
      </c>
    </row>
    <row r="598" ht="12.75">
      <c r="E598">
        <f t="shared" si="45"/>
      </c>
    </row>
    <row r="599" ht="12.75">
      <c r="E599">
        <f t="shared" si="45"/>
      </c>
    </row>
    <row r="600" ht="12.75">
      <c r="E600">
        <f t="shared" si="45"/>
      </c>
    </row>
    <row r="601" ht="12.75">
      <c r="E601">
        <f t="shared" si="45"/>
      </c>
    </row>
    <row r="602" ht="12.75">
      <c r="E602">
        <f t="shared" si="45"/>
      </c>
    </row>
    <row r="603" ht="12.75">
      <c r="E603">
        <f t="shared" si="45"/>
      </c>
    </row>
    <row r="604" ht="12.75">
      <c r="E604">
        <f t="shared" si="45"/>
      </c>
    </row>
    <row r="605" ht="12.75">
      <c r="E605">
        <f t="shared" si="45"/>
      </c>
    </row>
    <row r="606" ht="12.75">
      <c r="E606">
        <f t="shared" si="45"/>
      </c>
    </row>
    <row r="607" ht="12.75">
      <c r="E607">
        <f t="shared" si="45"/>
      </c>
    </row>
    <row r="608" ht="12.75">
      <c r="E608">
        <f t="shared" si="45"/>
      </c>
    </row>
    <row r="609" ht="12.75">
      <c r="E609">
        <f t="shared" si="45"/>
      </c>
    </row>
    <row r="610" ht="12.75">
      <c r="E610">
        <f t="shared" si="45"/>
      </c>
    </row>
    <row r="611" ht="12.75">
      <c r="E611">
        <f t="shared" si="45"/>
      </c>
    </row>
    <row r="612" ht="12.75">
      <c r="E612">
        <f t="shared" si="45"/>
      </c>
    </row>
    <row r="613" ht="12.75">
      <c r="E613">
        <f t="shared" si="45"/>
      </c>
    </row>
    <row r="614" ht="12.75">
      <c r="E614">
        <f t="shared" si="45"/>
      </c>
    </row>
    <row r="615" ht="12.75">
      <c r="E615">
        <f t="shared" si="45"/>
      </c>
    </row>
    <row r="616" ht="12.75">
      <c r="E616">
        <f t="shared" si="45"/>
      </c>
    </row>
    <row r="617" ht="12.75">
      <c r="E617">
        <f t="shared" si="45"/>
      </c>
    </row>
    <row r="618" ht="12.75">
      <c r="E618">
        <f t="shared" si="45"/>
      </c>
    </row>
    <row r="619" ht="12.75">
      <c r="E619">
        <f t="shared" si="45"/>
      </c>
    </row>
    <row r="620" ht="12.75">
      <c r="E620">
        <f t="shared" si="45"/>
      </c>
    </row>
    <row r="621" ht="12.75">
      <c r="E621">
        <f t="shared" si="45"/>
      </c>
    </row>
    <row r="622" ht="12.75">
      <c r="E622">
        <f t="shared" si="45"/>
      </c>
    </row>
    <row r="623" ht="12.75">
      <c r="E623">
        <f t="shared" si="45"/>
      </c>
    </row>
    <row r="624" ht="12.75">
      <c r="E624">
        <f t="shared" si="45"/>
      </c>
    </row>
    <row r="625" ht="12.75">
      <c r="E625">
        <f t="shared" si="45"/>
      </c>
    </row>
    <row r="626" ht="12.75">
      <c r="E626">
        <f t="shared" si="45"/>
      </c>
    </row>
    <row r="627" ht="12.75">
      <c r="E627">
        <f t="shared" si="45"/>
      </c>
    </row>
    <row r="628" ht="12.75">
      <c r="E628">
        <f t="shared" si="45"/>
      </c>
    </row>
    <row r="629" ht="12.75">
      <c r="E629">
        <f t="shared" si="45"/>
      </c>
    </row>
    <row r="630" ht="12.75">
      <c r="E630">
        <f t="shared" si="45"/>
      </c>
    </row>
    <row r="631" ht="12.75">
      <c r="E631">
        <f t="shared" si="45"/>
      </c>
    </row>
    <row r="632" ht="12.75">
      <c r="E632">
        <f t="shared" si="45"/>
      </c>
    </row>
    <row r="633" ht="12.75">
      <c r="E633">
        <f t="shared" si="45"/>
      </c>
    </row>
    <row r="634" ht="12.75">
      <c r="E634">
        <f t="shared" si="45"/>
      </c>
    </row>
    <row r="635" ht="12.75">
      <c r="E635">
        <f t="shared" si="45"/>
      </c>
    </row>
    <row r="636" ht="12.75">
      <c r="E636">
        <f t="shared" si="45"/>
      </c>
    </row>
    <row r="637" ht="12.75">
      <c r="E637">
        <f aca="true" t="shared" si="46" ref="E637:E649">IF(AND(T637&lt;=0.005,T637&gt;0),"t","")</f>
      </c>
    </row>
    <row r="638" ht="12.75">
      <c r="E638">
        <f t="shared" si="46"/>
      </c>
    </row>
    <row r="639" ht="12.75">
      <c r="E639">
        <f t="shared" si="46"/>
      </c>
    </row>
    <row r="640" ht="12.75">
      <c r="E640">
        <f t="shared" si="46"/>
      </c>
    </row>
    <row r="641" ht="12.75">
      <c r="E641">
        <f t="shared" si="46"/>
      </c>
    </row>
    <row r="642" ht="12.75">
      <c r="E642">
        <f t="shared" si="46"/>
      </c>
    </row>
    <row r="643" ht="12.75">
      <c r="E643">
        <f t="shared" si="46"/>
      </c>
    </row>
    <row r="644" ht="12.75">
      <c r="E644">
        <f t="shared" si="46"/>
      </c>
    </row>
    <row r="645" ht="12.75">
      <c r="E645">
        <f t="shared" si="46"/>
      </c>
    </row>
    <row r="646" ht="12.75">
      <c r="E646">
        <f t="shared" si="46"/>
      </c>
    </row>
    <row r="647" ht="12.75">
      <c r="E647">
        <f t="shared" si="46"/>
      </c>
    </row>
    <row r="648" ht="12.75">
      <c r="E648">
        <f t="shared" si="46"/>
      </c>
    </row>
    <row r="649" ht="12.75">
      <c r="E649">
        <f t="shared" si="46"/>
      </c>
    </row>
  </sheetData>
  <mergeCells count="2">
    <mergeCell ref="C1:E1"/>
    <mergeCell ref="F1:G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L11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7.7109375" style="0" customWidth="1"/>
  </cols>
  <sheetData>
    <row r="1" ht="12.75">
      <c r="A1" t="s">
        <v>330</v>
      </c>
    </row>
    <row r="3" spans="1:38" ht="12.75">
      <c r="A3" t="s">
        <v>0</v>
      </c>
      <c r="B3" t="s">
        <v>109</v>
      </c>
      <c r="C3" t="s">
        <v>110</v>
      </c>
      <c r="D3" t="s">
        <v>111</v>
      </c>
      <c r="E3" t="s">
        <v>181</v>
      </c>
      <c r="F3" t="s">
        <v>182</v>
      </c>
      <c r="G3" t="s">
        <v>112</v>
      </c>
      <c r="H3" t="s">
        <v>113</v>
      </c>
      <c r="I3" t="s">
        <v>135</v>
      </c>
      <c r="J3" t="s">
        <v>183</v>
      </c>
      <c r="K3" t="s">
        <v>184</v>
      </c>
      <c r="L3" t="s">
        <v>185</v>
      </c>
      <c r="M3" t="s">
        <v>186</v>
      </c>
      <c r="N3" t="s">
        <v>187</v>
      </c>
      <c r="O3" t="s">
        <v>188</v>
      </c>
      <c r="P3" t="s">
        <v>114</v>
      </c>
      <c r="Q3" t="s">
        <v>115</v>
      </c>
      <c r="R3" t="s">
        <v>116</v>
      </c>
      <c r="S3" t="s">
        <v>189</v>
      </c>
      <c r="T3" t="s">
        <v>190</v>
      </c>
      <c r="U3" t="s">
        <v>117</v>
      </c>
      <c r="V3" t="s">
        <v>118</v>
      </c>
      <c r="W3" t="s">
        <v>136</v>
      </c>
      <c r="X3" t="s">
        <v>191</v>
      </c>
      <c r="Y3" t="s">
        <v>192</v>
      </c>
      <c r="Z3" t="s">
        <v>193</v>
      </c>
      <c r="AA3" t="s">
        <v>194</v>
      </c>
      <c r="AB3" t="s">
        <v>195</v>
      </c>
      <c r="AC3" t="s">
        <v>196</v>
      </c>
      <c r="AD3" t="s">
        <v>119</v>
      </c>
      <c r="AE3" t="s">
        <v>197</v>
      </c>
      <c r="AF3" t="s">
        <v>198</v>
      </c>
      <c r="AG3" t="s">
        <v>199</v>
      </c>
      <c r="AH3" t="s">
        <v>120</v>
      </c>
      <c r="AI3" t="s">
        <v>200</v>
      </c>
      <c r="AJ3" t="s">
        <v>201</v>
      </c>
      <c r="AK3" t="s">
        <v>202</v>
      </c>
      <c r="AL3" t="s">
        <v>203</v>
      </c>
    </row>
    <row r="4" spans="1:38" ht="12.75">
      <c r="A4" t="s">
        <v>3</v>
      </c>
      <c r="B4">
        <v>29205</v>
      </c>
      <c r="C4">
        <v>41297</v>
      </c>
      <c r="D4">
        <v>0.7105824879</v>
      </c>
      <c r="E4">
        <v>0.6969785677</v>
      </c>
      <c r="F4">
        <v>0.7244519351</v>
      </c>
      <c r="G4">
        <v>0.7058051607</v>
      </c>
      <c r="H4">
        <v>0.7071942272</v>
      </c>
      <c r="I4">
        <v>0.0022392363</v>
      </c>
      <c r="J4">
        <v>0.0037</v>
      </c>
      <c r="K4">
        <v>-0.0156</v>
      </c>
      <c r="L4">
        <v>0.0231</v>
      </c>
      <c r="M4">
        <v>1.0037300369</v>
      </c>
      <c r="N4">
        <v>0.9845138819</v>
      </c>
      <c r="O4">
        <v>1.023321261</v>
      </c>
      <c r="P4">
        <v>31338</v>
      </c>
      <c r="Q4">
        <v>45672</v>
      </c>
      <c r="R4">
        <v>0.6982318664</v>
      </c>
      <c r="S4">
        <v>0.6850434137</v>
      </c>
      <c r="T4">
        <v>0.711674223</v>
      </c>
      <c r="U4">
        <v>0.0106166162</v>
      </c>
      <c r="V4">
        <v>0.6861534419</v>
      </c>
      <c r="W4">
        <v>0.0021714223</v>
      </c>
      <c r="X4">
        <v>-0.0249</v>
      </c>
      <c r="Y4">
        <v>-0.0439</v>
      </c>
      <c r="Z4">
        <v>-0.0058</v>
      </c>
      <c r="AA4">
        <v>0.9754474628</v>
      </c>
      <c r="AB4">
        <v>0.9570228631</v>
      </c>
      <c r="AC4">
        <v>0.9942267729</v>
      </c>
      <c r="AD4">
        <v>0.1252265109</v>
      </c>
      <c r="AE4">
        <v>0.0175</v>
      </c>
      <c r="AF4">
        <v>-0.0049</v>
      </c>
      <c r="AG4">
        <v>0.0399</v>
      </c>
      <c r="AH4">
        <v>0.1272828968</v>
      </c>
      <c r="AI4">
        <v>-0.0106</v>
      </c>
      <c r="AJ4">
        <v>-0.0242</v>
      </c>
      <c r="AK4">
        <v>0.003</v>
      </c>
      <c r="AL4" t="s">
        <v>204</v>
      </c>
    </row>
    <row r="5" spans="1:38" ht="12.75">
      <c r="A5" t="s">
        <v>1</v>
      </c>
      <c r="B5">
        <v>50530</v>
      </c>
      <c r="C5">
        <v>79572</v>
      </c>
      <c r="D5">
        <v>0.6380010318</v>
      </c>
      <c r="E5">
        <v>0.6268409896</v>
      </c>
      <c r="F5">
        <v>0.6493597633</v>
      </c>
      <c r="G5" s="4">
        <v>7.111429E-31</v>
      </c>
      <c r="H5">
        <v>0.6350223697</v>
      </c>
      <c r="I5">
        <v>0.0017066619</v>
      </c>
      <c r="J5">
        <v>-0.104</v>
      </c>
      <c r="K5">
        <v>-0.1217</v>
      </c>
      <c r="L5">
        <v>-0.0864</v>
      </c>
      <c r="M5">
        <v>0.9012054338</v>
      </c>
      <c r="N5">
        <v>0.8854413673</v>
      </c>
      <c r="O5">
        <v>0.9172501578</v>
      </c>
      <c r="P5">
        <v>50147</v>
      </c>
      <c r="Q5">
        <v>80436</v>
      </c>
      <c r="R5">
        <v>0.6373812028</v>
      </c>
      <c r="S5">
        <v>0.6261998636</v>
      </c>
      <c r="T5">
        <v>0.6487621944</v>
      </c>
      <c r="U5" s="4">
        <v>8.505331E-38</v>
      </c>
      <c r="V5">
        <v>0.6234397533</v>
      </c>
      <c r="W5">
        <v>0.0017083988</v>
      </c>
      <c r="X5">
        <v>-0.116</v>
      </c>
      <c r="Y5">
        <v>-0.1337</v>
      </c>
      <c r="Z5">
        <v>-0.0983</v>
      </c>
      <c r="AA5">
        <v>0.8904375567</v>
      </c>
      <c r="AB5">
        <v>0.8748169449</v>
      </c>
      <c r="AC5">
        <v>0.906337088</v>
      </c>
      <c r="AD5">
        <v>0.9231588454</v>
      </c>
      <c r="AE5">
        <v>0.001</v>
      </c>
      <c r="AF5">
        <v>-0.0188</v>
      </c>
      <c r="AG5">
        <v>0.0207</v>
      </c>
      <c r="AH5" s="4">
        <v>1.06892E-66</v>
      </c>
      <c r="AI5">
        <v>-0.11</v>
      </c>
      <c r="AJ5">
        <v>-0.1225</v>
      </c>
      <c r="AK5">
        <v>-0.0975</v>
      </c>
      <c r="AL5" t="s">
        <v>205</v>
      </c>
    </row>
    <row r="6" spans="1:38" ht="12.75">
      <c r="A6" t="s">
        <v>9</v>
      </c>
      <c r="B6">
        <v>33503</v>
      </c>
      <c r="C6">
        <v>45286</v>
      </c>
      <c r="D6">
        <v>0.7470747484</v>
      </c>
      <c r="E6">
        <v>0.7331281764</v>
      </c>
      <c r="F6">
        <v>0.7612866312</v>
      </c>
      <c r="G6" s="4">
        <v>2.1951242E-08</v>
      </c>
      <c r="H6">
        <v>0.7398092126</v>
      </c>
      <c r="I6">
        <v>0.0020616923</v>
      </c>
      <c r="J6">
        <v>0.0538</v>
      </c>
      <c r="K6">
        <v>0.035</v>
      </c>
      <c r="L6">
        <v>0.0726</v>
      </c>
      <c r="M6">
        <v>1.0552770122</v>
      </c>
      <c r="N6">
        <v>1.0355768459</v>
      </c>
      <c r="O6">
        <v>1.0753519423</v>
      </c>
      <c r="P6">
        <v>32284</v>
      </c>
      <c r="Q6">
        <v>43846</v>
      </c>
      <c r="R6">
        <v>0.7529161846</v>
      </c>
      <c r="S6">
        <v>0.7387950581</v>
      </c>
      <c r="T6">
        <v>0.7673072186</v>
      </c>
      <c r="U6" s="4">
        <v>1.6746891E-07</v>
      </c>
      <c r="V6">
        <v>0.7363043379</v>
      </c>
      <c r="W6">
        <v>0.0021043365</v>
      </c>
      <c r="X6">
        <v>0.0505</v>
      </c>
      <c r="Y6">
        <v>0.0316</v>
      </c>
      <c r="Z6">
        <v>0.0695</v>
      </c>
      <c r="AA6">
        <v>1.0518428295</v>
      </c>
      <c r="AB6">
        <v>1.0321152609</v>
      </c>
      <c r="AC6">
        <v>1.0719474656</v>
      </c>
      <c r="AD6">
        <v>0.4854370441</v>
      </c>
      <c r="AE6">
        <v>-0.0078</v>
      </c>
      <c r="AF6">
        <v>-0.0297</v>
      </c>
      <c r="AG6">
        <v>0.0141</v>
      </c>
      <c r="AH6" s="4">
        <v>1.95916E-14</v>
      </c>
      <c r="AI6">
        <v>0.0522</v>
      </c>
      <c r="AJ6">
        <v>0.0388</v>
      </c>
      <c r="AK6">
        <v>0.0655</v>
      </c>
      <c r="AL6" t="s">
        <v>206</v>
      </c>
    </row>
    <row r="7" spans="1:38" ht="12.75">
      <c r="A7" t="s">
        <v>10</v>
      </c>
      <c r="B7">
        <v>40421</v>
      </c>
      <c r="C7">
        <v>63437</v>
      </c>
      <c r="D7">
        <v>0.6608841294</v>
      </c>
      <c r="E7">
        <v>0.6490487532</v>
      </c>
      <c r="F7">
        <v>0.6729353232</v>
      </c>
      <c r="G7" s="4">
        <v>8.631801E-14</v>
      </c>
      <c r="H7">
        <v>0.6371833473</v>
      </c>
      <c r="I7">
        <v>0.0019089937</v>
      </c>
      <c r="J7">
        <v>-0.0688</v>
      </c>
      <c r="K7">
        <v>-0.0869</v>
      </c>
      <c r="L7">
        <v>-0.0507</v>
      </c>
      <c r="M7">
        <v>0.9335288485</v>
      </c>
      <c r="N7">
        <v>0.916810842</v>
      </c>
      <c r="O7">
        <v>0.950551707</v>
      </c>
      <c r="P7">
        <v>36707</v>
      </c>
      <c r="Q7">
        <v>59159</v>
      </c>
      <c r="R7">
        <v>0.6453947031</v>
      </c>
      <c r="S7">
        <v>0.6336444982</v>
      </c>
      <c r="T7">
        <v>0.657362802</v>
      </c>
      <c r="U7" s="4">
        <v>2.30402E-28</v>
      </c>
      <c r="V7">
        <v>0.6204804003</v>
      </c>
      <c r="W7">
        <v>0.0019951278</v>
      </c>
      <c r="X7">
        <v>-0.1035</v>
      </c>
      <c r="Y7">
        <v>-0.1219</v>
      </c>
      <c r="Z7">
        <v>-0.0852</v>
      </c>
      <c r="AA7">
        <v>0.901632618</v>
      </c>
      <c r="AB7">
        <v>0.8852172865</v>
      </c>
      <c r="AC7">
        <v>0.9183523529</v>
      </c>
      <c r="AD7">
        <v>0.024953318</v>
      </c>
      <c r="AE7">
        <v>0.0237</v>
      </c>
      <c r="AF7">
        <v>0.003</v>
      </c>
      <c r="AG7">
        <v>0.0444</v>
      </c>
      <c r="AH7" s="4">
        <v>3.081017E-39</v>
      </c>
      <c r="AI7">
        <v>-0.0862</v>
      </c>
      <c r="AJ7">
        <v>-0.0991</v>
      </c>
      <c r="AK7">
        <v>-0.0733</v>
      </c>
      <c r="AL7" t="s">
        <v>207</v>
      </c>
    </row>
    <row r="8" spans="1:38" ht="12.75">
      <c r="A8" t="s">
        <v>11</v>
      </c>
      <c r="B8">
        <v>471433</v>
      </c>
      <c r="C8">
        <v>637496</v>
      </c>
      <c r="D8">
        <v>0.7388389703</v>
      </c>
      <c r="E8">
        <v>0.7281871481</v>
      </c>
      <c r="F8">
        <v>0.7496466058</v>
      </c>
      <c r="G8" s="4">
        <v>8.1423279E-09</v>
      </c>
      <c r="H8">
        <v>0.7395073851</v>
      </c>
      <c r="I8">
        <v>0.0005497057</v>
      </c>
      <c r="J8">
        <v>0.0427</v>
      </c>
      <c r="K8">
        <v>0.0282</v>
      </c>
      <c r="L8">
        <v>0.0572</v>
      </c>
      <c r="M8">
        <v>1.0436436016</v>
      </c>
      <c r="N8">
        <v>1.028597419</v>
      </c>
      <c r="O8">
        <v>1.0589098777</v>
      </c>
      <c r="P8">
        <v>452568</v>
      </c>
      <c r="Q8">
        <v>617535</v>
      </c>
      <c r="R8">
        <v>0.7521891312</v>
      </c>
      <c r="S8">
        <v>0.7412827022</v>
      </c>
      <c r="T8">
        <v>0.7632560256</v>
      </c>
      <c r="U8" s="4">
        <v>5.737051E-11</v>
      </c>
      <c r="V8">
        <v>0.732862105</v>
      </c>
      <c r="W8">
        <v>0.0005630515</v>
      </c>
      <c r="X8">
        <v>0.0488</v>
      </c>
      <c r="Y8">
        <v>0.0342</v>
      </c>
      <c r="Z8">
        <v>0.0634</v>
      </c>
      <c r="AA8">
        <v>1.0500251193</v>
      </c>
      <c r="AB8">
        <v>1.0348001926</v>
      </c>
      <c r="AC8">
        <v>1.065474049</v>
      </c>
      <c r="AD8">
        <v>0.0090303123</v>
      </c>
      <c r="AE8">
        <v>-0.0151</v>
      </c>
      <c r="AF8">
        <v>-0.0264</v>
      </c>
      <c r="AG8">
        <v>-0.0038</v>
      </c>
      <c r="AH8" s="4">
        <v>3.895984E-18</v>
      </c>
      <c r="AI8">
        <v>0.0456</v>
      </c>
      <c r="AJ8">
        <v>0.0353</v>
      </c>
      <c r="AK8">
        <v>0.0559</v>
      </c>
      <c r="AL8" t="s">
        <v>208</v>
      </c>
    </row>
    <row r="9" spans="1:38" ht="12.75">
      <c r="A9" t="s">
        <v>6</v>
      </c>
      <c r="B9">
        <v>25066</v>
      </c>
      <c r="C9">
        <v>38636</v>
      </c>
      <c r="D9">
        <v>0.6736306405</v>
      </c>
      <c r="E9">
        <v>0.6605250639</v>
      </c>
      <c r="F9">
        <v>0.6869962467</v>
      </c>
      <c r="G9" s="4">
        <v>7.1939231E-07</v>
      </c>
      <c r="H9">
        <v>0.6487731649</v>
      </c>
      <c r="I9">
        <v>0.0024285341</v>
      </c>
      <c r="J9">
        <v>-0.0497</v>
      </c>
      <c r="K9">
        <v>-0.0693</v>
      </c>
      <c r="L9">
        <v>-0.03</v>
      </c>
      <c r="M9">
        <v>0.9515338742</v>
      </c>
      <c r="N9">
        <v>0.9330216521</v>
      </c>
      <c r="O9">
        <v>0.9704134001</v>
      </c>
      <c r="P9">
        <v>21783</v>
      </c>
      <c r="Q9">
        <v>35840</v>
      </c>
      <c r="R9">
        <v>0.629151232</v>
      </c>
      <c r="S9">
        <v>0.616531925</v>
      </c>
      <c r="T9">
        <v>0.6420288336</v>
      </c>
      <c r="U9" s="4">
        <v>9.324704E-36</v>
      </c>
      <c r="V9">
        <v>0.6077845982</v>
      </c>
      <c r="W9">
        <v>0.0025790108</v>
      </c>
      <c r="X9">
        <v>-0.129</v>
      </c>
      <c r="Y9">
        <v>-0.1493</v>
      </c>
      <c r="Z9">
        <v>-0.1088</v>
      </c>
      <c r="AA9">
        <v>0.8789400807</v>
      </c>
      <c r="AB9">
        <v>0.8613105918</v>
      </c>
      <c r="AC9">
        <v>0.8969304137</v>
      </c>
      <c r="AD9" s="4">
        <v>1.6303293E-08</v>
      </c>
      <c r="AE9">
        <v>0.0683</v>
      </c>
      <c r="AF9">
        <v>0.0446</v>
      </c>
      <c r="AG9">
        <v>0.092</v>
      </c>
      <c r="AH9" s="4">
        <v>2.315889E-35</v>
      </c>
      <c r="AI9">
        <v>-0.0894</v>
      </c>
      <c r="AJ9">
        <v>-0.1035</v>
      </c>
      <c r="AK9">
        <v>-0.0752</v>
      </c>
      <c r="AL9" t="s">
        <v>209</v>
      </c>
    </row>
    <row r="10" spans="1:38" ht="12.75">
      <c r="A10" t="s">
        <v>4</v>
      </c>
      <c r="B10">
        <v>44847</v>
      </c>
      <c r="C10">
        <v>64235</v>
      </c>
      <c r="D10">
        <v>0.7109320963</v>
      </c>
      <c r="E10">
        <v>0.6983263845</v>
      </c>
      <c r="F10">
        <v>0.7237653577</v>
      </c>
      <c r="G10">
        <v>0.6442466404</v>
      </c>
      <c r="H10">
        <v>0.6981707792</v>
      </c>
      <c r="I10">
        <v>0.0018112384</v>
      </c>
      <c r="J10">
        <v>0.0042</v>
      </c>
      <c r="K10">
        <v>-0.0137</v>
      </c>
      <c r="L10">
        <v>0.0221</v>
      </c>
      <c r="M10">
        <v>1.0042238746</v>
      </c>
      <c r="N10">
        <v>0.9864177343</v>
      </c>
      <c r="O10">
        <v>1.0223514393</v>
      </c>
      <c r="P10">
        <v>44712</v>
      </c>
      <c r="Q10">
        <v>65266</v>
      </c>
      <c r="R10">
        <v>0.7075612906</v>
      </c>
      <c r="S10">
        <v>0.6950139878</v>
      </c>
      <c r="T10">
        <v>0.7203351137</v>
      </c>
      <c r="U10">
        <v>0.2043862912</v>
      </c>
      <c r="V10">
        <v>0.685073392</v>
      </c>
      <c r="W10">
        <v>0.0018181501</v>
      </c>
      <c r="X10">
        <v>-0.0116</v>
      </c>
      <c r="Y10">
        <v>-0.0295</v>
      </c>
      <c r="Z10">
        <v>0.0063</v>
      </c>
      <c r="AA10">
        <v>0.9884809028</v>
      </c>
      <c r="AB10">
        <v>0.9709520056</v>
      </c>
      <c r="AC10">
        <v>1.0063262548</v>
      </c>
      <c r="AD10">
        <v>0.6437819751</v>
      </c>
      <c r="AE10">
        <v>0.0048</v>
      </c>
      <c r="AF10">
        <v>-0.0154</v>
      </c>
      <c r="AG10">
        <v>0.0249</v>
      </c>
      <c r="AH10">
        <v>0.5680858973</v>
      </c>
      <c r="AI10">
        <v>-0.0037</v>
      </c>
      <c r="AJ10">
        <v>-0.0163</v>
      </c>
      <c r="AK10">
        <v>0.009</v>
      </c>
      <c r="AL10" t="s">
        <v>210</v>
      </c>
    </row>
    <row r="11" spans="1:38" ht="12.75">
      <c r="A11" t="s">
        <v>2</v>
      </c>
      <c r="B11">
        <v>20345</v>
      </c>
      <c r="C11">
        <v>30779</v>
      </c>
      <c r="D11">
        <v>0.6697094813</v>
      </c>
      <c r="E11">
        <v>0.6559950709</v>
      </c>
      <c r="F11">
        <v>0.6837106087</v>
      </c>
      <c r="G11" s="4">
        <v>1.4481866E-07</v>
      </c>
      <c r="H11">
        <v>0.6610026317</v>
      </c>
      <c r="I11">
        <v>0.0026981899</v>
      </c>
      <c r="J11">
        <v>-0.0555</v>
      </c>
      <c r="K11">
        <v>-0.0762</v>
      </c>
      <c r="L11">
        <v>-0.0348</v>
      </c>
      <c r="M11">
        <v>0.9459950587</v>
      </c>
      <c r="N11">
        <v>0.9266228313</v>
      </c>
      <c r="O11">
        <v>0.9657722872</v>
      </c>
      <c r="P11">
        <v>22017</v>
      </c>
      <c r="Q11">
        <v>33359</v>
      </c>
      <c r="R11">
        <v>0.6793347732</v>
      </c>
      <c r="S11">
        <v>0.6656920282</v>
      </c>
      <c r="T11">
        <v>0.6932571138</v>
      </c>
      <c r="U11" s="4">
        <v>4.3617301E-07</v>
      </c>
      <c r="V11">
        <v>0.6600017986</v>
      </c>
      <c r="W11">
        <v>0.0025936081</v>
      </c>
      <c r="X11">
        <v>-0.0523</v>
      </c>
      <c r="Y11">
        <v>-0.0726</v>
      </c>
      <c r="Z11">
        <v>-0.032</v>
      </c>
      <c r="AA11">
        <v>0.9490477489</v>
      </c>
      <c r="AB11">
        <v>0.9299884912</v>
      </c>
      <c r="AC11">
        <v>0.9684976084</v>
      </c>
      <c r="AD11">
        <v>0.2554830832</v>
      </c>
      <c r="AE11">
        <v>-0.0143</v>
      </c>
      <c r="AF11">
        <v>-0.0389</v>
      </c>
      <c r="AG11">
        <v>0.0103</v>
      </c>
      <c r="AH11" s="4">
        <v>3.099088E-13</v>
      </c>
      <c r="AI11">
        <v>-0.0539</v>
      </c>
      <c r="AJ11">
        <v>-0.0684</v>
      </c>
      <c r="AK11">
        <v>-0.0394</v>
      </c>
      <c r="AL11" t="s">
        <v>211</v>
      </c>
    </row>
    <row r="12" spans="1:38" ht="12.75">
      <c r="A12" t="s">
        <v>8</v>
      </c>
      <c r="B12">
        <v>661</v>
      </c>
      <c r="C12">
        <v>1128</v>
      </c>
      <c r="D12">
        <v>0.5704571488</v>
      </c>
      <c r="E12">
        <v>0.5273287062</v>
      </c>
      <c r="F12">
        <v>0.6171129217</v>
      </c>
      <c r="G12" s="4">
        <v>7.3130128E-08</v>
      </c>
      <c r="H12">
        <v>0.5859929078</v>
      </c>
      <c r="I12">
        <v>0.0146654543</v>
      </c>
      <c r="J12">
        <v>-0.2159</v>
      </c>
      <c r="K12">
        <v>-0.2945</v>
      </c>
      <c r="L12">
        <v>-0.1373</v>
      </c>
      <c r="M12">
        <v>0.8057966313</v>
      </c>
      <c r="N12">
        <v>0.7448757474</v>
      </c>
      <c r="O12">
        <v>0.8717000295</v>
      </c>
      <c r="P12">
        <v>499</v>
      </c>
      <c r="Q12">
        <v>984</v>
      </c>
      <c r="R12">
        <v>0.5018878796</v>
      </c>
      <c r="S12">
        <v>0.4589119394</v>
      </c>
      <c r="T12">
        <v>0.5488884077</v>
      </c>
      <c r="U12" s="4">
        <v>7.64717E-15</v>
      </c>
      <c r="V12">
        <v>0.5071138211</v>
      </c>
      <c r="W12">
        <v>0.0159378045</v>
      </c>
      <c r="X12">
        <v>-0.355</v>
      </c>
      <c r="Y12">
        <v>-0.4446</v>
      </c>
      <c r="Z12">
        <v>-0.2655</v>
      </c>
      <c r="AA12">
        <v>0.7011499795</v>
      </c>
      <c r="AB12">
        <v>0.6411115111</v>
      </c>
      <c r="AC12">
        <v>0.7668108983</v>
      </c>
      <c r="AD12">
        <v>0.0336184894</v>
      </c>
      <c r="AE12">
        <v>0.1281</v>
      </c>
      <c r="AF12">
        <v>0.0099</v>
      </c>
      <c r="AG12">
        <v>0.2462</v>
      </c>
      <c r="AH12" s="4">
        <v>5.893568E-21</v>
      </c>
      <c r="AI12">
        <v>-0.2855</v>
      </c>
      <c r="AJ12">
        <v>-0.3451</v>
      </c>
      <c r="AK12">
        <v>-0.2259</v>
      </c>
      <c r="AL12" t="s">
        <v>212</v>
      </c>
    </row>
    <row r="13" spans="1:38" ht="12.75">
      <c r="A13" t="s">
        <v>5</v>
      </c>
      <c r="B13">
        <v>13200</v>
      </c>
      <c r="C13">
        <v>21768</v>
      </c>
      <c r="D13">
        <v>0.596876063</v>
      </c>
      <c r="E13">
        <v>0.5831075139</v>
      </c>
      <c r="F13">
        <v>0.6109697201</v>
      </c>
      <c r="G13" s="4">
        <v>1.386187E-46</v>
      </c>
      <c r="H13">
        <v>0.6063947078</v>
      </c>
      <c r="I13">
        <v>0.0033113028</v>
      </c>
      <c r="J13">
        <v>-0.1707</v>
      </c>
      <c r="K13">
        <v>-0.194</v>
      </c>
      <c r="L13">
        <v>-0.1473</v>
      </c>
      <c r="M13">
        <v>0.8431145475</v>
      </c>
      <c r="N13">
        <v>0.8236658466</v>
      </c>
      <c r="O13">
        <v>0.8630224783</v>
      </c>
      <c r="P13">
        <v>11136</v>
      </c>
      <c r="Q13">
        <v>21084</v>
      </c>
      <c r="R13">
        <v>0.5265636834</v>
      </c>
      <c r="S13">
        <v>0.5138830139</v>
      </c>
      <c r="T13">
        <v>0.5395572633</v>
      </c>
      <c r="U13" s="4">
        <v>1.47933E-134</v>
      </c>
      <c r="V13">
        <v>0.5281730222</v>
      </c>
      <c r="W13">
        <v>0.0034379772</v>
      </c>
      <c r="X13">
        <v>-0.307</v>
      </c>
      <c r="Y13">
        <v>-0.3314</v>
      </c>
      <c r="Z13">
        <v>-0.2827</v>
      </c>
      <c r="AA13">
        <v>0.7356226974</v>
      </c>
      <c r="AB13">
        <v>0.7179074834</v>
      </c>
      <c r="AC13">
        <v>0.7537750551</v>
      </c>
      <c r="AD13" s="4">
        <v>2.946841E-16</v>
      </c>
      <c r="AE13">
        <v>0.1253</v>
      </c>
      <c r="AF13">
        <v>0.0953</v>
      </c>
      <c r="AG13">
        <v>0.1554</v>
      </c>
      <c r="AH13" s="4">
        <v>3.88544E-169</v>
      </c>
      <c r="AI13">
        <v>-0.2388</v>
      </c>
      <c r="AJ13">
        <v>-0.2557</v>
      </c>
      <c r="AK13">
        <v>-0.222</v>
      </c>
      <c r="AL13" t="s">
        <v>213</v>
      </c>
    </row>
    <row r="14" spans="1:38" ht="12.75">
      <c r="A14" t="s">
        <v>7</v>
      </c>
      <c r="B14">
        <v>19126</v>
      </c>
      <c r="C14">
        <v>33426</v>
      </c>
      <c r="D14">
        <v>0.5416552777</v>
      </c>
      <c r="E14">
        <v>0.5300744111</v>
      </c>
      <c r="F14">
        <v>0.5534891588</v>
      </c>
      <c r="G14" s="4">
        <v>3.20099E-130</v>
      </c>
      <c r="H14">
        <v>0.5721893137</v>
      </c>
      <c r="I14">
        <v>0.0027061601</v>
      </c>
      <c r="J14">
        <v>-0.2677</v>
      </c>
      <c r="K14">
        <v>-0.2893</v>
      </c>
      <c r="L14">
        <v>-0.2461</v>
      </c>
      <c r="M14">
        <v>0.7651126803</v>
      </c>
      <c r="N14">
        <v>0.7487541803</v>
      </c>
      <c r="O14">
        <v>0.7818285748</v>
      </c>
      <c r="P14">
        <v>17521</v>
      </c>
      <c r="Q14">
        <v>35514</v>
      </c>
      <c r="R14">
        <v>0.4788144412</v>
      </c>
      <c r="S14">
        <v>0.4684356153</v>
      </c>
      <c r="T14">
        <v>0.4894232241</v>
      </c>
      <c r="U14" s="4">
        <v>3.24559E-283</v>
      </c>
      <c r="V14">
        <v>0.4933547333</v>
      </c>
      <c r="W14">
        <v>0.002652967</v>
      </c>
      <c r="X14">
        <v>-0.4021</v>
      </c>
      <c r="Y14">
        <v>-0.424</v>
      </c>
      <c r="Z14">
        <v>-0.3802</v>
      </c>
      <c r="AA14">
        <v>0.6689158062</v>
      </c>
      <c r="AB14">
        <v>0.6544163256</v>
      </c>
      <c r="AC14">
        <v>0.6837365424</v>
      </c>
      <c r="AD14" s="4">
        <v>1.199238E-19</v>
      </c>
      <c r="AE14">
        <v>0.1233</v>
      </c>
      <c r="AF14">
        <v>0.0967</v>
      </c>
      <c r="AG14">
        <v>0.15</v>
      </c>
      <c r="AH14">
        <v>0</v>
      </c>
      <c r="AI14">
        <v>-0.3349</v>
      </c>
      <c r="AJ14">
        <v>-0.3503</v>
      </c>
      <c r="AK14">
        <v>-0.3195</v>
      </c>
      <c r="AL14" t="s">
        <v>214</v>
      </c>
    </row>
    <row r="15" spans="1:38" ht="12.75">
      <c r="A15" t="s">
        <v>14</v>
      </c>
      <c r="B15">
        <v>120156</v>
      </c>
      <c r="C15">
        <v>184306</v>
      </c>
      <c r="D15">
        <v>0.6590534503</v>
      </c>
      <c r="E15">
        <v>0.647267441</v>
      </c>
      <c r="F15">
        <v>0.6710540696</v>
      </c>
      <c r="G15" s="4">
        <v>7.714115E-15</v>
      </c>
      <c r="H15">
        <v>0.6519375387</v>
      </c>
      <c r="I15">
        <v>0.0011095883</v>
      </c>
      <c r="J15">
        <v>-0.0716</v>
      </c>
      <c r="K15">
        <v>-0.0896</v>
      </c>
      <c r="L15">
        <v>-0.0535</v>
      </c>
      <c r="M15">
        <v>0.930942931</v>
      </c>
      <c r="N15">
        <v>0.9142946575</v>
      </c>
      <c r="O15">
        <v>0.9478943508</v>
      </c>
      <c r="P15">
        <v>118192</v>
      </c>
      <c r="Q15">
        <v>185267</v>
      </c>
      <c r="R15">
        <v>0.6578594303</v>
      </c>
      <c r="S15">
        <v>0.6460656241</v>
      </c>
      <c r="T15">
        <v>0.6698685302</v>
      </c>
      <c r="U15" s="4">
        <v>2.731546E-20</v>
      </c>
      <c r="V15">
        <v>0.6379549515</v>
      </c>
      <c r="W15">
        <v>0.0011165477</v>
      </c>
      <c r="X15">
        <v>-0.0852</v>
      </c>
      <c r="Y15">
        <v>-0.1033</v>
      </c>
      <c r="Z15">
        <v>-0.0671</v>
      </c>
      <c r="AA15">
        <v>0.9183447328</v>
      </c>
      <c r="AB15">
        <v>0.901881064</v>
      </c>
      <c r="AC15">
        <v>0.9351089429</v>
      </c>
      <c r="AD15">
        <v>0.8507176419</v>
      </c>
      <c r="AE15">
        <v>0.0018</v>
      </c>
      <c r="AF15">
        <v>-0.0171</v>
      </c>
      <c r="AG15">
        <v>0.0207</v>
      </c>
      <c r="AH15" s="4">
        <v>2.724442E-33</v>
      </c>
      <c r="AI15">
        <v>-0.0784</v>
      </c>
      <c r="AJ15">
        <v>-0.0911</v>
      </c>
      <c r="AK15">
        <v>-0.0656</v>
      </c>
      <c r="AL15" t="s">
        <v>215</v>
      </c>
    </row>
    <row r="16" spans="1:38" ht="12.75">
      <c r="A16" t="s">
        <v>12</v>
      </c>
      <c r="B16">
        <v>90258</v>
      </c>
      <c r="C16">
        <v>133650</v>
      </c>
      <c r="D16">
        <v>0.6898707691</v>
      </c>
      <c r="E16">
        <v>0.6773316387</v>
      </c>
      <c r="F16">
        <v>0.7026420307</v>
      </c>
      <c r="G16">
        <v>0.0057295627</v>
      </c>
      <c r="H16">
        <v>0.6753310887</v>
      </c>
      <c r="I16">
        <v>0.0012808381</v>
      </c>
      <c r="J16">
        <v>-0.0259</v>
      </c>
      <c r="K16">
        <v>-0.0442</v>
      </c>
      <c r="L16">
        <v>-0.0075</v>
      </c>
      <c r="M16">
        <v>0.9744737935</v>
      </c>
      <c r="N16">
        <v>0.9567617023</v>
      </c>
      <c r="O16">
        <v>0.9925137806</v>
      </c>
      <c r="P16">
        <v>88512</v>
      </c>
      <c r="Q16">
        <v>134465</v>
      </c>
      <c r="R16">
        <v>0.6828693927</v>
      </c>
      <c r="S16">
        <v>0.6704356664</v>
      </c>
      <c r="T16">
        <v>0.6955337117</v>
      </c>
      <c r="U16" s="4">
        <v>3.293824E-07</v>
      </c>
      <c r="V16">
        <v>0.658253077</v>
      </c>
      <c r="W16">
        <v>0.0012934336</v>
      </c>
      <c r="X16">
        <v>-0.0479</v>
      </c>
      <c r="Y16">
        <v>-0.0662</v>
      </c>
      <c r="Z16">
        <v>-0.0295</v>
      </c>
      <c r="AA16">
        <v>0.9532576127</v>
      </c>
      <c r="AB16">
        <v>0.9359006416</v>
      </c>
      <c r="AC16">
        <v>0.9709364817</v>
      </c>
      <c r="AD16">
        <v>0.3037081352</v>
      </c>
      <c r="AE16">
        <v>0.0102</v>
      </c>
      <c r="AF16">
        <v>-0.0092</v>
      </c>
      <c r="AG16">
        <v>0.0296</v>
      </c>
      <c r="AH16" s="4">
        <v>2.6207018E-08</v>
      </c>
      <c r="AI16">
        <v>-0.0369</v>
      </c>
      <c r="AJ16">
        <v>-0.0498</v>
      </c>
      <c r="AK16">
        <v>-0.0239</v>
      </c>
      <c r="AL16" t="s">
        <v>216</v>
      </c>
    </row>
    <row r="17" spans="1:38" ht="12.75">
      <c r="A17" t="s">
        <v>13</v>
      </c>
      <c r="B17">
        <v>32987</v>
      </c>
      <c r="C17">
        <v>56322</v>
      </c>
      <c r="D17">
        <v>0.5535279383</v>
      </c>
      <c r="E17">
        <v>0.5420261134</v>
      </c>
      <c r="F17">
        <v>0.5652738325</v>
      </c>
      <c r="G17" s="4">
        <v>1.01151E-116</v>
      </c>
      <c r="H17">
        <v>0.5856858776</v>
      </c>
      <c r="I17">
        <v>0.0020756695</v>
      </c>
      <c r="J17">
        <v>-0.246</v>
      </c>
      <c r="K17">
        <v>-0.267</v>
      </c>
      <c r="L17">
        <v>-0.2251</v>
      </c>
      <c r="M17">
        <v>0.7818833526</v>
      </c>
      <c r="N17">
        <v>0.7656365026</v>
      </c>
      <c r="O17">
        <v>0.7984749617</v>
      </c>
      <c r="P17">
        <v>29156</v>
      </c>
      <c r="Q17">
        <v>57582</v>
      </c>
      <c r="R17">
        <v>0.4940917865</v>
      </c>
      <c r="S17">
        <v>0.4837170001</v>
      </c>
      <c r="T17">
        <v>0.5046890919</v>
      </c>
      <c r="U17" s="4">
        <v>6.22129E-258</v>
      </c>
      <c r="V17">
        <v>0.5063387864</v>
      </c>
      <c r="W17">
        <v>0.0020834915</v>
      </c>
      <c r="X17">
        <v>-0.3715</v>
      </c>
      <c r="Y17">
        <v>-0.3927</v>
      </c>
      <c r="Z17">
        <v>-0.3502</v>
      </c>
      <c r="AA17">
        <v>0.6897318315</v>
      </c>
      <c r="AB17">
        <v>0.6752490559</v>
      </c>
      <c r="AC17">
        <v>0.7045252344</v>
      </c>
      <c r="AD17" s="4">
        <v>4.791755E-20</v>
      </c>
      <c r="AE17">
        <v>0.1136</v>
      </c>
      <c r="AF17">
        <v>0.0893</v>
      </c>
      <c r="AG17">
        <v>0.1379</v>
      </c>
      <c r="AH17">
        <v>0</v>
      </c>
      <c r="AI17">
        <v>-0.3088</v>
      </c>
      <c r="AJ17">
        <v>-0.3237</v>
      </c>
      <c r="AK17">
        <v>-0.2938</v>
      </c>
      <c r="AL17" t="s">
        <v>217</v>
      </c>
    </row>
    <row r="18" spans="1:38" ht="12.75">
      <c r="A18" t="s">
        <v>15</v>
      </c>
      <c r="B18">
        <v>748337</v>
      </c>
      <c r="C18">
        <v>1057060</v>
      </c>
      <c r="D18">
        <v>0.7079418387</v>
      </c>
      <c r="E18" t="s">
        <v>107</v>
      </c>
      <c r="F18" t="s">
        <v>107</v>
      </c>
      <c r="G18" t="s">
        <v>107</v>
      </c>
      <c r="H18">
        <v>0.7079418387</v>
      </c>
      <c r="I18">
        <v>0.0004422661</v>
      </c>
      <c r="J18" t="s">
        <v>107</v>
      </c>
      <c r="K18" t="s">
        <v>107</v>
      </c>
      <c r="L18" t="s">
        <v>107</v>
      </c>
      <c r="M18" t="s">
        <v>107</v>
      </c>
      <c r="N18" t="s">
        <v>107</v>
      </c>
      <c r="O18" t="s">
        <v>107</v>
      </c>
      <c r="P18">
        <v>720712</v>
      </c>
      <c r="Q18">
        <v>1038695</v>
      </c>
      <c r="R18">
        <v>0.7158067379</v>
      </c>
      <c r="S18" t="s">
        <v>107</v>
      </c>
      <c r="T18" t="s">
        <v>107</v>
      </c>
      <c r="U18" t="s">
        <v>107</v>
      </c>
      <c r="V18">
        <v>0.6938629723</v>
      </c>
      <c r="W18">
        <v>0.000452221</v>
      </c>
      <c r="X18" t="s">
        <v>107</v>
      </c>
      <c r="Y18" t="s">
        <v>107</v>
      </c>
      <c r="Z18" t="s">
        <v>107</v>
      </c>
      <c r="AA18" t="s">
        <v>107</v>
      </c>
      <c r="AB18" t="s">
        <v>107</v>
      </c>
      <c r="AC18" t="s">
        <v>107</v>
      </c>
      <c r="AD18">
        <v>0.1571090873</v>
      </c>
      <c r="AE18">
        <v>0.011</v>
      </c>
      <c r="AF18">
        <v>-0.0043</v>
      </c>
      <c r="AG18">
        <v>0.0264</v>
      </c>
      <c r="AH18" t="s">
        <v>107</v>
      </c>
      <c r="AI18" t="s">
        <v>107</v>
      </c>
      <c r="AJ18" t="s">
        <v>107</v>
      </c>
      <c r="AK18" t="s">
        <v>107</v>
      </c>
      <c r="AL18" t="s">
        <v>218</v>
      </c>
    </row>
    <row r="19" spans="1:38" ht="12.75">
      <c r="A19" t="s">
        <v>72</v>
      </c>
      <c r="B19">
        <v>43072</v>
      </c>
      <c r="C19">
        <v>55917</v>
      </c>
      <c r="D19">
        <v>0.7732837402</v>
      </c>
      <c r="E19">
        <v>0.7593408265</v>
      </c>
      <c r="F19">
        <v>0.7874826718</v>
      </c>
      <c r="G19" s="4">
        <v>1.910502E-21</v>
      </c>
      <c r="H19">
        <v>0.7702845289</v>
      </c>
      <c r="I19">
        <v>0.0017788887</v>
      </c>
      <c r="J19">
        <v>0.0883</v>
      </c>
      <c r="K19">
        <v>0.0701</v>
      </c>
      <c r="L19">
        <v>0.1065</v>
      </c>
      <c r="M19">
        <v>1.0922984035</v>
      </c>
      <c r="N19">
        <v>1.0726034047</v>
      </c>
      <c r="O19">
        <v>1.1123550393</v>
      </c>
      <c r="P19">
        <v>46544</v>
      </c>
      <c r="Q19">
        <v>61126</v>
      </c>
      <c r="R19">
        <v>0.7803143312</v>
      </c>
      <c r="S19">
        <v>0.7664605733</v>
      </c>
      <c r="T19">
        <v>0.7944184954</v>
      </c>
      <c r="U19" s="4">
        <v>3.698945E-21</v>
      </c>
      <c r="V19">
        <v>0.7614435756</v>
      </c>
      <c r="W19">
        <v>0.0017238578</v>
      </c>
      <c r="X19">
        <v>0.0863</v>
      </c>
      <c r="Y19">
        <v>0.0684</v>
      </c>
      <c r="Z19">
        <v>0.1042</v>
      </c>
      <c r="AA19">
        <v>1.0901187287</v>
      </c>
      <c r="AB19">
        <v>1.0707646809</v>
      </c>
      <c r="AC19">
        <v>1.1098226006</v>
      </c>
      <c r="AD19">
        <v>0.3852005259</v>
      </c>
      <c r="AE19">
        <v>-0.0091</v>
      </c>
      <c r="AF19">
        <v>-0.0295</v>
      </c>
      <c r="AG19">
        <v>0.0114</v>
      </c>
      <c r="AH19" s="4">
        <v>6.461766E-41</v>
      </c>
      <c r="AI19">
        <v>0.0873</v>
      </c>
      <c r="AJ19">
        <v>0.0745</v>
      </c>
      <c r="AK19">
        <v>0.1001</v>
      </c>
      <c r="AL19" t="s">
        <v>219</v>
      </c>
    </row>
    <row r="20" spans="1:38" ht="12.75">
      <c r="A20" t="s">
        <v>71</v>
      </c>
      <c r="B20">
        <v>27579</v>
      </c>
      <c r="C20">
        <v>35362</v>
      </c>
      <c r="D20">
        <v>0.7876214292</v>
      </c>
      <c r="E20">
        <v>0.7723695578</v>
      </c>
      <c r="F20">
        <v>0.8031744772</v>
      </c>
      <c r="G20" s="4">
        <v>1.130939E-26</v>
      </c>
      <c r="H20">
        <v>0.7799049827</v>
      </c>
      <c r="I20">
        <v>0.0022032184</v>
      </c>
      <c r="J20">
        <v>0.1067</v>
      </c>
      <c r="K20">
        <v>0.0871</v>
      </c>
      <c r="L20">
        <v>0.1262</v>
      </c>
      <c r="M20">
        <v>1.1125510405</v>
      </c>
      <c r="N20">
        <v>1.0910070793</v>
      </c>
      <c r="O20">
        <v>1.1345204272</v>
      </c>
      <c r="P20">
        <v>26948</v>
      </c>
      <c r="Q20">
        <v>35143</v>
      </c>
      <c r="R20">
        <v>0.788509385</v>
      </c>
      <c r="S20">
        <v>0.7732598612</v>
      </c>
      <c r="T20">
        <v>0.804059646</v>
      </c>
      <c r="U20" s="4">
        <v>2.778563E-22</v>
      </c>
      <c r="V20">
        <v>0.766809891</v>
      </c>
      <c r="W20">
        <v>0.0022556904</v>
      </c>
      <c r="X20">
        <v>0.0967</v>
      </c>
      <c r="Y20">
        <v>0.0772</v>
      </c>
      <c r="Z20">
        <v>0.1163</v>
      </c>
      <c r="AA20">
        <v>1.1015674248</v>
      </c>
      <c r="AB20">
        <v>1.0802634569</v>
      </c>
      <c r="AC20">
        <v>1.1232915302</v>
      </c>
      <c r="AD20">
        <v>0.9235045501</v>
      </c>
      <c r="AE20">
        <v>-0.0011</v>
      </c>
      <c r="AF20">
        <v>-0.0241</v>
      </c>
      <c r="AG20">
        <v>0.0219</v>
      </c>
      <c r="AH20" s="4">
        <v>3.971965E-47</v>
      </c>
      <c r="AI20">
        <v>0.1017</v>
      </c>
      <c r="AJ20">
        <v>0.0879</v>
      </c>
      <c r="AK20">
        <v>0.1155</v>
      </c>
      <c r="AL20" t="s">
        <v>220</v>
      </c>
    </row>
    <row r="21" spans="1:38" ht="12.75">
      <c r="A21" t="s">
        <v>81</v>
      </c>
      <c r="B21">
        <v>48533</v>
      </c>
      <c r="C21">
        <v>63515</v>
      </c>
      <c r="D21">
        <v>0.7735012568</v>
      </c>
      <c r="E21">
        <v>0.7598600489</v>
      </c>
      <c r="F21">
        <v>0.7873873554</v>
      </c>
      <c r="G21" s="4">
        <v>1.742494E-22</v>
      </c>
      <c r="H21">
        <v>0.7641187121</v>
      </c>
      <c r="I21">
        <v>0.0016845698</v>
      </c>
      <c r="J21">
        <v>0.0886</v>
      </c>
      <c r="K21">
        <v>0.0708</v>
      </c>
      <c r="L21">
        <v>0.1064</v>
      </c>
      <c r="M21">
        <v>1.0926056557</v>
      </c>
      <c r="N21">
        <v>1.0733368299</v>
      </c>
      <c r="O21">
        <v>1.1122204005</v>
      </c>
      <c r="P21">
        <v>44027</v>
      </c>
      <c r="Q21">
        <v>57867</v>
      </c>
      <c r="R21">
        <v>0.7758698339</v>
      </c>
      <c r="S21">
        <v>0.7620034015</v>
      </c>
      <c r="T21">
        <v>0.7899885984</v>
      </c>
      <c r="U21" s="4">
        <v>2.003475E-18</v>
      </c>
      <c r="V21">
        <v>0.7608308708</v>
      </c>
      <c r="W21">
        <v>0.0017732956</v>
      </c>
      <c r="X21">
        <v>0.0806</v>
      </c>
      <c r="Y21">
        <v>0.0625</v>
      </c>
      <c r="Z21">
        <v>0.0986</v>
      </c>
      <c r="AA21">
        <v>1.0839096543</v>
      </c>
      <c r="AB21">
        <v>1.0645378999</v>
      </c>
      <c r="AC21">
        <v>1.1036339231</v>
      </c>
      <c r="AD21">
        <v>0.7665229053</v>
      </c>
      <c r="AE21">
        <v>-0.0031</v>
      </c>
      <c r="AF21">
        <v>-0.0232</v>
      </c>
      <c r="AG21">
        <v>0.0171</v>
      </c>
      <c r="AH21" s="4">
        <v>4.134904E-39</v>
      </c>
      <c r="AI21">
        <v>0.0846</v>
      </c>
      <c r="AJ21">
        <v>0.0719</v>
      </c>
      <c r="AK21">
        <v>0.0972</v>
      </c>
      <c r="AL21" t="s">
        <v>221</v>
      </c>
    </row>
    <row r="22" spans="1:38" ht="12.75">
      <c r="A22" t="s">
        <v>73</v>
      </c>
      <c r="B22">
        <v>44333</v>
      </c>
      <c r="C22">
        <v>57718</v>
      </c>
      <c r="D22">
        <v>0.7636967767</v>
      </c>
      <c r="E22">
        <v>0.7499749118</v>
      </c>
      <c r="F22">
        <v>0.7776697028</v>
      </c>
      <c r="G22" s="4">
        <v>2.507557E-16</v>
      </c>
      <c r="H22">
        <v>0.7680966076</v>
      </c>
      <c r="I22">
        <v>0.0017567333</v>
      </c>
      <c r="J22">
        <v>0.0758</v>
      </c>
      <c r="K22">
        <v>0.0577</v>
      </c>
      <c r="L22">
        <v>0.0939</v>
      </c>
      <c r="M22">
        <v>1.0787563823</v>
      </c>
      <c r="N22">
        <v>1.0593736248</v>
      </c>
      <c r="O22">
        <v>1.098493775</v>
      </c>
      <c r="P22">
        <v>45622</v>
      </c>
      <c r="Q22">
        <v>59004</v>
      </c>
      <c r="R22">
        <v>0.78862623</v>
      </c>
      <c r="S22">
        <v>0.7745804203</v>
      </c>
      <c r="T22">
        <v>0.8029267386</v>
      </c>
      <c r="U22" s="4">
        <v>4.272994E-26</v>
      </c>
      <c r="V22">
        <v>0.7732018168</v>
      </c>
      <c r="W22">
        <v>0.0017239533</v>
      </c>
      <c r="X22">
        <v>0.0969</v>
      </c>
      <c r="Y22">
        <v>0.0789</v>
      </c>
      <c r="Z22">
        <v>0.1149</v>
      </c>
      <c r="AA22">
        <v>1.1017306603</v>
      </c>
      <c r="AB22">
        <v>1.0821083112</v>
      </c>
      <c r="AC22">
        <v>1.1217088301</v>
      </c>
      <c r="AD22">
        <v>0.0020496969</v>
      </c>
      <c r="AE22">
        <v>-0.0321</v>
      </c>
      <c r="AF22">
        <v>-0.0525</v>
      </c>
      <c r="AG22">
        <v>-0.0117</v>
      </c>
      <c r="AH22" s="4">
        <v>4.310375E-40</v>
      </c>
      <c r="AI22">
        <v>0.0863</v>
      </c>
      <c r="AJ22">
        <v>0.0736</v>
      </c>
      <c r="AK22">
        <v>0.0991</v>
      </c>
      <c r="AL22" t="s">
        <v>222</v>
      </c>
    </row>
    <row r="23" spans="1:38" ht="12.75">
      <c r="A23" t="s">
        <v>76</v>
      </c>
      <c r="B23">
        <v>67238</v>
      </c>
      <c r="C23">
        <v>90006</v>
      </c>
      <c r="D23">
        <v>0.7534400949</v>
      </c>
      <c r="E23">
        <v>0.7406781014</v>
      </c>
      <c r="F23">
        <v>0.7664219794</v>
      </c>
      <c r="G23" s="4">
        <v>8.921093E-13</v>
      </c>
      <c r="H23">
        <v>0.7470390863</v>
      </c>
      <c r="I23">
        <v>0.0014489808</v>
      </c>
      <c r="J23">
        <v>0.0623</v>
      </c>
      <c r="K23">
        <v>0.0452</v>
      </c>
      <c r="L23">
        <v>0.0794</v>
      </c>
      <c r="M23">
        <v>1.0642683533</v>
      </c>
      <c r="N23">
        <v>1.0462414579</v>
      </c>
      <c r="O23">
        <v>1.0826058548</v>
      </c>
      <c r="P23">
        <v>63980</v>
      </c>
      <c r="Q23">
        <v>86597</v>
      </c>
      <c r="R23">
        <v>0.7575784955</v>
      </c>
      <c r="S23">
        <v>0.7446806113</v>
      </c>
      <c r="T23">
        <v>0.7706997713</v>
      </c>
      <c r="U23" s="4">
        <v>9.56878E-11</v>
      </c>
      <c r="V23">
        <v>0.7388246706</v>
      </c>
      <c r="W23">
        <v>0.001492744</v>
      </c>
      <c r="X23">
        <v>0.0567</v>
      </c>
      <c r="Y23">
        <v>0.0395</v>
      </c>
      <c r="Z23">
        <v>0.0739</v>
      </c>
      <c r="AA23">
        <v>1.058356195</v>
      </c>
      <c r="AB23">
        <v>1.0403375267</v>
      </c>
      <c r="AC23">
        <v>1.076686947</v>
      </c>
      <c r="AD23">
        <v>0.5673372125</v>
      </c>
      <c r="AE23">
        <v>-0.0055</v>
      </c>
      <c r="AF23">
        <v>-0.0242</v>
      </c>
      <c r="AG23">
        <v>0.0133</v>
      </c>
      <c r="AH23" s="4">
        <v>6.106782E-22</v>
      </c>
      <c r="AI23">
        <v>0.0595</v>
      </c>
      <c r="AJ23">
        <v>0.0474</v>
      </c>
      <c r="AK23">
        <v>0.0716</v>
      </c>
      <c r="AL23" t="s">
        <v>223</v>
      </c>
    </row>
    <row r="24" spans="1:38" ht="12.75">
      <c r="A24" t="s">
        <v>74</v>
      </c>
      <c r="B24">
        <v>34186</v>
      </c>
      <c r="C24">
        <v>44875</v>
      </c>
      <c r="D24">
        <v>0.7733020266</v>
      </c>
      <c r="E24">
        <v>0.7589957293</v>
      </c>
      <c r="F24">
        <v>0.787877983</v>
      </c>
      <c r="G24" s="4">
        <v>1.883758E-20</v>
      </c>
      <c r="H24">
        <v>0.7618050139</v>
      </c>
      <c r="I24">
        <v>0.0020108792</v>
      </c>
      <c r="J24">
        <v>0.0883</v>
      </c>
      <c r="K24">
        <v>0.0696</v>
      </c>
      <c r="L24">
        <v>0.107</v>
      </c>
      <c r="M24">
        <v>1.0923242339</v>
      </c>
      <c r="N24">
        <v>1.0721159393</v>
      </c>
      <c r="O24">
        <v>1.1129134343</v>
      </c>
      <c r="P24">
        <v>34790</v>
      </c>
      <c r="Q24">
        <v>45066</v>
      </c>
      <c r="R24">
        <v>0.7922550187</v>
      </c>
      <c r="S24">
        <v>0.777630983</v>
      </c>
      <c r="T24">
        <v>0.8071540722</v>
      </c>
      <c r="U24" s="4">
        <v>1.336266E-26</v>
      </c>
      <c r="V24">
        <v>0.7719788754</v>
      </c>
      <c r="W24">
        <v>0.0019763586</v>
      </c>
      <c r="X24">
        <v>0.1015</v>
      </c>
      <c r="Y24">
        <v>0.0828</v>
      </c>
      <c r="Z24">
        <v>0.1201</v>
      </c>
      <c r="AA24">
        <v>1.1068001692</v>
      </c>
      <c r="AB24">
        <v>1.0863700239</v>
      </c>
      <c r="AC24">
        <v>1.1276145214</v>
      </c>
      <c r="AD24">
        <v>0.0271248873</v>
      </c>
      <c r="AE24">
        <v>-0.0242</v>
      </c>
      <c r="AF24">
        <v>-0.0457</v>
      </c>
      <c r="AG24">
        <v>-0.0027</v>
      </c>
      <c r="AH24" s="4">
        <v>3.951657E-45</v>
      </c>
      <c r="AI24">
        <v>0.0949</v>
      </c>
      <c r="AJ24">
        <v>0.0817</v>
      </c>
      <c r="AK24">
        <v>0.1081</v>
      </c>
      <c r="AL24" t="s">
        <v>224</v>
      </c>
    </row>
    <row r="25" spans="1:38" ht="12.75">
      <c r="A25" t="s">
        <v>75</v>
      </c>
      <c r="B25">
        <v>24155</v>
      </c>
      <c r="C25">
        <v>32046</v>
      </c>
      <c r="D25">
        <v>0.7519210422</v>
      </c>
      <c r="E25">
        <v>0.7369560457</v>
      </c>
      <c r="F25">
        <v>0.7671899253</v>
      </c>
      <c r="G25" s="4">
        <v>4.2027663E-09</v>
      </c>
      <c r="H25">
        <v>0.7537602197</v>
      </c>
      <c r="I25">
        <v>0.0024066271</v>
      </c>
      <c r="J25">
        <v>0.0603</v>
      </c>
      <c r="K25">
        <v>0.0402</v>
      </c>
      <c r="L25">
        <v>0.0804</v>
      </c>
      <c r="M25">
        <v>1.0621226223</v>
      </c>
      <c r="N25">
        <v>1.0409838851</v>
      </c>
      <c r="O25">
        <v>1.0836906133</v>
      </c>
      <c r="P25">
        <v>24272</v>
      </c>
      <c r="Q25">
        <v>31571</v>
      </c>
      <c r="R25">
        <v>0.781932285</v>
      </c>
      <c r="S25">
        <v>0.7664402946</v>
      </c>
      <c r="T25">
        <v>0.7977374137</v>
      </c>
      <c r="U25" s="4">
        <v>4.972075E-18</v>
      </c>
      <c r="V25">
        <v>0.7688068164</v>
      </c>
      <c r="W25">
        <v>0.0023727499</v>
      </c>
      <c r="X25">
        <v>0.0884</v>
      </c>
      <c r="Y25">
        <v>0.0683</v>
      </c>
      <c r="Z25">
        <v>0.1084</v>
      </c>
      <c r="AA25">
        <v>1.0923790509</v>
      </c>
      <c r="AB25">
        <v>1.070736351</v>
      </c>
      <c r="AC25">
        <v>1.1144592128</v>
      </c>
      <c r="AD25">
        <v>0.0013079521</v>
      </c>
      <c r="AE25">
        <v>-0.0391</v>
      </c>
      <c r="AF25">
        <v>-0.063</v>
      </c>
      <c r="AG25">
        <v>-0.0153</v>
      </c>
      <c r="AH25" s="4">
        <v>1.023364E-24</v>
      </c>
      <c r="AI25">
        <v>0.0743</v>
      </c>
      <c r="AJ25">
        <v>0.0601</v>
      </c>
      <c r="AK25">
        <v>0.0885</v>
      </c>
      <c r="AL25" t="s">
        <v>225</v>
      </c>
    </row>
    <row r="26" spans="1:38" ht="12.75">
      <c r="A26" t="s">
        <v>77</v>
      </c>
      <c r="B26">
        <v>36689</v>
      </c>
      <c r="C26">
        <v>51582</v>
      </c>
      <c r="D26">
        <v>0.7185867628</v>
      </c>
      <c r="E26">
        <v>0.7054254619</v>
      </c>
      <c r="F26">
        <v>0.7319936174</v>
      </c>
      <c r="G26">
        <v>0.1135545452</v>
      </c>
      <c r="H26">
        <v>0.7112752511</v>
      </c>
      <c r="I26">
        <v>0.0019953164</v>
      </c>
      <c r="J26">
        <v>0.0149</v>
      </c>
      <c r="K26">
        <v>-0.0036</v>
      </c>
      <c r="L26">
        <v>0.0334</v>
      </c>
      <c r="M26">
        <v>1.0150364388</v>
      </c>
      <c r="N26">
        <v>0.9964455036</v>
      </c>
      <c r="O26">
        <v>1.0339742298</v>
      </c>
      <c r="P26">
        <v>38983</v>
      </c>
      <c r="Q26">
        <v>55051</v>
      </c>
      <c r="R26">
        <v>0.7260107237</v>
      </c>
      <c r="S26">
        <v>0.7128506352</v>
      </c>
      <c r="T26">
        <v>0.7394137635</v>
      </c>
      <c r="U26">
        <v>0.1293748656</v>
      </c>
      <c r="V26">
        <v>0.708125193</v>
      </c>
      <c r="W26">
        <v>0.0019376294</v>
      </c>
      <c r="X26">
        <v>0.0142</v>
      </c>
      <c r="Y26">
        <v>-0.0041</v>
      </c>
      <c r="Z26">
        <v>0.0324</v>
      </c>
      <c r="AA26">
        <v>1.0142552246</v>
      </c>
      <c r="AB26">
        <v>0.9958702502</v>
      </c>
      <c r="AC26">
        <v>1.0329796079</v>
      </c>
      <c r="AD26">
        <v>0.3378284217</v>
      </c>
      <c r="AE26">
        <v>-0.0103</v>
      </c>
      <c r="AF26">
        <v>-0.0313</v>
      </c>
      <c r="AG26">
        <v>0.0107</v>
      </c>
      <c r="AH26">
        <v>0.0284595605</v>
      </c>
      <c r="AI26">
        <v>0.0145</v>
      </c>
      <c r="AJ26">
        <v>0.0015</v>
      </c>
      <c r="AK26">
        <v>0.0275</v>
      </c>
      <c r="AL26" t="s">
        <v>226</v>
      </c>
    </row>
    <row r="27" spans="1:38" ht="12.75">
      <c r="A27" t="s">
        <v>70</v>
      </c>
      <c r="B27">
        <v>51471</v>
      </c>
      <c r="C27">
        <v>65589</v>
      </c>
      <c r="D27">
        <v>0.8069011078</v>
      </c>
      <c r="E27">
        <v>0.7928706614</v>
      </c>
      <c r="F27">
        <v>0.8211798335</v>
      </c>
      <c r="G27" s="4">
        <v>2.110708E-48</v>
      </c>
      <c r="H27">
        <v>0.7847504917</v>
      </c>
      <c r="I27">
        <v>0.0016048017</v>
      </c>
      <c r="J27">
        <v>0.1308</v>
      </c>
      <c r="K27">
        <v>0.1133</v>
      </c>
      <c r="L27">
        <v>0.1484</v>
      </c>
      <c r="M27">
        <v>1.139784462</v>
      </c>
      <c r="N27">
        <v>1.1199658193</v>
      </c>
      <c r="O27">
        <v>1.1599538106</v>
      </c>
      <c r="P27">
        <v>44228</v>
      </c>
      <c r="Q27">
        <v>57719</v>
      </c>
      <c r="R27">
        <v>0.7981965684</v>
      </c>
      <c r="S27">
        <v>0.7840468196</v>
      </c>
      <c r="T27">
        <v>0.8126016788</v>
      </c>
      <c r="U27" s="4">
        <v>7.486797E-33</v>
      </c>
      <c r="V27">
        <v>0.7662641418</v>
      </c>
      <c r="W27">
        <v>0.0017615401</v>
      </c>
      <c r="X27">
        <v>0.1089</v>
      </c>
      <c r="Y27">
        <v>0.0911</v>
      </c>
      <c r="Z27">
        <v>0.1268</v>
      </c>
      <c r="AA27">
        <v>1.1151006635</v>
      </c>
      <c r="AB27">
        <v>1.0953331088</v>
      </c>
      <c r="AC27">
        <v>1.1352249647</v>
      </c>
      <c r="AD27">
        <v>0.2837585665</v>
      </c>
      <c r="AE27">
        <v>0.0108</v>
      </c>
      <c r="AF27">
        <v>-0.009</v>
      </c>
      <c r="AG27">
        <v>0.0307</v>
      </c>
      <c r="AH27" s="4">
        <v>1.659032E-78</v>
      </c>
      <c r="AI27">
        <v>0.1199</v>
      </c>
      <c r="AJ27">
        <v>0.1074</v>
      </c>
      <c r="AK27">
        <v>0.1324</v>
      </c>
      <c r="AL27" t="s">
        <v>227</v>
      </c>
    </row>
    <row r="28" spans="1:38" ht="12.75">
      <c r="A28" t="s">
        <v>78</v>
      </c>
      <c r="B28">
        <v>19407</v>
      </c>
      <c r="C28">
        <v>28141</v>
      </c>
      <c r="D28">
        <v>0.6777299571</v>
      </c>
      <c r="E28">
        <v>0.6635283025</v>
      </c>
      <c r="F28">
        <v>0.6922355731</v>
      </c>
      <c r="G28">
        <v>5.42833E-05</v>
      </c>
      <c r="H28">
        <v>0.6896343414</v>
      </c>
      <c r="I28">
        <v>0.0027578873</v>
      </c>
      <c r="J28">
        <v>-0.0436</v>
      </c>
      <c r="K28">
        <v>-0.0648</v>
      </c>
      <c r="L28">
        <v>-0.0224</v>
      </c>
      <c r="M28">
        <v>0.9573243451</v>
      </c>
      <c r="N28">
        <v>0.9372638629</v>
      </c>
      <c r="O28">
        <v>0.9778141865</v>
      </c>
      <c r="P28">
        <v>19180</v>
      </c>
      <c r="Q28">
        <v>28770</v>
      </c>
      <c r="R28">
        <v>0.6655050328</v>
      </c>
      <c r="S28">
        <v>0.6515987989</v>
      </c>
      <c r="T28">
        <v>0.6797080497</v>
      </c>
      <c r="U28" s="4">
        <v>1.35365E-11</v>
      </c>
      <c r="V28">
        <v>0.6666666667</v>
      </c>
      <c r="W28">
        <v>0.0027792257</v>
      </c>
      <c r="X28">
        <v>-0.0729</v>
      </c>
      <c r="Y28">
        <v>-0.094</v>
      </c>
      <c r="Z28">
        <v>-0.0517</v>
      </c>
      <c r="AA28">
        <v>0.929727254</v>
      </c>
      <c r="AB28">
        <v>0.9102998957</v>
      </c>
      <c r="AC28">
        <v>0.9495692254</v>
      </c>
      <c r="AD28">
        <v>0.1645669104</v>
      </c>
      <c r="AE28">
        <v>0.0182</v>
      </c>
      <c r="AF28">
        <v>-0.0075</v>
      </c>
      <c r="AG28">
        <v>0.0439</v>
      </c>
      <c r="AH28" s="4">
        <v>2.389572E-14</v>
      </c>
      <c r="AI28">
        <v>-0.0582</v>
      </c>
      <c r="AJ28">
        <v>-0.0732</v>
      </c>
      <c r="AK28">
        <v>-0.0433</v>
      </c>
      <c r="AL28" t="s">
        <v>228</v>
      </c>
    </row>
    <row r="29" spans="1:38" ht="12.75">
      <c r="A29" t="s">
        <v>80</v>
      </c>
      <c r="B29">
        <v>48230</v>
      </c>
      <c r="C29">
        <v>72386</v>
      </c>
      <c r="D29">
        <v>0.6425263223</v>
      </c>
      <c r="E29">
        <v>0.6310970726</v>
      </c>
      <c r="F29">
        <v>0.6541625572</v>
      </c>
      <c r="G29" s="4">
        <v>3.403217E-26</v>
      </c>
      <c r="H29">
        <v>0.6662890614</v>
      </c>
      <c r="I29">
        <v>0.0017526261</v>
      </c>
      <c r="J29">
        <v>-0.097</v>
      </c>
      <c r="K29">
        <v>-0.1149</v>
      </c>
      <c r="L29">
        <v>-0.079</v>
      </c>
      <c r="M29">
        <v>0.9075976121</v>
      </c>
      <c r="N29">
        <v>0.8914532778</v>
      </c>
      <c r="O29">
        <v>0.9240343224</v>
      </c>
      <c r="P29">
        <v>41953</v>
      </c>
      <c r="Q29">
        <v>65172</v>
      </c>
      <c r="R29">
        <v>0.6361477376</v>
      </c>
      <c r="S29">
        <v>0.6246461101</v>
      </c>
      <c r="T29">
        <v>0.6478611449</v>
      </c>
      <c r="U29" s="4">
        <v>8.29181E-37</v>
      </c>
      <c r="V29">
        <v>0.6437273676</v>
      </c>
      <c r="W29">
        <v>0.0018759087</v>
      </c>
      <c r="X29">
        <v>-0.118</v>
      </c>
      <c r="Y29">
        <v>-0.1362</v>
      </c>
      <c r="Z29">
        <v>-0.0997</v>
      </c>
      <c r="AA29">
        <v>0.8887143748</v>
      </c>
      <c r="AB29">
        <v>0.8726463122</v>
      </c>
      <c r="AC29">
        <v>0.9050782991</v>
      </c>
      <c r="AD29">
        <v>0.3400026371</v>
      </c>
      <c r="AE29">
        <v>0.01</v>
      </c>
      <c r="AF29">
        <v>-0.0105</v>
      </c>
      <c r="AG29">
        <v>0.0305</v>
      </c>
      <c r="AH29" s="4">
        <v>8.489252E-61</v>
      </c>
      <c r="AI29">
        <v>-0.1075</v>
      </c>
      <c r="AJ29">
        <v>-0.1203</v>
      </c>
      <c r="AK29">
        <v>-0.0947</v>
      </c>
      <c r="AL29" t="s">
        <v>229</v>
      </c>
    </row>
    <row r="30" spans="1:38" ht="12.75">
      <c r="A30" t="s">
        <v>79</v>
      </c>
      <c r="B30">
        <v>26540</v>
      </c>
      <c r="C30">
        <v>40359</v>
      </c>
      <c r="D30">
        <v>0.6608418167</v>
      </c>
      <c r="E30">
        <v>0.6480159899</v>
      </c>
      <c r="F30">
        <v>0.673921498</v>
      </c>
      <c r="G30" s="4">
        <v>5.781882E-12</v>
      </c>
      <c r="H30">
        <v>0.6575980574</v>
      </c>
      <c r="I30">
        <v>0.0023619906</v>
      </c>
      <c r="J30">
        <v>-0.0688</v>
      </c>
      <c r="K30">
        <v>-0.0884</v>
      </c>
      <c r="L30">
        <v>-0.0492</v>
      </c>
      <c r="M30">
        <v>0.9334690798</v>
      </c>
      <c r="N30">
        <v>0.915352017</v>
      </c>
      <c r="O30">
        <v>0.9519447237</v>
      </c>
      <c r="P30">
        <v>22041</v>
      </c>
      <c r="Q30">
        <v>34449</v>
      </c>
      <c r="R30">
        <v>0.6431352619</v>
      </c>
      <c r="S30">
        <v>0.6301488249</v>
      </c>
      <c r="T30">
        <v>0.6563893303</v>
      </c>
      <c r="U30" s="4">
        <v>8.15043E-25</v>
      </c>
      <c r="V30">
        <v>0.6398153793</v>
      </c>
      <c r="W30">
        <v>0.0025864352</v>
      </c>
      <c r="X30">
        <v>-0.1071</v>
      </c>
      <c r="Y30">
        <v>-0.1275</v>
      </c>
      <c r="Z30">
        <v>-0.0867</v>
      </c>
      <c r="AA30">
        <v>0.8984761219</v>
      </c>
      <c r="AB30">
        <v>0.880333743</v>
      </c>
      <c r="AC30">
        <v>0.9169923884</v>
      </c>
      <c r="AD30">
        <v>0.0251643787</v>
      </c>
      <c r="AE30">
        <v>0.0272</v>
      </c>
      <c r="AF30">
        <v>0.0034</v>
      </c>
      <c r="AG30">
        <v>0.0509</v>
      </c>
      <c r="AH30" s="4">
        <v>3.87449E-34</v>
      </c>
      <c r="AI30">
        <v>-0.088</v>
      </c>
      <c r="AJ30">
        <v>-0.1021</v>
      </c>
      <c r="AK30">
        <v>-0.0738</v>
      </c>
      <c r="AL30" t="s">
        <v>230</v>
      </c>
    </row>
    <row r="31" spans="1:38" ht="12.75">
      <c r="A31" t="s">
        <v>137</v>
      </c>
      <c r="B31">
        <v>238532</v>
      </c>
      <c r="C31">
        <v>310302</v>
      </c>
      <c r="D31">
        <v>0.7759447977</v>
      </c>
      <c r="E31">
        <v>0.7624119929</v>
      </c>
      <c r="F31">
        <v>0.7897178097</v>
      </c>
      <c r="G31" s="4">
        <v>1.658413E-24</v>
      </c>
      <c r="H31">
        <v>0.768709193</v>
      </c>
      <c r="I31">
        <v>0.0007569513</v>
      </c>
      <c r="J31">
        <v>0.0917</v>
      </c>
      <c r="K31">
        <v>0.0741</v>
      </c>
      <c r="L31">
        <v>0.1093</v>
      </c>
      <c r="M31">
        <v>1.0960572681</v>
      </c>
      <c r="N31">
        <v>1.0769415667</v>
      </c>
      <c r="O31">
        <v>1.1155122731</v>
      </c>
      <c r="P31">
        <v>239427</v>
      </c>
      <c r="Q31">
        <v>314385</v>
      </c>
      <c r="R31">
        <v>0.7915520638</v>
      </c>
      <c r="S31">
        <v>0.7777521529</v>
      </c>
      <c r="T31">
        <v>0.8055968311</v>
      </c>
      <c r="U31" s="4">
        <v>9.579752E-29</v>
      </c>
      <c r="V31">
        <v>0.7615725941</v>
      </c>
      <c r="W31">
        <v>0.0007599812</v>
      </c>
      <c r="X31">
        <v>0.0998</v>
      </c>
      <c r="Y31">
        <v>0.0822</v>
      </c>
      <c r="Z31">
        <v>0.1174</v>
      </c>
      <c r="AA31">
        <v>1.1049741557</v>
      </c>
      <c r="AB31">
        <v>1.0857100471</v>
      </c>
      <c r="AC31">
        <v>1.1245800737</v>
      </c>
      <c r="AD31">
        <v>0.0297978541</v>
      </c>
      <c r="AE31">
        <v>-0.0199</v>
      </c>
      <c r="AF31">
        <v>-0.0379</v>
      </c>
      <c r="AG31">
        <v>-0.002</v>
      </c>
      <c r="AH31" s="4">
        <v>1.884338E-51</v>
      </c>
      <c r="AI31">
        <v>0.0958</v>
      </c>
      <c r="AJ31">
        <v>0.0833</v>
      </c>
      <c r="AK31">
        <v>0.1082</v>
      </c>
      <c r="AL31" t="s">
        <v>231</v>
      </c>
    </row>
    <row r="32" spans="1:38" ht="12.75">
      <c r="A32" t="s">
        <v>138</v>
      </c>
      <c r="B32">
        <v>140648</v>
      </c>
      <c r="C32">
        <v>194928</v>
      </c>
      <c r="D32">
        <v>0.7151283151</v>
      </c>
      <c r="E32">
        <v>0.7023992157</v>
      </c>
      <c r="F32">
        <v>0.7280880953</v>
      </c>
      <c r="G32">
        <v>0.2703711787</v>
      </c>
      <c r="H32">
        <v>0.721538209</v>
      </c>
      <c r="I32">
        <v>0.0010152555</v>
      </c>
      <c r="J32">
        <v>0.0101</v>
      </c>
      <c r="K32">
        <v>-0.0079</v>
      </c>
      <c r="L32">
        <v>0.0281</v>
      </c>
      <c r="M32">
        <v>1.0101512244</v>
      </c>
      <c r="N32">
        <v>0.9921707933</v>
      </c>
      <c r="O32">
        <v>1.0284575025</v>
      </c>
      <c r="P32">
        <v>134571</v>
      </c>
      <c r="Q32">
        <v>187453</v>
      </c>
      <c r="R32">
        <v>0.7317747859</v>
      </c>
      <c r="S32">
        <v>0.7187180913</v>
      </c>
      <c r="T32">
        <v>0.7450686768</v>
      </c>
      <c r="U32">
        <v>0.020409815</v>
      </c>
      <c r="V32">
        <v>0.7178919516</v>
      </c>
      <c r="W32">
        <v>0.00103942</v>
      </c>
      <c r="X32">
        <v>0.0213</v>
      </c>
      <c r="Y32">
        <v>0.0033</v>
      </c>
      <c r="Z32">
        <v>0.0393</v>
      </c>
      <c r="AA32">
        <v>1.0215275321</v>
      </c>
      <c r="AB32">
        <v>1.0033009229</v>
      </c>
      <c r="AC32">
        <v>1.0400852575</v>
      </c>
      <c r="AD32">
        <v>0.0159855331</v>
      </c>
      <c r="AE32">
        <v>-0.023</v>
      </c>
      <c r="AF32">
        <v>-0.0417</v>
      </c>
      <c r="AG32">
        <v>-0.0043</v>
      </c>
      <c r="AH32">
        <v>0.0155309418</v>
      </c>
      <c r="AI32">
        <v>0.0157</v>
      </c>
      <c r="AJ32">
        <v>0.003</v>
      </c>
      <c r="AK32">
        <v>0.0284</v>
      </c>
      <c r="AL32" t="s">
        <v>232</v>
      </c>
    </row>
    <row r="33" spans="1:38" ht="12.75">
      <c r="A33" t="s">
        <v>139</v>
      </c>
      <c r="B33">
        <v>92253</v>
      </c>
      <c r="C33">
        <v>132266</v>
      </c>
      <c r="D33">
        <v>0.6907168541</v>
      </c>
      <c r="E33">
        <v>0.6781219994</v>
      </c>
      <c r="F33">
        <v>0.7035456348</v>
      </c>
      <c r="G33">
        <v>0.0087057716</v>
      </c>
      <c r="H33">
        <v>0.6974808341</v>
      </c>
      <c r="I33">
        <v>0.001263044</v>
      </c>
      <c r="J33">
        <v>-0.0246</v>
      </c>
      <c r="K33">
        <v>-0.043</v>
      </c>
      <c r="L33">
        <v>-0.0062</v>
      </c>
      <c r="M33">
        <v>0.9756689269</v>
      </c>
      <c r="N33">
        <v>0.9578781227</v>
      </c>
      <c r="O33">
        <v>0.9937901623</v>
      </c>
      <c r="P33">
        <v>78570</v>
      </c>
      <c r="Q33">
        <v>115697</v>
      </c>
      <c r="R33">
        <v>0.6841767362</v>
      </c>
      <c r="S33">
        <v>0.6715442249</v>
      </c>
      <c r="T33">
        <v>0.6970468795</v>
      </c>
      <c r="U33" s="4">
        <v>1.3430165E-06</v>
      </c>
      <c r="V33">
        <v>0.679101446</v>
      </c>
      <c r="W33">
        <v>0.0013724299</v>
      </c>
      <c r="X33">
        <v>-0.046</v>
      </c>
      <c r="Y33">
        <v>-0.0646</v>
      </c>
      <c r="Z33">
        <v>-0.0273</v>
      </c>
      <c r="AA33">
        <v>0.9550826106</v>
      </c>
      <c r="AB33">
        <v>0.9374481438</v>
      </c>
      <c r="AC33">
        <v>0.9730488017</v>
      </c>
      <c r="AD33">
        <v>0.3445881603</v>
      </c>
      <c r="AE33">
        <v>0.0095</v>
      </c>
      <c r="AF33">
        <v>-0.0102</v>
      </c>
      <c r="AG33">
        <v>0.0292</v>
      </c>
      <c r="AH33" s="4">
        <v>1.2893977E-07</v>
      </c>
      <c r="AI33">
        <v>-0.0353</v>
      </c>
      <c r="AJ33">
        <v>-0.0484</v>
      </c>
      <c r="AK33">
        <v>-0.0222</v>
      </c>
      <c r="AL33" t="s">
        <v>233</v>
      </c>
    </row>
    <row r="34" spans="1:38" ht="12.75">
      <c r="A34" t="s">
        <v>32</v>
      </c>
      <c r="B34">
        <v>8816</v>
      </c>
      <c r="C34">
        <v>12104</v>
      </c>
      <c r="D34">
        <v>0.7235854811</v>
      </c>
      <c r="E34">
        <v>0.6893140601</v>
      </c>
      <c r="F34">
        <v>0.7595608138</v>
      </c>
      <c r="G34">
        <v>0.3773055967</v>
      </c>
      <c r="H34">
        <v>0.7283542631</v>
      </c>
      <c r="I34">
        <v>0.0040430426</v>
      </c>
      <c r="J34">
        <v>0.0219</v>
      </c>
      <c r="K34">
        <v>-0.0267</v>
      </c>
      <c r="L34">
        <v>0.0704</v>
      </c>
      <c r="M34">
        <v>1.0220973553</v>
      </c>
      <c r="N34">
        <v>0.9736874167</v>
      </c>
      <c r="O34">
        <v>1.0729141467</v>
      </c>
      <c r="P34">
        <v>9901</v>
      </c>
      <c r="Q34">
        <v>13659</v>
      </c>
      <c r="R34">
        <v>0.7451724254</v>
      </c>
      <c r="S34">
        <v>0.7105035715</v>
      </c>
      <c r="T34">
        <v>0.7815329378</v>
      </c>
      <c r="U34">
        <v>0.173647012</v>
      </c>
      <c r="V34">
        <v>0.7248700491</v>
      </c>
      <c r="W34">
        <v>0.0038211102</v>
      </c>
      <c r="X34">
        <v>0.0331</v>
      </c>
      <c r="Y34">
        <v>-0.0146</v>
      </c>
      <c r="Z34">
        <v>0.0807</v>
      </c>
      <c r="AA34">
        <v>1.0336251042</v>
      </c>
      <c r="AB34">
        <v>0.985536103</v>
      </c>
      <c r="AC34">
        <v>1.084060597</v>
      </c>
      <c r="AD34">
        <v>0.2777011192</v>
      </c>
      <c r="AE34">
        <v>-0.0294</v>
      </c>
      <c r="AF34">
        <v>-0.0825</v>
      </c>
      <c r="AG34">
        <v>0.0237</v>
      </c>
      <c r="AH34">
        <v>0.1134139431</v>
      </c>
      <c r="AI34">
        <v>0.0275</v>
      </c>
      <c r="AJ34">
        <v>-0.0065</v>
      </c>
      <c r="AK34">
        <v>0.0615</v>
      </c>
      <c r="AL34" t="s">
        <v>234</v>
      </c>
    </row>
    <row r="35" spans="1:38" ht="12.75">
      <c r="A35" t="s">
        <v>31</v>
      </c>
      <c r="B35">
        <v>11003</v>
      </c>
      <c r="C35">
        <v>15596</v>
      </c>
      <c r="D35">
        <v>0.711207083</v>
      </c>
      <c r="E35">
        <v>0.6783196438</v>
      </c>
      <c r="F35">
        <v>0.7456890266</v>
      </c>
      <c r="G35">
        <v>0.8489182625</v>
      </c>
      <c r="H35">
        <v>0.7055014106</v>
      </c>
      <c r="I35">
        <v>0.003649925</v>
      </c>
      <c r="J35">
        <v>0.0046</v>
      </c>
      <c r="K35">
        <v>-0.0427</v>
      </c>
      <c r="L35">
        <v>0.0519</v>
      </c>
      <c r="M35">
        <v>1.0046123059</v>
      </c>
      <c r="N35">
        <v>0.9581573044</v>
      </c>
      <c r="O35">
        <v>1.0533196174</v>
      </c>
      <c r="P35">
        <v>12084</v>
      </c>
      <c r="Q35">
        <v>18200</v>
      </c>
      <c r="R35">
        <v>0.6842271011</v>
      </c>
      <c r="S35">
        <v>0.6528290204</v>
      </c>
      <c r="T35">
        <v>0.7171352854</v>
      </c>
      <c r="U35">
        <v>0.0292408699</v>
      </c>
      <c r="V35">
        <v>0.663956044</v>
      </c>
      <c r="W35">
        <v>0.0035013217</v>
      </c>
      <c r="X35">
        <v>-0.0523</v>
      </c>
      <c r="Y35">
        <v>-0.0992</v>
      </c>
      <c r="Z35">
        <v>-0.0053</v>
      </c>
      <c r="AA35">
        <v>0.9490881366</v>
      </c>
      <c r="AB35">
        <v>0.9055360092</v>
      </c>
      <c r="AC35">
        <v>0.9947349216</v>
      </c>
      <c r="AD35">
        <v>0.1402753607</v>
      </c>
      <c r="AE35">
        <v>0.0387</v>
      </c>
      <c r="AF35">
        <v>-0.0127</v>
      </c>
      <c r="AG35">
        <v>0.0901</v>
      </c>
      <c r="AH35">
        <v>0.1614357912</v>
      </c>
      <c r="AI35">
        <v>-0.0238</v>
      </c>
      <c r="AJ35">
        <v>-0.0572</v>
      </c>
      <c r="AK35">
        <v>0.0095</v>
      </c>
      <c r="AL35" t="s">
        <v>235</v>
      </c>
    </row>
    <row r="36" spans="1:38" ht="12.75">
      <c r="A36" t="s">
        <v>34</v>
      </c>
      <c r="B36">
        <v>6581</v>
      </c>
      <c r="C36">
        <v>9020</v>
      </c>
      <c r="D36">
        <v>0.7268792515</v>
      </c>
      <c r="E36">
        <v>0.6914216644</v>
      </c>
      <c r="F36">
        <v>0.7641551798</v>
      </c>
      <c r="G36">
        <v>0.300864176</v>
      </c>
      <c r="H36">
        <v>0.7296008869</v>
      </c>
      <c r="I36">
        <v>0.0046767272</v>
      </c>
      <c r="J36">
        <v>0.0264</v>
      </c>
      <c r="K36">
        <v>-0.0236</v>
      </c>
      <c r="L36">
        <v>0.0764</v>
      </c>
      <c r="M36">
        <v>1.0267499557</v>
      </c>
      <c r="N36">
        <v>0.9766645035</v>
      </c>
      <c r="O36">
        <v>1.0794038974</v>
      </c>
      <c r="P36">
        <v>6554</v>
      </c>
      <c r="Q36">
        <v>9259</v>
      </c>
      <c r="R36">
        <v>0.7203875577</v>
      </c>
      <c r="S36">
        <v>0.6853317845</v>
      </c>
      <c r="T36">
        <v>0.7572364876</v>
      </c>
      <c r="U36">
        <v>0.9763624678</v>
      </c>
      <c r="V36">
        <v>0.7078518199</v>
      </c>
      <c r="W36">
        <v>0.0047259675</v>
      </c>
      <c r="X36">
        <v>-0.0008</v>
      </c>
      <c r="Y36">
        <v>-0.0506</v>
      </c>
      <c r="Z36">
        <v>0.0491</v>
      </c>
      <c r="AA36">
        <v>0.999246133</v>
      </c>
      <c r="AB36">
        <v>0.9506204378</v>
      </c>
      <c r="AC36">
        <v>1.0503591071</v>
      </c>
      <c r="AD36">
        <v>0.7552856032</v>
      </c>
      <c r="AE36">
        <v>0.009</v>
      </c>
      <c r="AF36">
        <v>-0.0474</v>
      </c>
      <c r="AG36">
        <v>0.0654</v>
      </c>
      <c r="AH36">
        <v>0.4768061161</v>
      </c>
      <c r="AI36">
        <v>0.0128</v>
      </c>
      <c r="AJ36">
        <v>-0.0225</v>
      </c>
      <c r="AK36">
        <v>0.0481</v>
      </c>
      <c r="AL36" t="s">
        <v>236</v>
      </c>
    </row>
    <row r="37" spans="1:38" ht="12.75">
      <c r="A37" t="s">
        <v>33</v>
      </c>
      <c r="B37">
        <v>2805</v>
      </c>
      <c r="C37">
        <v>4577</v>
      </c>
      <c r="D37">
        <v>0.6416996901</v>
      </c>
      <c r="E37">
        <v>0.6063917736</v>
      </c>
      <c r="F37">
        <v>0.679063454</v>
      </c>
      <c r="G37">
        <v>0.0006682318</v>
      </c>
      <c r="H37">
        <v>0.6128468429</v>
      </c>
      <c r="I37">
        <v>0.0071999076</v>
      </c>
      <c r="J37">
        <v>-0.0982</v>
      </c>
      <c r="K37">
        <v>-0.1548</v>
      </c>
      <c r="L37">
        <v>-0.0416</v>
      </c>
      <c r="M37">
        <v>0.9064299566</v>
      </c>
      <c r="N37">
        <v>0.856555921</v>
      </c>
      <c r="O37">
        <v>0.95920797</v>
      </c>
      <c r="P37">
        <v>2799</v>
      </c>
      <c r="Q37">
        <v>4554</v>
      </c>
      <c r="R37">
        <v>0.6419963138</v>
      </c>
      <c r="S37">
        <v>0.6065873339</v>
      </c>
      <c r="T37">
        <v>0.6794722603</v>
      </c>
      <c r="U37">
        <v>6.17397E-05</v>
      </c>
      <c r="V37">
        <v>0.6146245059</v>
      </c>
      <c r="W37">
        <v>0.0072119129</v>
      </c>
      <c r="X37">
        <v>-0.116</v>
      </c>
      <c r="Y37">
        <v>-0.1727</v>
      </c>
      <c r="Z37">
        <v>-0.0592</v>
      </c>
      <c r="AA37">
        <v>0.8905100137</v>
      </c>
      <c r="AB37">
        <v>0.8413943873</v>
      </c>
      <c r="AC37">
        <v>0.9424927198</v>
      </c>
      <c r="AD37">
        <v>0.9893622666</v>
      </c>
      <c r="AE37">
        <v>-0.0005</v>
      </c>
      <c r="AF37">
        <v>-0.0684</v>
      </c>
      <c r="AG37">
        <v>0.0675</v>
      </c>
      <c r="AH37" s="4">
        <v>1.6157407E-07</v>
      </c>
      <c r="AI37">
        <v>-0.1071</v>
      </c>
      <c r="AJ37">
        <v>-0.1472</v>
      </c>
      <c r="AK37">
        <v>-0.067</v>
      </c>
      <c r="AL37" t="s">
        <v>237</v>
      </c>
    </row>
    <row r="38" spans="1:38" ht="12.75">
      <c r="A38" t="s">
        <v>23</v>
      </c>
      <c r="B38">
        <v>4212</v>
      </c>
      <c r="C38">
        <v>6818</v>
      </c>
      <c r="D38">
        <v>0.6191090268</v>
      </c>
      <c r="E38">
        <v>0.5871315246</v>
      </c>
      <c r="F38">
        <v>0.6528281501</v>
      </c>
      <c r="G38" s="4">
        <v>7.2212225E-07</v>
      </c>
      <c r="H38">
        <v>0.617776474</v>
      </c>
      <c r="I38">
        <v>0.0058849922</v>
      </c>
      <c r="J38">
        <v>-0.1341</v>
      </c>
      <c r="K38">
        <v>-0.1871</v>
      </c>
      <c r="L38">
        <v>-0.081</v>
      </c>
      <c r="M38">
        <v>0.8745196187</v>
      </c>
      <c r="N38">
        <v>0.8293499445</v>
      </c>
      <c r="O38">
        <v>0.9221494118</v>
      </c>
      <c r="P38">
        <v>4192</v>
      </c>
      <c r="Q38">
        <v>6948</v>
      </c>
      <c r="R38">
        <v>0.6164123113</v>
      </c>
      <c r="S38">
        <v>0.5844236639</v>
      </c>
      <c r="T38">
        <v>0.6501518693</v>
      </c>
      <c r="U38" s="4">
        <v>8.3794282E-09</v>
      </c>
      <c r="V38">
        <v>0.6033390904</v>
      </c>
      <c r="W38">
        <v>0.0058689516</v>
      </c>
      <c r="X38">
        <v>-0.1566</v>
      </c>
      <c r="Y38">
        <v>-0.2099</v>
      </c>
      <c r="Z38">
        <v>-0.1033</v>
      </c>
      <c r="AA38">
        <v>0.8550225663</v>
      </c>
      <c r="AB38">
        <v>0.8106512666</v>
      </c>
      <c r="AC38">
        <v>0.9018225457</v>
      </c>
      <c r="AD38">
        <v>0.8902534189</v>
      </c>
      <c r="AE38">
        <v>0.0044</v>
      </c>
      <c r="AF38">
        <v>-0.0576</v>
      </c>
      <c r="AG38">
        <v>0.0664</v>
      </c>
      <c r="AH38" s="4">
        <v>3.519009E-14</v>
      </c>
      <c r="AI38">
        <v>-0.1454</v>
      </c>
      <c r="AJ38">
        <v>-0.1829</v>
      </c>
      <c r="AK38">
        <v>-0.1078</v>
      </c>
      <c r="AL38" t="s">
        <v>238</v>
      </c>
    </row>
    <row r="39" spans="1:38" ht="12.75">
      <c r="A39" t="s">
        <v>16</v>
      </c>
      <c r="B39">
        <v>3725</v>
      </c>
      <c r="C39">
        <v>5008</v>
      </c>
      <c r="D39">
        <v>0.7470151647</v>
      </c>
      <c r="E39">
        <v>0.707281799</v>
      </c>
      <c r="F39">
        <v>0.788980654</v>
      </c>
      <c r="G39">
        <v>0.0540400989</v>
      </c>
      <c r="H39">
        <v>0.7438099042</v>
      </c>
      <c r="I39">
        <v>0.0061685059</v>
      </c>
      <c r="J39">
        <v>0.0537</v>
      </c>
      <c r="K39">
        <v>-0.0009</v>
      </c>
      <c r="L39">
        <v>0.1084</v>
      </c>
      <c r="M39">
        <v>1.0551928476</v>
      </c>
      <c r="N39">
        <v>0.999067664</v>
      </c>
      <c r="O39">
        <v>1.1144710072</v>
      </c>
      <c r="P39">
        <v>3685</v>
      </c>
      <c r="Q39">
        <v>5105</v>
      </c>
      <c r="R39">
        <v>0.7430156121</v>
      </c>
      <c r="S39">
        <v>0.7036278568</v>
      </c>
      <c r="T39">
        <v>0.7846082194</v>
      </c>
      <c r="U39">
        <v>0.2775809932</v>
      </c>
      <c r="V39">
        <v>0.721841332</v>
      </c>
      <c r="W39">
        <v>0.0062714693</v>
      </c>
      <c r="X39">
        <v>0.0302</v>
      </c>
      <c r="Y39">
        <v>-0.0243</v>
      </c>
      <c r="Z39">
        <v>0.0846</v>
      </c>
      <c r="AA39">
        <v>1.0306333989</v>
      </c>
      <c r="AB39">
        <v>0.975998832</v>
      </c>
      <c r="AC39">
        <v>1.0883263054</v>
      </c>
      <c r="AD39">
        <v>0.87020054</v>
      </c>
      <c r="AE39">
        <v>0.0054</v>
      </c>
      <c r="AF39">
        <v>-0.059</v>
      </c>
      <c r="AG39">
        <v>0.0698</v>
      </c>
      <c r="AH39">
        <v>0.0331146155</v>
      </c>
      <c r="AI39">
        <v>0.0419</v>
      </c>
      <c r="AJ39">
        <v>0.0034</v>
      </c>
      <c r="AK39">
        <v>0.0805</v>
      </c>
      <c r="AL39" t="s">
        <v>239</v>
      </c>
    </row>
    <row r="40" spans="1:38" ht="12.75">
      <c r="A40" t="s">
        <v>24</v>
      </c>
      <c r="B40">
        <v>7024</v>
      </c>
      <c r="C40">
        <v>9840</v>
      </c>
      <c r="D40">
        <v>0.7240484497</v>
      </c>
      <c r="E40">
        <v>0.6892755524</v>
      </c>
      <c r="F40">
        <v>0.7605755865</v>
      </c>
      <c r="G40">
        <v>0.3703236168</v>
      </c>
      <c r="H40">
        <v>0.7138211382</v>
      </c>
      <c r="I40">
        <v>0.004556338</v>
      </c>
      <c r="J40">
        <v>0.0225</v>
      </c>
      <c r="K40">
        <v>-0.0267</v>
      </c>
      <c r="L40">
        <v>0.0717</v>
      </c>
      <c r="M40">
        <v>1.0227513196</v>
      </c>
      <c r="N40">
        <v>0.9736330229</v>
      </c>
      <c r="O40">
        <v>1.0743475592</v>
      </c>
      <c r="P40">
        <v>7446</v>
      </c>
      <c r="Q40">
        <v>10551</v>
      </c>
      <c r="R40">
        <v>0.7251032005</v>
      </c>
      <c r="S40">
        <v>0.6904292438</v>
      </c>
      <c r="T40">
        <v>0.7615185135</v>
      </c>
      <c r="U40">
        <v>0.8174598338</v>
      </c>
      <c r="V40">
        <v>0.7057150981</v>
      </c>
      <c r="W40">
        <v>0.0044366164</v>
      </c>
      <c r="X40">
        <v>0.0058</v>
      </c>
      <c r="Y40">
        <v>-0.0432</v>
      </c>
      <c r="Z40">
        <v>0.0548</v>
      </c>
      <c r="AA40">
        <v>1.0057871785</v>
      </c>
      <c r="AB40">
        <v>0.9576910992</v>
      </c>
      <c r="AC40">
        <v>1.0562986848</v>
      </c>
      <c r="AD40">
        <v>0.9585724207</v>
      </c>
      <c r="AE40">
        <v>-0.0015</v>
      </c>
      <c r="AF40">
        <v>-0.0564</v>
      </c>
      <c r="AG40">
        <v>0.0535</v>
      </c>
      <c r="AH40">
        <v>0.4250695913</v>
      </c>
      <c r="AI40">
        <v>0.0141</v>
      </c>
      <c r="AJ40">
        <v>-0.0206</v>
      </c>
      <c r="AK40">
        <v>0.0489</v>
      </c>
      <c r="AL40" t="s">
        <v>240</v>
      </c>
    </row>
    <row r="41" spans="1:38" ht="12.75">
      <c r="A41" t="s">
        <v>21</v>
      </c>
      <c r="B41">
        <v>2925</v>
      </c>
      <c r="C41">
        <v>4395</v>
      </c>
      <c r="D41">
        <v>0.6910004372</v>
      </c>
      <c r="E41">
        <v>0.6531651797</v>
      </c>
      <c r="F41">
        <v>0.7310273406</v>
      </c>
      <c r="G41">
        <v>0.3991930107</v>
      </c>
      <c r="H41">
        <v>0.6655290102</v>
      </c>
      <c r="I41">
        <v>0.0071167758</v>
      </c>
      <c r="J41">
        <v>-0.0242</v>
      </c>
      <c r="K41">
        <v>-0.0805</v>
      </c>
      <c r="L41">
        <v>0.0321</v>
      </c>
      <c r="M41">
        <v>0.976069501</v>
      </c>
      <c r="N41">
        <v>0.9226254813</v>
      </c>
      <c r="O41">
        <v>1.0326093199</v>
      </c>
      <c r="P41">
        <v>2533</v>
      </c>
      <c r="Q41">
        <v>3920</v>
      </c>
      <c r="R41">
        <v>0.6688929346</v>
      </c>
      <c r="S41">
        <v>0.6310510828</v>
      </c>
      <c r="T41">
        <v>0.7090040254</v>
      </c>
      <c r="U41">
        <v>0.0116887598</v>
      </c>
      <c r="V41">
        <v>0.6461734694</v>
      </c>
      <c r="W41">
        <v>0.0076370692</v>
      </c>
      <c r="X41">
        <v>-0.0749</v>
      </c>
      <c r="Y41">
        <v>-0.1332</v>
      </c>
      <c r="Z41">
        <v>-0.0167</v>
      </c>
      <c r="AA41">
        <v>0.9278181877</v>
      </c>
      <c r="AB41">
        <v>0.8753279362</v>
      </c>
      <c r="AC41">
        <v>0.9834560898</v>
      </c>
      <c r="AD41">
        <v>0.3554087978</v>
      </c>
      <c r="AE41">
        <v>0.0325</v>
      </c>
      <c r="AF41">
        <v>-0.0364</v>
      </c>
      <c r="AG41">
        <v>0.1015</v>
      </c>
      <c r="AH41">
        <v>0.016461086</v>
      </c>
      <c r="AI41">
        <v>-0.0496</v>
      </c>
      <c r="AJ41">
        <v>-0.0901</v>
      </c>
      <c r="AK41">
        <v>-0.0091</v>
      </c>
      <c r="AL41" t="s">
        <v>241</v>
      </c>
    </row>
    <row r="42" spans="1:38" ht="12.75">
      <c r="A42" t="s">
        <v>22</v>
      </c>
      <c r="B42">
        <v>8959</v>
      </c>
      <c r="C42">
        <v>14849</v>
      </c>
      <c r="D42">
        <v>0.5985824895</v>
      </c>
      <c r="E42">
        <v>0.5704764822</v>
      </c>
      <c r="F42">
        <v>0.6280732124</v>
      </c>
      <c r="G42" s="4">
        <v>8.005696E-12</v>
      </c>
      <c r="H42">
        <v>0.6033402923</v>
      </c>
      <c r="I42">
        <v>0.0040145938</v>
      </c>
      <c r="J42">
        <v>-0.1678</v>
      </c>
      <c r="K42">
        <v>-0.2159</v>
      </c>
      <c r="L42">
        <v>-0.1197</v>
      </c>
      <c r="M42">
        <v>0.8455249525</v>
      </c>
      <c r="N42">
        <v>0.8058239406</v>
      </c>
      <c r="O42">
        <v>0.8871819379</v>
      </c>
      <c r="P42">
        <v>9364</v>
      </c>
      <c r="Q42">
        <v>16439</v>
      </c>
      <c r="R42">
        <v>0.5781865571</v>
      </c>
      <c r="S42">
        <v>0.5511251016</v>
      </c>
      <c r="T42">
        <v>0.6065767898</v>
      </c>
      <c r="U42" s="4">
        <v>1.849442E-19</v>
      </c>
      <c r="V42">
        <v>0.5696210232</v>
      </c>
      <c r="W42">
        <v>0.0038617204</v>
      </c>
      <c r="X42">
        <v>-0.2206</v>
      </c>
      <c r="Y42">
        <v>-0.2686</v>
      </c>
      <c r="Z42">
        <v>-0.1727</v>
      </c>
      <c r="AA42">
        <v>0.8019998057</v>
      </c>
      <c r="AB42">
        <v>0.7644629902</v>
      </c>
      <c r="AC42">
        <v>0.8413797615</v>
      </c>
      <c r="AD42">
        <v>0.1994127056</v>
      </c>
      <c r="AE42">
        <v>0.0347</v>
      </c>
      <c r="AF42">
        <v>-0.0183</v>
      </c>
      <c r="AG42">
        <v>0.0876</v>
      </c>
      <c r="AH42" s="4">
        <v>3.593394E-29</v>
      </c>
      <c r="AI42">
        <v>-0.1942</v>
      </c>
      <c r="AJ42">
        <v>-0.2282</v>
      </c>
      <c r="AK42">
        <v>-0.1603</v>
      </c>
      <c r="AL42" t="s">
        <v>242</v>
      </c>
    </row>
    <row r="43" spans="1:38" ht="12.75">
      <c r="A43" t="s">
        <v>19</v>
      </c>
      <c r="B43">
        <v>5311</v>
      </c>
      <c r="C43">
        <v>8465</v>
      </c>
      <c r="D43">
        <v>0.6399661586</v>
      </c>
      <c r="E43">
        <v>0.6082910833</v>
      </c>
      <c r="F43">
        <v>0.6732906258</v>
      </c>
      <c r="G43">
        <v>9.71294E-05</v>
      </c>
      <c r="H43">
        <v>0.6274069699</v>
      </c>
      <c r="I43">
        <v>0.0052550706</v>
      </c>
      <c r="J43">
        <v>-0.1009</v>
      </c>
      <c r="K43">
        <v>-0.1517</v>
      </c>
      <c r="L43">
        <v>-0.0502</v>
      </c>
      <c r="M43">
        <v>0.9039812646</v>
      </c>
      <c r="N43">
        <v>0.8592387821</v>
      </c>
      <c r="O43">
        <v>0.951053588</v>
      </c>
      <c r="P43">
        <v>5427</v>
      </c>
      <c r="Q43">
        <v>8456</v>
      </c>
      <c r="R43">
        <v>0.6709872616</v>
      </c>
      <c r="S43">
        <v>0.6377987351</v>
      </c>
      <c r="T43">
        <v>0.7059027879</v>
      </c>
      <c r="U43">
        <v>0.0055389779</v>
      </c>
      <c r="V43">
        <v>0.6417928098</v>
      </c>
      <c r="W43">
        <v>0.0052141328</v>
      </c>
      <c r="X43">
        <v>-0.0718</v>
      </c>
      <c r="Y43">
        <v>-0.1225</v>
      </c>
      <c r="Z43">
        <v>-0.0211</v>
      </c>
      <c r="AA43">
        <v>0.9307232187</v>
      </c>
      <c r="AB43">
        <v>0.8846875724</v>
      </c>
      <c r="AC43">
        <v>0.9791543781</v>
      </c>
      <c r="AD43">
        <v>0.1086201259</v>
      </c>
      <c r="AE43">
        <v>-0.0473</v>
      </c>
      <c r="AF43">
        <v>-0.1052</v>
      </c>
      <c r="AG43">
        <v>0.0105</v>
      </c>
      <c r="AH43" s="4">
        <v>2.3876145E-06</v>
      </c>
      <c r="AI43">
        <v>-0.0864</v>
      </c>
      <c r="AJ43">
        <v>-0.1223</v>
      </c>
      <c r="AK43">
        <v>-0.0505</v>
      </c>
      <c r="AL43" t="s">
        <v>243</v>
      </c>
    </row>
    <row r="44" spans="1:38" ht="12.75">
      <c r="A44" t="s">
        <v>20</v>
      </c>
      <c r="B44">
        <v>2217</v>
      </c>
      <c r="C44">
        <v>2977</v>
      </c>
      <c r="D44">
        <v>0.7666881032</v>
      </c>
      <c r="E44">
        <v>0.7217692343</v>
      </c>
      <c r="F44">
        <v>0.8144024707</v>
      </c>
      <c r="G44">
        <v>0.0096557321</v>
      </c>
      <c r="H44">
        <v>0.744709439</v>
      </c>
      <c r="I44">
        <v>0.0079913728</v>
      </c>
      <c r="J44">
        <v>0.0797</v>
      </c>
      <c r="K44">
        <v>0.0193</v>
      </c>
      <c r="L44">
        <v>0.1401</v>
      </c>
      <c r="M44">
        <v>1.0829817668</v>
      </c>
      <c r="N44">
        <v>1.0195318243</v>
      </c>
      <c r="O44">
        <v>1.1503804778</v>
      </c>
      <c r="P44">
        <v>1982</v>
      </c>
      <c r="Q44">
        <v>2899</v>
      </c>
      <c r="R44">
        <v>0.7077452679</v>
      </c>
      <c r="S44">
        <v>0.6650560813</v>
      </c>
      <c r="T44">
        <v>0.7531746244</v>
      </c>
      <c r="U44">
        <v>0.5608743544</v>
      </c>
      <c r="V44">
        <v>0.683684029</v>
      </c>
      <c r="W44">
        <v>0.0086370249</v>
      </c>
      <c r="X44">
        <v>-0.0185</v>
      </c>
      <c r="Y44">
        <v>-0.0807</v>
      </c>
      <c r="Z44">
        <v>0.0438</v>
      </c>
      <c r="AA44">
        <v>0.9817100732</v>
      </c>
      <c r="AB44">
        <v>0.9224961069</v>
      </c>
      <c r="AC44">
        <v>1.0447249162</v>
      </c>
      <c r="AD44">
        <v>0.0379648534</v>
      </c>
      <c r="AE44">
        <v>0.08</v>
      </c>
      <c r="AF44">
        <v>0.0044</v>
      </c>
      <c r="AG44">
        <v>0.1555</v>
      </c>
      <c r="AH44">
        <v>0.166105165</v>
      </c>
      <c r="AI44">
        <v>0.0306</v>
      </c>
      <c r="AJ44">
        <v>-0.0127</v>
      </c>
      <c r="AK44">
        <v>0.074</v>
      </c>
      <c r="AL44" t="s">
        <v>244</v>
      </c>
    </row>
    <row r="45" spans="1:38" ht="12.75">
      <c r="A45" t="s">
        <v>17</v>
      </c>
      <c r="B45">
        <v>13675</v>
      </c>
      <c r="C45">
        <v>22782</v>
      </c>
      <c r="D45">
        <v>0.5818735651</v>
      </c>
      <c r="E45">
        <v>0.5556291994</v>
      </c>
      <c r="F45">
        <v>0.6093575466</v>
      </c>
      <c r="G45" s="4">
        <v>8.203766E-17</v>
      </c>
      <c r="H45">
        <v>0.600254587</v>
      </c>
      <c r="I45">
        <v>0.0032453651</v>
      </c>
      <c r="J45">
        <v>-0.1961</v>
      </c>
      <c r="K45">
        <v>-0.2423</v>
      </c>
      <c r="L45">
        <v>-0.15</v>
      </c>
      <c r="M45">
        <v>0.8219228379</v>
      </c>
      <c r="N45">
        <v>0.7848514794</v>
      </c>
      <c r="O45">
        <v>0.86074521</v>
      </c>
      <c r="P45">
        <v>12882</v>
      </c>
      <c r="Q45">
        <v>21724</v>
      </c>
      <c r="R45">
        <v>0.599108626</v>
      </c>
      <c r="S45">
        <v>0.5719613974</v>
      </c>
      <c r="T45">
        <v>0.6275443542</v>
      </c>
      <c r="U45" s="4">
        <v>5.134289E-15</v>
      </c>
      <c r="V45">
        <v>0.5929847174</v>
      </c>
      <c r="W45">
        <v>0.0033331681</v>
      </c>
      <c r="X45">
        <v>-0.1851</v>
      </c>
      <c r="Y45">
        <v>-0.2315</v>
      </c>
      <c r="Z45">
        <v>-0.1387</v>
      </c>
      <c r="AA45">
        <v>0.8310207073</v>
      </c>
      <c r="AB45">
        <v>0.7933649165</v>
      </c>
      <c r="AC45">
        <v>0.8704637698</v>
      </c>
      <c r="AD45">
        <v>0.2500239393</v>
      </c>
      <c r="AE45">
        <v>-0.0292</v>
      </c>
      <c r="AF45">
        <v>-0.0789</v>
      </c>
      <c r="AG45">
        <v>0.0205</v>
      </c>
      <c r="AH45" s="4">
        <v>3.359168E-30</v>
      </c>
      <c r="AI45">
        <v>-0.1906</v>
      </c>
      <c r="AJ45">
        <v>-0.2233</v>
      </c>
      <c r="AK45">
        <v>-0.1579</v>
      </c>
      <c r="AL45" t="s">
        <v>245</v>
      </c>
    </row>
    <row r="46" spans="1:38" ht="12.75">
      <c r="A46" t="s">
        <v>18</v>
      </c>
      <c r="B46">
        <v>2482</v>
      </c>
      <c r="C46">
        <v>4438</v>
      </c>
      <c r="D46">
        <v>0.5604759593</v>
      </c>
      <c r="E46">
        <v>0.5282537759</v>
      </c>
      <c r="F46">
        <v>0.5946636169</v>
      </c>
      <c r="G46" s="4">
        <v>1.059889E-14</v>
      </c>
      <c r="H46">
        <v>0.5592609283</v>
      </c>
      <c r="I46">
        <v>0.0074525409</v>
      </c>
      <c r="J46">
        <v>-0.2336</v>
      </c>
      <c r="K46">
        <v>-0.2928</v>
      </c>
      <c r="L46">
        <v>-0.1744</v>
      </c>
      <c r="M46">
        <v>0.7916977479</v>
      </c>
      <c r="N46">
        <v>0.7461824503</v>
      </c>
      <c r="O46">
        <v>0.8399893669</v>
      </c>
      <c r="P46">
        <v>2636</v>
      </c>
      <c r="Q46">
        <v>4394</v>
      </c>
      <c r="R46">
        <v>0.6041880748</v>
      </c>
      <c r="S46">
        <v>0.5698999976</v>
      </c>
      <c r="T46">
        <v>0.6405390967</v>
      </c>
      <c r="U46" s="4">
        <v>3.0979229E-09</v>
      </c>
      <c r="V46">
        <v>0.5999089668</v>
      </c>
      <c r="W46">
        <v>0.0073908104</v>
      </c>
      <c r="X46">
        <v>-0.1767</v>
      </c>
      <c r="Y46">
        <v>-0.2351</v>
      </c>
      <c r="Z46">
        <v>-0.1182</v>
      </c>
      <c r="AA46">
        <v>0.8380663864</v>
      </c>
      <c r="AB46">
        <v>0.7905055587</v>
      </c>
      <c r="AC46">
        <v>0.8884887149</v>
      </c>
      <c r="AD46">
        <v>0.0395026285</v>
      </c>
      <c r="AE46">
        <v>-0.0751</v>
      </c>
      <c r="AF46">
        <v>-0.1466</v>
      </c>
      <c r="AG46">
        <v>-0.0036</v>
      </c>
      <c r="AH46" s="4">
        <v>4.272074E-22</v>
      </c>
      <c r="AI46">
        <v>-0.2051</v>
      </c>
      <c r="AJ46">
        <v>-0.2467</v>
      </c>
      <c r="AK46">
        <v>-0.1635</v>
      </c>
      <c r="AL46" t="s">
        <v>246</v>
      </c>
    </row>
    <row r="47" spans="1:38" ht="12.75">
      <c r="A47" t="s">
        <v>57</v>
      </c>
      <c r="B47">
        <v>4543</v>
      </c>
      <c r="C47">
        <v>5819</v>
      </c>
      <c r="D47">
        <v>0.772053061</v>
      </c>
      <c r="E47">
        <v>0.7321507338</v>
      </c>
      <c r="F47">
        <v>0.8141300711</v>
      </c>
      <c r="G47">
        <v>0.0013655028</v>
      </c>
      <c r="H47">
        <v>0.7807183365</v>
      </c>
      <c r="I47">
        <v>0.0054240561</v>
      </c>
      <c r="J47">
        <v>0.0867</v>
      </c>
      <c r="K47">
        <v>0.0336</v>
      </c>
      <c r="L47">
        <v>0.1398</v>
      </c>
      <c r="M47">
        <v>1.0905600132</v>
      </c>
      <c r="N47">
        <v>1.0341961638</v>
      </c>
      <c r="O47">
        <v>1.1499957011</v>
      </c>
      <c r="P47">
        <v>3568</v>
      </c>
      <c r="Q47">
        <v>4740</v>
      </c>
      <c r="R47">
        <v>0.7653796136</v>
      </c>
      <c r="S47">
        <v>0.7243382135</v>
      </c>
      <c r="T47">
        <v>0.808746442</v>
      </c>
      <c r="U47">
        <v>0.0333671075</v>
      </c>
      <c r="V47">
        <v>0.752742616</v>
      </c>
      <c r="W47">
        <v>0.0062662644</v>
      </c>
      <c r="X47">
        <v>0.0598</v>
      </c>
      <c r="Y47">
        <v>0.0047</v>
      </c>
      <c r="Z47">
        <v>0.1149</v>
      </c>
      <c r="AA47">
        <v>1.0616543983</v>
      </c>
      <c r="AB47">
        <v>1.0047260686</v>
      </c>
      <c r="AC47">
        <v>1.1218083184</v>
      </c>
      <c r="AD47">
        <v>0.7890692032</v>
      </c>
      <c r="AE47">
        <v>0.0087</v>
      </c>
      <c r="AF47">
        <v>-0.0549</v>
      </c>
      <c r="AG47">
        <v>0.0723</v>
      </c>
      <c r="AH47">
        <v>0.0001749308</v>
      </c>
      <c r="AI47">
        <v>0.0733</v>
      </c>
      <c r="AJ47">
        <v>0.035</v>
      </c>
      <c r="AK47">
        <v>0.1115</v>
      </c>
      <c r="AL47" t="s">
        <v>247</v>
      </c>
    </row>
    <row r="48" spans="1:38" ht="12.75">
      <c r="A48" t="s">
        <v>61</v>
      </c>
      <c r="B48">
        <v>2272</v>
      </c>
      <c r="C48">
        <v>3086</v>
      </c>
      <c r="D48">
        <v>0.7315477222</v>
      </c>
      <c r="E48">
        <v>0.6883138136</v>
      </c>
      <c r="F48">
        <v>0.7774972103</v>
      </c>
      <c r="G48">
        <v>0.2912769792</v>
      </c>
      <c r="H48">
        <v>0.736228127</v>
      </c>
      <c r="I48">
        <v>0.0079327265</v>
      </c>
      <c r="J48">
        <v>0.0328</v>
      </c>
      <c r="K48">
        <v>-0.0281</v>
      </c>
      <c r="L48">
        <v>0.0937</v>
      </c>
      <c r="M48">
        <v>1.0333443826</v>
      </c>
      <c r="N48">
        <v>0.9722745231</v>
      </c>
      <c r="O48">
        <v>1.0982501214</v>
      </c>
      <c r="P48">
        <v>2911</v>
      </c>
      <c r="Q48">
        <v>3857</v>
      </c>
      <c r="R48">
        <v>0.7722864082</v>
      </c>
      <c r="S48">
        <v>0.7294359012</v>
      </c>
      <c r="T48">
        <v>0.8176541561</v>
      </c>
      <c r="U48">
        <v>0.0181451863</v>
      </c>
      <c r="V48">
        <v>0.7547316567</v>
      </c>
      <c r="W48">
        <v>0.0069277501</v>
      </c>
      <c r="X48">
        <v>0.0688</v>
      </c>
      <c r="Y48">
        <v>0.0117</v>
      </c>
      <c r="Z48">
        <v>0.1259</v>
      </c>
      <c r="AA48">
        <v>1.07123478</v>
      </c>
      <c r="AB48">
        <v>1.0117970469</v>
      </c>
      <c r="AC48">
        <v>1.134164166</v>
      </c>
      <c r="AD48">
        <v>0.1392788277</v>
      </c>
      <c r="AE48">
        <v>-0.0542</v>
      </c>
      <c r="AF48">
        <v>-0.126</v>
      </c>
      <c r="AG48">
        <v>0.0176</v>
      </c>
      <c r="AH48">
        <v>0.0170729724</v>
      </c>
      <c r="AI48">
        <v>0.0508</v>
      </c>
      <c r="AJ48">
        <v>0.0091</v>
      </c>
      <c r="AK48">
        <v>0.0926</v>
      </c>
      <c r="AL48" t="s">
        <v>248</v>
      </c>
    </row>
    <row r="49" spans="1:38" ht="12.75">
      <c r="A49" t="s">
        <v>59</v>
      </c>
      <c r="B49">
        <v>9092</v>
      </c>
      <c r="C49">
        <v>12140</v>
      </c>
      <c r="D49">
        <v>0.7748264316</v>
      </c>
      <c r="E49">
        <v>0.7387039106</v>
      </c>
      <c r="F49">
        <v>0.8127153389</v>
      </c>
      <c r="G49">
        <v>0.0002104102</v>
      </c>
      <c r="H49">
        <v>0.7489291598</v>
      </c>
      <c r="I49">
        <v>0.0039355838</v>
      </c>
      <c r="J49">
        <v>0.0903</v>
      </c>
      <c r="K49">
        <v>0.0425</v>
      </c>
      <c r="L49">
        <v>0.138</v>
      </c>
      <c r="M49">
        <v>1.0944775252</v>
      </c>
      <c r="N49">
        <v>1.0434528237</v>
      </c>
      <c r="O49">
        <v>1.1479973277</v>
      </c>
      <c r="P49">
        <v>8361</v>
      </c>
      <c r="Q49">
        <v>11132</v>
      </c>
      <c r="R49">
        <v>0.7836119455</v>
      </c>
      <c r="S49">
        <v>0.7467599771</v>
      </c>
      <c r="T49">
        <v>0.8222825272</v>
      </c>
      <c r="U49">
        <v>0.0006933172</v>
      </c>
      <c r="V49">
        <v>0.7510779734</v>
      </c>
      <c r="W49">
        <v>0.0040981474</v>
      </c>
      <c r="X49">
        <v>0.0834</v>
      </c>
      <c r="Y49">
        <v>0.0352</v>
      </c>
      <c r="Z49">
        <v>0.1315</v>
      </c>
      <c r="AA49">
        <v>1.0869443787</v>
      </c>
      <c r="AB49">
        <v>1.0358271897</v>
      </c>
      <c r="AC49">
        <v>1.1405841573</v>
      </c>
      <c r="AD49">
        <v>0.6758673207</v>
      </c>
      <c r="AE49">
        <v>-0.0113</v>
      </c>
      <c r="AF49">
        <v>-0.0641</v>
      </c>
      <c r="AG49">
        <v>0.0416</v>
      </c>
      <c r="AH49" s="4">
        <v>5.2179402E-07</v>
      </c>
      <c r="AI49">
        <v>0.0868</v>
      </c>
      <c r="AJ49">
        <v>0.0529</v>
      </c>
      <c r="AK49">
        <v>0.1207</v>
      </c>
      <c r="AL49" t="s">
        <v>249</v>
      </c>
    </row>
    <row r="50" spans="1:38" ht="12.75">
      <c r="A50" t="s">
        <v>62</v>
      </c>
      <c r="B50">
        <v>4574</v>
      </c>
      <c r="C50">
        <v>6296</v>
      </c>
      <c r="D50">
        <v>0.7354405607</v>
      </c>
      <c r="E50">
        <v>0.6979188625</v>
      </c>
      <c r="F50">
        <v>0.7749795104</v>
      </c>
      <c r="G50">
        <v>0.1537872073</v>
      </c>
      <c r="H50">
        <v>0.7264930114</v>
      </c>
      <c r="I50">
        <v>0.0056178168</v>
      </c>
      <c r="J50">
        <v>0.0381</v>
      </c>
      <c r="K50">
        <v>-0.0143</v>
      </c>
      <c r="L50">
        <v>0.0905</v>
      </c>
      <c r="M50">
        <v>1.0388431938</v>
      </c>
      <c r="N50">
        <v>0.985842091</v>
      </c>
      <c r="O50">
        <v>1.0946937559</v>
      </c>
      <c r="P50">
        <v>3935</v>
      </c>
      <c r="Q50">
        <v>5457</v>
      </c>
      <c r="R50">
        <v>0.7403200906</v>
      </c>
      <c r="S50">
        <v>0.7016634821</v>
      </c>
      <c r="T50">
        <v>0.7811064001</v>
      </c>
      <c r="U50">
        <v>0.3320844154</v>
      </c>
      <c r="V50">
        <v>0.7210921752</v>
      </c>
      <c r="W50">
        <v>0.0060708397</v>
      </c>
      <c r="X50">
        <v>0.0265</v>
      </c>
      <c r="Y50">
        <v>-0.0271</v>
      </c>
      <c r="Z50">
        <v>0.0802</v>
      </c>
      <c r="AA50">
        <v>1.0268944539</v>
      </c>
      <c r="AB50">
        <v>0.9732740573</v>
      </c>
      <c r="AC50">
        <v>1.0834689486</v>
      </c>
      <c r="AD50">
        <v>0.8337093184</v>
      </c>
      <c r="AE50">
        <v>-0.0066</v>
      </c>
      <c r="AF50">
        <v>-0.0683</v>
      </c>
      <c r="AG50">
        <v>0.0551</v>
      </c>
      <c r="AH50">
        <v>0.0909830264</v>
      </c>
      <c r="AI50">
        <v>0.0323</v>
      </c>
      <c r="AJ50">
        <v>-0.0052</v>
      </c>
      <c r="AK50">
        <v>0.0698</v>
      </c>
      <c r="AL50" t="s">
        <v>250</v>
      </c>
    </row>
    <row r="51" spans="1:38" ht="12.75">
      <c r="A51" t="s">
        <v>63</v>
      </c>
      <c r="B51">
        <v>2909</v>
      </c>
      <c r="C51">
        <v>4026</v>
      </c>
      <c r="D51">
        <v>0.719887408</v>
      </c>
      <c r="E51">
        <v>0.6796217024</v>
      </c>
      <c r="F51">
        <v>0.7625387452</v>
      </c>
      <c r="G51">
        <v>0.5688250165</v>
      </c>
      <c r="H51">
        <v>0.7225534029</v>
      </c>
      <c r="I51">
        <v>0.0070564747</v>
      </c>
      <c r="J51">
        <v>0.0167</v>
      </c>
      <c r="K51">
        <v>-0.0408</v>
      </c>
      <c r="L51">
        <v>0.0743</v>
      </c>
      <c r="M51">
        <v>1.0168736592</v>
      </c>
      <c r="N51">
        <v>0.9599965213</v>
      </c>
      <c r="O51">
        <v>1.0771206101</v>
      </c>
      <c r="P51">
        <v>3462</v>
      </c>
      <c r="Q51">
        <v>4763</v>
      </c>
      <c r="R51">
        <v>0.7421348254</v>
      </c>
      <c r="S51">
        <v>0.7023694152</v>
      </c>
      <c r="T51">
        <v>0.7841515976</v>
      </c>
      <c r="U51">
        <v>0.3022370324</v>
      </c>
      <c r="V51">
        <v>0.7268528239</v>
      </c>
      <c r="W51">
        <v>0.0064562644</v>
      </c>
      <c r="X51">
        <v>0.029</v>
      </c>
      <c r="Y51">
        <v>-0.0261</v>
      </c>
      <c r="Z51">
        <v>0.0841</v>
      </c>
      <c r="AA51">
        <v>1.0294116638</v>
      </c>
      <c r="AB51">
        <v>0.9742532537</v>
      </c>
      <c r="AC51">
        <v>1.0876929275</v>
      </c>
      <c r="AD51">
        <v>0.3758663626</v>
      </c>
      <c r="AE51">
        <v>-0.0304</v>
      </c>
      <c r="AF51">
        <v>-0.0978</v>
      </c>
      <c r="AG51">
        <v>0.0369</v>
      </c>
      <c r="AH51">
        <v>0.2607138522</v>
      </c>
      <c r="AI51">
        <v>0.0229</v>
      </c>
      <c r="AJ51">
        <v>-0.017</v>
      </c>
      <c r="AK51">
        <v>0.0627</v>
      </c>
      <c r="AL51" t="s">
        <v>251</v>
      </c>
    </row>
    <row r="52" spans="1:38" ht="12.75">
      <c r="A52" t="s">
        <v>58</v>
      </c>
      <c r="B52">
        <v>3179</v>
      </c>
      <c r="C52">
        <v>4271</v>
      </c>
      <c r="D52">
        <v>0.7452622796</v>
      </c>
      <c r="E52">
        <v>0.70398886</v>
      </c>
      <c r="F52">
        <v>0.788955475</v>
      </c>
      <c r="G52">
        <v>0.0771717279</v>
      </c>
      <c r="H52">
        <v>0.7443221728</v>
      </c>
      <c r="I52">
        <v>0.0066751684</v>
      </c>
      <c r="J52">
        <v>0.0514</v>
      </c>
      <c r="K52">
        <v>-0.0056</v>
      </c>
      <c r="L52">
        <v>0.1083</v>
      </c>
      <c r="M52">
        <v>1.0527168178</v>
      </c>
      <c r="N52">
        <v>0.9944162381</v>
      </c>
      <c r="O52">
        <v>1.1144354407</v>
      </c>
      <c r="P52">
        <v>4133</v>
      </c>
      <c r="Q52">
        <v>5512</v>
      </c>
      <c r="R52">
        <v>0.7706129927</v>
      </c>
      <c r="S52">
        <v>0.7304975069</v>
      </c>
      <c r="T52">
        <v>0.8129314323</v>
      </c>
      <c r="U52">
        <v>0.0145555123</v>
      </c>
      <c r="V52">
        <v>0.7498185776</v>
      </c>
      <c r="W52">
        <v>0.0058337931</v>
      </c>
      <c r="X52">
        <v>0.0666</v>
      </c>
      <c r="Y52">
        <v>0.0132</v>
      </c>
      <c r="Z52">
        <v>0.1201</v>
      </c>
      <c r="AA52">
        <v>1.0689135934</v>
      </c>
      <c r="AB52">
        <v>1.0132695951</v>
      </c>
      <c r="AC52">
        <v>1.1276132983</v>
      </c>
      <c r="AD52">
        <v>0.3172054811</v>
      </c>
      <c r="AE52">
        <v>-0.0335</v>
      </c>
      <c r="AF52">
        <v>-0.099</v>
      </c>
      <c r="AG52">
        <v>0.0321</v>
      </c>
      <c r="AH52">
        <v>0.0030748432</v>
      </c>
      <c r="AI52">
        <v>0.059</v>
      </c>
      <c r="AJ52">
        <v>0.0199</v>
      </c>
      <c r="AK52">
        <v>0.0981</v>
      </c>
      <c r="AL52" t="s">
        <v>252</v>
      </c>
    </row>
    <row r="53" spans="1:38" ht="12.75">
      <c r="A53" t="s">
        <v>60</v>
      </c>
      <c r="B53">
        <v>6934</v>
      </c>
      <c r="C53">
        <v>9648</v>
      </c>
      <c r="D53">
        <v>0.7194163461</v>
      </c>
      <c r="E53">
        <v>0.6845715544</v>
      </c>
      <c r="F53">
        <v>0.7560347428</v>
      </c>
      <c r="G53">
        <v>0.5255989932</v>
      </c>
      <c r="H53">
        <v>0.7186981758</v>
      </c>
      <c r="I53">
        <v>0.0045776322</v>
      </c>
      <c r="J53">
        <v>0.0161</v>
      </c>
      <c r="K53">
        <v>-0.0336</v>
      </c>
      <c r="L53">
        <v>0.0657</v>
      </c>
      <c r="M53">
        <v>1.0162082628</v>
      </c>
      <c r="N53">
        <v>0.966988412</v>
      </c>
      <c r="O53">
        <v>1.0679334113</v>
      </c>
      <c r="P53">
        <v>5914</v>
      </c>
      <c r="Q53">
        <v>8385</v>
      </c>
      <c r="R53">
        <v>0.7137615742</v>
      </c>
      <c r="S53">
        <v>0.678476619</v>
      </c>
      <c r="T53">
        <v>0.7508815639</v>
      </c>
      <c r="U53">
        <v>0.6992177628</v>
      </c>
      <c r="V53">
        <v>0.705307096</v>
      </c>
      <c r="W53">
        <v>0.0049787742</v>
      </c>
      <c r="X53">
        <v>-0.01</v>
      </c>
      <c r="Y53">
        <v>-0.0607</v>
      </c>
      <c r="Z53">
        <v>0.0407</v>
      </c>
      <c r="AA53">
        <v>0.9900552629</v>
      </c>
      <c r="AB53">
        <v>0.9411116705</v>
      </c>
      <c r="AC53">
        <v>1.0415442229</v>
      </c>
      <c r="AD53">
        <v>0.7854523116</v>
      </c>
      <c r="AE53">
        <v>0.0079</v>
      </c>
      <c r="AF53">
        <v>-0.0489</v>
      </c>
      <c r="AG53">
        <v>0.0647</v>
      </c>
      <c r="AH53">
        <v>0.8665660956</v>
      </c>
      <c r="AI53">
        <v>0.003</v>
      </c>
      <c r="AJ53">
        <v>-0.0324</v>
      </c>
      <c r="AK53">
        <v>0.0385</v>
      </c>
      <c r="AL53" t="s">
        <v>253</v>
      </c>
    </row>
    <row r="54" spans="1:38" ht="12.75">
      <c r="A54" t="s">
        <v>67</v>
      </c>
      <c r="B54">
        <v>7563</v>
      </c>
      <c r="C54">
        <v>11860</v>
      </c>
      <c r="D54">
        <v>0.6579185952</v>
      </c>
      <c r="E54">
        <v>0.6268866642</v>
      </c>
      <c r="F54">
        <v>0.6904866583</v>
      </c>
      <c r="G54">
        <v>0.0029518722</v>
      </c>
      <c r="H54">
        <v>0.6376897133</v>
      </c>
      <c r="I54">
        <v>0.0044136988</v>
      </c>
      <c r="J54">
        <v>-0.0733</v>
      </c>
      <c r="K54">
        <v>-0.1216</v>
      </c>
      <c r="L54">
        <v>-0.025</v>
      </c>
      <c r="M54">
        <v>0.9293398966</v>
      </c>
      <c r="N54">
        <v>0.8855058847</v>
      </c>
      <c r="O54">
        <v>0.975343765</v>
      </c>
      <c r="P54">
        <v>6799</v>
      </c>
      <c r="Q54">
        <v>11035</v>
      </c>
      <c r="R54">
        <v>0.6459079181</v>
      </c>
      <c r="S54">
        <v>0.6150209644</v>
      </c>
      <c r="T54">
        <v>0.6783460448</v>
      </c>
      <c r="U54">
        <v>1.10606E-05</v>
      </c>
      <c r="V54">
        <v>0.6161304939</v>
      </c>
      <c r="W54">
        <v>0.0046295842</v>
      </c>
      <c r="X54">
        <v>-0.1099</v>
      </c>
      <c r="Y54">
        <v>-0.1589</v>
      </c>
      <c r="Z54">
        <v>-0.0609</v>
      </c>
      <c r="AA54">
        <v>0.8959357814</v>
      </c>
      <c r="AB54">
        <v>0.8530926358</v>
      </c>
      <c r="AC54">
        <v>0.9409305516</v>
      </c>
      <c r="AD54">
        <v>0.5046438702</v>
      </c>
      <c r="AE54">
        <v>0.0184</v>
      </c>
      <c r="AF54">
        <v>-0.0357</v>
      </c>
      <c r="AG54">
        <v>0.0725</v>
      </c>
      <c r="AH54" s="4">
        <v>1.8207148E-07</v>
      </c>
      <c r="AI54">
        <v>-0.0916</v>
      </c>
      <c r="AJ54">
        <v>-0.126</v>
      </c>
      <c r="AK54">
        <v>-0.0572</v>
      </c>
      <c r="AL54" t="s">
        <v>254</v>
      </c>
    </row>
    <row r="55" spans="1:38" ht="12.75">
      <c r="A55" t="s">
        <v>68</v>
      </c>
      <c r="B55">
        <v>5773</v>
      </c>
      <c r="C55">
        <v>8276</v>
      </c>
      <c r="D55">
        <v>0.7288524716</v>
      </c>
      <c r="E55">
        <v>0.6932973965</v>
      </c>
      <c r="F55">
        <v>0.7662309537</v>
      </c>
      <c r="G55">
        <v>0.2539585418</v>
      </c>
      <c r="H55">
        <v>0.6975592073</v>
      </c>
      <c r="I55">
        <v>0.0050489431</v>
      </c>
      <c r="J55">
        <v>0.0291</v>
      </c>
      <c r="K55">
        <v>-0.0209</v>
      </c>
      <c r="L55">
        <v>0.0791</v>
      </c>
      <c r="M55">
        <v>1.0295372187</v>
      </c>
      <c r="N55">
        <v>0.9793140603</v>
      </c>
      <c r="O55">
        <v>1.0823360222</v>
      </c>
      <c r="P55">
        <v>5055</v>
      </c>
      <c r="Q55">
        <v>7820</v>
      </c>
      <c r="R55">
        <v>0.6775054672</v>
      </c>
      <c r="S55">
        <v>0.6437648928</v>
      </c>
      <c r="T55">
        <v>0.7130144299</v>
      </c>
      <c r="U55">
        <v>0.0171437145</v>
      </c>
      <c r="V55">
        <v>0.6464194373</v>
      </c>
      <c r="W55">
        <v>0.0054062736</v>
      </c>
      <c r="X55">
        <v>-0.0621</v>
      </c>
      <c r="Y55">
        <v>-0.1132</v>
      </c>
      <c r="Z55">
        <v>-0.011</v>
      </c>
      <c r="AA55">
        <v>0.9397645904</v>
      </c>
      <c r="AB55">
        <v>0.8929632013</v>
      </c>
      <c r="AC55">
        <v>0.9890189026</v>
      </c>
      <c r="AD55">
        <v>0.0127479335</v>
      </c>
      <c r="AE55">
        <v>0.0731</v>
      </c>
      <c r="AF55">
        <v>0.0156</v>
      </c>
      <c r="AG55">
        <v>0.1305</v>
      </c>
      <c r="AH55">
        <v>0.3653810151</v>
      </c>
      <c r="AI55">
        <v>-0.0165</v>
      </c>
      <c r="AJ55">
        <v>-0.0523</v>
      </c>
      <c r="AK55">
        <v>0.0192</v>
      </c>
      <c r="AL55" t="s">
        <v>256</v>
      </c>
    </row>
    <row r="56" spans="1:38" ht="12.75">
      <c r="A56" t="s">
        <v>65</v>
      </c>
      <c r="B56">
        <v>5807</v>
      </c>
      <c r="C56">
        <v>8725</v>
      </c>
      <c r="D56">
        <v>0.6892180134</v>
      </c>
      <c r="E56">
        <v>0.6556304363</v>
      </c>
      <c r="F56">
        <v>0.7245262631</v>
      </c>
      <c r="G56">
        <v>0.2930093969</v>
      </c>
      <c r="H56">
        <v>0.6655587393</v>
      </c>
      <c r="I56">
        <v>0.005050919</v>
      </c>
      <c r="J56">
        <v>-0.0268</v>
      </c>
      <c r="K56">
        <v>-0.0768</v>
      </c>
      <c r="L56">
        <v>0.0232</v>
      </c>
      <c r="M56">
        <v>0.9735517464</v>
      </c>
      <c r="N56">
        <v>0.9261077682</v>
      </c>
      <c r="O56">
        <v>1.0234262528</v>
      </c>
      <c r="P56">
        <v>5330</v>
      </c>
      <c r="Q56">
        <v>8275</v>
      </c>
      <c r="R56">
        <v>0.670181541</v>
      </c>
      <c r="S56">
        <v>0.6370990596</v>
      </c>
      <c r="T56">
        <v>0.704981888</v>
      </c>
      <c r="U56">
        <v>0.0047117729</v>
      </c>
      <c r="V56">
        <v>0.6441087613</v>
      </c>
      <c r="W56">
        <v>0.005263253</v>
      </c>
      <c r="X56">
        <v>-0.073</v>
      </c>
      <c r="Y56">
        <v>-0.1236</v>
      </c>
      <c r="Z56">
        <v>-0.0224</v>
      </c>
      <c r="AA56">
        <v>0.9296056075</v>
      </c>
      <c r="AB56">
        <v>0.8837170559</v>
      </c>
      <c r="AC56">
        <v>0.9778770022</v>
      </c>
      <c r="AD56">
        <v>0.3357575113</v>
      </c>
      <c r="AE56">
        <v>0.028</v>
      </c>
      <c r="AF56">
        <v>-0.029</v>
      </c>
      <c r="AG56">
        <v>0.085</v>
      </c>
      <c r="AH56">
        <v>0.0059591118</v>
      </c>
      <c r="AI56">
        <v>-0.0499</v>
      </c>
      <c r="AJ56">
        <v>-0.0855</v>
      </c>
      <c r="AK56">
        <v>-0.0143</v>
      </c>
      <c r="AL56" t="s">
        <v>255</v>
      </c>
    </row>
    <row r="57" spans="1:38" ht="12.75">
      <c r="A57" t="s">
        <v>69</v>
      </c>
      <c r="B57">
        <v>8374</v>
      </c>
      <c r="C57">
        <v>13691</v>
      </c>
      <c r="D57">
        <v>0.6216442277</v>
      </c>
      <c r="E57">
        <v>0.5925191249</v>
      </c>
      <c r="F57">
        <v>0.6522009663</v>
      </c>
      <c r="G57" s="4">
        <v>1.0982254E-07</v>
      </c>
      <c r="H57">
        <v>0.611642685</v>
      </c>
      <c r="I57">
        <v>0.0041653074</v>
      </c>
      <c r="J57">
        <v>-0.13</v>
      </c>
      <c r="K57">
        <v>-0.178</v>
      </c>
      <c r="L57">
        <v>-0.082</v>
      </c>
      <c r="M57">
        <v>0.878100705</v>
      </c>
      <c r="N57">
        <v>0.8369601745</v>
      </c>
      <c r="O57">
        <v>0.9212634861</v>
      </c>
      <c r="P57">
        <v>7665</v>
      </c>
      <c r="Q57">
        <v>12578</v>
      </c>
      <c r="R57">
        <v>0.6302383169</v>
      </c>
      <c r="S57">
        <v>0.6004237417</v>
      </c>
      <c r="T57">
        <v>0.6615333614</v>
      </c>
      <c r="U57" s="4">
        <v>5.407064E-08</v>
      </c>
      <c r="V57">
        <v>0.6093973605</v>
      </c>
      <c r="W57">
        <v>0.0043502286</v>
      </c>
      <c r="X57">
        <v>-0.1344</v>
      </c>
      <c r="Y57">
        <v>-0.1829</v>
      </c>
      <c r="Z57">
        <v>-0.086</v>
      </c>
      <c r="AA57">
        <v>0.8742005526</v>
      </c>
      <c r="AB57">
        <v>0.8328448979</v>
      </c>
      <c r="AC57">
        <v>0.917609759</v>
      </c>
      <c r="AD57">
        <v>0.6138816658</v>
      </c>
      <c r="AE57">
        <v>-0.0137</v>
      </c>
      <c r="AF57">
        <v>-0.0671</v>
      </c>
      <c r="AG57">
        <v>0.0396</v>
      </c>
      <c r="AH57" s="4">
        <v>2.977929E-14</v>
      </c>
      <c r="AI57">
        <v>-0.1322</v>
      </c>
      <c r="AJ57">
        <v>-0.1663</v>
      </c>
      <c r="AK57">
        <v>-0.0981</v>
      </c>
      <c r="AL57" t="s">
        <v>257</v>
      </c>
    </row>
    <row r="58" spans="1:38" ht="12.75">
      <c r="A58" t="s">
        <v>64</v>
      </c>
      <c r="B58">
        <v>6643</v>
      </c>
      <c r="C58">
        <v>11625</v>
      </c>
      <c r="D58">
        <v>0.5864357212</v>
      </c>
      <c r="E58">
        <v>0.5583240166</v>
      </c>
      <c r="F58">
        <v>0.6159628548</v>
      </c>
      <c r="G58" s="4">
        <v>5.784654E-14</v>
      </c>
      <c r="H58">
        <v>0.5714408602</v>
      </c>
      <c r="I58">
        <v>0.0045898083</v>
      </c>
      <c r="J58">
        <v>-0.1883</v>
      </c>
      <c r="K58">
        <v>-0.2374</v>
      </c>
      <c r="L58">
        <v>-0.1392</v>
      </c>
      <c r="M58">
        <v>0.8283670906</v>
      </c>
      <c r="N58">
        <v>0.788658031</v>
      </c>
      <c r="O58">
        <v>0.8700755078</v>
      </c>
      <c r="P58">
        <v>5813</v>
      </c>
      <c r="Q58">
        <v>10601</v>
      </c>
      <c r="R58">
        <v>0.5646302429</v>
      </c>
      <c r="S58">
        <v>0.5370480885</v>
      </c>
      <c r="T58">
        <v>0.5936289841</v>
      </c>
      <c r="U58" s="4">
        <v>1.141006E-21</v>
      </c>
      <c r="V58">
        <v>0.5483444958</v>
      </c>
      <c r="W58">
        <v>0.0048334472</v>
      </c>
      <c r="X58">
        <v>-0.2444</v>
      </c>
      <c r="Y58">
        <v>-0.2945</v>
      </c>
      <c r="Z58">
        <v>-0.1943</v>
      </c>
      <c r="AA58">
        <v>0.7831959071</v>
      </c>
      <c r="AB58">
        <v>0.7449368328</v>
      </c>
      <c r="AC58">
        <v>0.8234199223</v>
      </c>
      <c r="AD58">
        <v>0.1833008398</v>
      </c>
      <c r="AE58">
        <v>0.0379</v>
      </c>
      <c r="AF58">
        <v>-0.0179</v>
      </c>
      <c r="AG58">
        <v>0.0937</v>
      </c>
      <c r="AH58" s="4">
        <v>1.230857E-33</v>
      </c>
      <c r="AI58">
        <v>-0.2163</v>
      </c>
      <c r="AJ58">
        <v>-0.2514</v>
      </c>
      <c r="AK58">
        <v>-0.1813</v>
      </c>
      <c r="AL58" t="s">
        <v>258</v>
      </c>
    </row>
    <row r="59" spans="1:38" ht="12.75">
      <c r="A59" t="s">
        <v>66</v>
      </c>
      <c r="B59">
        <v>6261</v>
      </c>
      <c r="C59">
        <v>9260</v>
      </c>
      <c r="D59">
        <v>0.7011042577</v>
      </c>
      <c r="E59">
        <v>0.6671982971</v>
      </c>
      <c r="F59">
        <v>0.7367332655</v>
      </c>
      <c r="G59">
        <v>0.7011653451</v>
      </c>
      <c r="H59">
        <v>0.6761339093</v>
      </c>
      <c r="I59">
        <v>0.0048628806</v>
      </c>
      <c r="J59">
        <v>-0.0097</v>
      </c>
      <c r="K59">
        <v>-0.0593</v>
      </c>
      <c r="L59">
        <v>0.0399</v>
      </c>
      <c r="M59">
        <v>0.9903416063</v>
      </c>
      <c r="N59">
        <v>0.9424478971</v>
      </c>
      <c r="O59">
        <v>1.040669198</v>
      </c>
      <c r="P59">
        <v>6045</v>
      </c>
      <c r="Q59">
        <v>8850</v>
      </c>
      <c r="R59">
        <v>0.712665404</v>
      </c>
      <c r="S59">
        <v>0.6779908391</v>
      </c>
      <c r="T59">
        <v>0.7491133343</v>
      </c>
      <c r="U59">
        <v>0.6504563412</v>
      </c>
      <c r="V59">
        <v>0.6830508475</v>
      </c>
      <c r="W59">
        <v>0.0049459495</v>
      </c>
      <c r="X59">
        <v>-0.0115</v>
      </c>
      <c r="Y59">
        <v>-0.0614</v>
      </c>
      <c r="Z59">
        <v>0.0383</v>
      </c>
      <c r="AA59">
        <v>0.9885347705</v>
      </c>
      <c r="AB59">
        <v>0.9404378474</v>
      </c>
      <c r="AC59">
        <v>1.0390915202</v>
      </c>
      <c r="AD59">
        <v>0.5671999869</v>
      </c>
      <c r="AE59">
        <v>-0.0164</v>
      </c>
      <c r="AF59">
        <v>-0.0724</v>
      </c>
      <c r="AG59">
        <v>0.0397</v>
      </c>
      <c r="AH59">
        <v>0.5539231995</v>
      </c>
      <c r="AI59">
        <v>-0.0106</v>
      </c>
      <c r="AJ59">
        <v>-0.0458</v>
      </c>
      <c r="AK59">
        <v>0.0245</v>
      </c>
      <c r="AL59" t="s">
        <v>259</v>
      </c>
    </row>
    <row r="60" spans="1:38" ht="12.75">
      <c r="A60" t="s">
        <v>45</v>
      </c>
      <c r="B60">
        <v>3298</v>
      </c>
      <c r="C60">
        <v>5116</v>
      </c>
      <c r="D60">
        <v>0.6708871184</v>
      </c>
      <c r="E60">
        <v>0.6350137415</v>
      </c>
      <c r="F60">
        <v>0.7087870643</v>
      </c>
      <c r="G60">
        <v>0.0551861445</v>
      </c>
      <c r="H60">
        <v>0.6446442533</v>
      </c>
      <c r="I60">
        <v>0.0066915459</v>
      </c>
      <c r="J60">
        <v>-0.0538</v>
      </c>
      <c r="K60">
        <v>-0.1087</v>
      </c>
      <c r="L60">
        <v>0.0012</v>
      </c>
      <c r="M60">
        <v>0.9476585247</v>
      </c>
      <c r="N60">
        <v>0.8969857505</v>
      </c>
      <c r="O60">
        <v>1.0011939196</v>
      </c>
      <c r="P60">
        <v>2578</v>
      </c>
      <c r="Q60">
        <v>4748</v>
      </c>
      <c r="R60">
        <v>0.5673360579</v>
      </c>
      <c r="S60">
        <v>0.5354199047</v>
      </c>
      <c r="T60">
        <v>0.6011547194</v>
      </c>
      <c r="U60" s="4">
        <v>5.049137E-16</v>
      </c>
      <c r="V60">
        <v>0.5429654591</v>
      </c>
      <c r="W60">
        <v>0.00722945</v>
      </c>
      <c r="X60">
        <v>-0.2396</v>
      </c>
      <c r="Y60">
        <v>-0.2975</v>
      </c>
      <c r="Z60">
        <v>-0.1817</v>
      </c>
      <c r="AA60">
        <v>0.7869491301</v>
      </c>
      <c r="AB60">
        <v>0.7426783869</v>
      </c>
      <c r="AC60">
        <v>0.8338588336</v>
      </c>
      <c r="AD60" s="4">
        <v>1.1576364E-06</v>
      </c>
      <c r="AE60">
        <v>0.1676</v>
      </c>
      <c r="AF60">
        <v>0.1001</v>
      </c>
      <c r="AG60">
        <v>0.2352</v>
      </c>
      <c r="AH60" s="4">
        <v>5.922879E-13</v>
      </c>
      <c r="AI60">
        <v>-0.1467</v>
      </c>
      <c r="AJ60">
        <v>-0.1866</v>
      </c>
      <c r="AK60">
        <v>-0.1068</v>
      </c>
      <c r="AL60" t="s">
        <v>260</v>
      </c>
    </row>
    <row r="61" spans="1:38" ht="12.75">
      <c r="A61" t="s">
        <v>42</v>
      </c>
      <c r="B61">
        <v>9721</v>
      </c>
      <c r="C61">
        <v>14000</v>
      </c>
      <c r="D61">
        <v>0.7277790684</v>
      </c>
      <c r="E61">
        <v>0.6943167855</v>
      </c>
      <c r="F61">
        <v>0.762854051</v>
      </c>
      <c r="G61">
        <v>0.2498363255</v>
      </c>
      <c r="H61">
        <v>0.6943571429</v>
      </c>
      <c r="I61">
        <v>0.0038934496</v>
      </c>
      <c r="J61">
        <v>0.0276</v>
      </c>
      <c r="K61">
        <v>-0.0194</v>
      </c>
      <c r="L61">
        <v>0.0747</v>
      </c>
      <c r="M61">
        <v>1.028020988</v>
      </c>
      <c r="N61">
        <v>0.9807539935</v>
      </c>
      <c r="O61">
        <v>1.0775659939</v>
      </c>
      <c r="P61">
        <v>8203</v>
      </c>
      <c r="Q61">
        <v>12251</v>
      </c>
      <c r="R61">
        <v>0.7035449017</v>
      </c>
      <c r="S61">
        <v>0.6706180582</v>
      </c>
      <c r="T61">
        <v>0.7380884285</v>
      </c>
      <c r="U61">
        <v>0.3181765913</v>
      </c>
      <c r="V61">
        <v>0.6695779936</v>
      </c>
      <c r="W61">
        <v>0.0042496122</v>
      </c>
      <c r="X61">
        <v>-0.0244</v>
      </c>
      <c r="Y61">
        <v>-0.0723</v>
      </c>
      <c r="Z61">
        <v>0.0235</v>
      </c>
      <c r="AA61">
        <v>0.9758837654</v>
      </c>
      <c r="AB61">
        <v>0.9302110984</v>
      </c>
      <c r="AC61">
        <v>1.0237989261</v>
      </c>
      <c r="AD61">
        <v>0.2020408001</v>
      </c>
      <c r="AE61">
        <v>0.0339</v>
      </c>
      <c r="AF61">
        <v>-0.0182</v>
      </c>
      <c r="AG61">
        <v>0.0859</v>
      </c>
      <c r="AH61">
        <v>0.9250657853</v>
      </c>
      <c r="AI61">
        <v>0.0016</v>
      </c>
      <c r="AJ61">
        <v>-0.032</v>
      </c>
      <c r="AK61">
        <v>0.0352</v>
      </c>
      <c r="AL61" t="s">
        <v>261</v>
      </c>
    </row>
    <row r="62" spans="1:38" ht="12.75">
      <c r="A62" t="s">
        <v>43</v>
      </c>
      <c r="B62">
        <v>4539</v>
      </c>
      <c r="C62">
        <v>6466</v>
      </c>
      <c r="D62">
        <v>0.7108161809</v>
      </c>
      <c r="E62">
        <v>0.6747038499</v>
      </c>
      <c r="F62">
        <v>0.7488613605</v>
      </c>
      <c r="G62">
        <v>0.8789398597</v>
      </c>
      <c r="H62">
        <v>0.7019795855</v>
      </c>
      <c r="I62">
        <v>0.0056881023</v>
      </c>
      <c r="J62">
        <v>0.0041</v>
      </c>
      <c r="K62">
        <v>-0.0481</v>
      </c>
      <c r="L62">
        <v>0.0562</v>
      </c>
      <c r="M62">
        <v>1.0040601389</v>
      </c>
      <c r="N62">
        <v>0.9530498313</v>
      </c>
      <c r="O62">
        <v>1.0578006831</v>
      </c>
      <c r="P62">
        <v>4194</v>
      </c>
      <c r="Q62">
        <v>6489</v>
      </c>
      <c r="R62">
        <v>0.6536571829</v>
      </c>
      <c r="S62">
        <v>0.6200021174</v>
      </c>
      <c r="T62">
        <v>0.6891391186</v>
      </c>
      <c r="U62">
        <v>0.000281007</v>
      </c>
      <c r="V62">
        <v>0.6463245492</v>
      </c>
      <c r="W62">
        <v>0.0059352484</v>
      </c>
      <c r="X62">
        <v>-0.098</v>
      </c>
      <c r="Y62">
        <v>-0.1508</v>
      </c>
      <c r="Z62">
        <v>-0.0451</v>
      </c>
      <c r="AA62">
        <v>0.9066847494</v>
      </c>
      <c r="AB62">
        <v>0.8600019692</v>
      </c>
      <c r="AC62">
        <v>0.9559015726</v>
      </c>
      <c r="AD62">
        <v>0.0069527977</v>
      </c>
      <c r="AE62">
        <v>0.0838</v>
      </c>
      <c r="AF62">
        <v>0.023</v>
      </c>
      <c r="AG62">
        <v>0.1447</v>
      </c>
      <c r="AH62">
        <v>0.0131863344</v>
      </c>
      <c r="AI62">
        <v>-0.047</v>
      </c>
      <c r="AJ62">
        <v>-0.0841</v>
      </c>
      <c r="AK62">
        <v>-0.0098</v>
      </c>
      <c r="AL62" t="s">
        <v>262</v>
      </c>
    </row>
    <row r="63" spans="1:38" ht="12.75">
      <c r="A63" t="s">
        <v>44</v>
      </c>
      <c r="B63">
        <v>7508</v>
      </c>
      <c r="C63">
        <v>13054</v>
      </c>
      <c r="D63">
        <v>0.5833659012</v>
      </c>
      <c r="E63">
        <v>0.5557074734</v>
      </c>
      <c r="F63">
        <v>0.6124009321</v>
      </c>
      <c r="G63" s="4">
        <v>5.724438E-15</v>
      </c>
      <c r="H63">
        <v>0.5751493795</v>
      </c>
      <c r="I63">
        <v>0.0043264994</v>
      </c>
      <c r="J63">
        <v>-0.1935</v>
      </c>
      <c r="K63">
        <v>-0.2421</v>
      </c>
      <c r="L63">
        <v>-0.145</v>
      </c>
      <c r="M63">
        <v>0.8240308304</v>
      </c>
      <c r="N63">
        <v>0.7849620449</v>
      </c>
      <c r="O63">
        <v>0.8650441302</v>
      </c>
      <c r="P63">
        <v>6808</v>
      </c>
      <c r="Q63">
        <v>12352</v>
      </c>
      <c r="R63">
        <v>0.5643496445</v>
      </c>
      <c r="S63">
        <v>0.537232865</v>
      </c>
      <c r="T63">
        <v>0.5928351409</v>
      </c>
      <c r="U63" s="4">
        <v>1.911374E-22</v>
      </c>
      <c r="V63">
        <v>0.5511658031</v>
      </c>
      <c r="W63">
        <v>0.004475231</v>
      </c>
      <c r="X63">
        <v>-0.2449</v>
      </c>
      <c r="Y63">
        <v>-0.2941</v>
      </c>
      <c r="Z63">
        <v>-0.1956</v>
      </c>
      <c r="AA63">
        <v>0.7828066904</v>
      </c>
      <c r="AB63">
        <v>0.7451931354</v>
      </c>
      <c r="AC63">
        <v>0.8223187862</v>
      </c>
      <c r="AD63">
        <v>0.2339044146</v>
      </c>
      <c r="AE63">
        <v>0.0331</v>
      </c>
      <c r="AF63">
        <v>-0.0214</v>
      </c>
      <c r="AG63">
        <v>0.0877</v>
      </c>
      <c r="AH63" s="4">
        <v>1.97522E-35</v>
      </c>
      <c r="AI63">
        <v>-0.2192</v>
      </c>
      <c r="AJ63">
        <v>-0.2538</v>
      </c>
      <c r="AK63">
        <v>-0.1846</v>
      </c>
      <c r="AL63" t="s">
        <v>263</v>
      </c>
    </row>
    <row r="64" spans="1:38" ht="12.75">
      <c r="A64" t="s">
        <v>38</v>
      </c>
      <c r="B64">
        <v>10781</v>
      </c>
      <c r="C64">
        <v>15232</v>
      </c>
      <c r="D64">
        <v>0.7198006517</v>
      </c>
      <c r="E64">
        <v>0.6867396707</v>
      </c>
      <c r="F64">
        <v>0.7544532525</v>
      </c>
      <c r="G64">
        <v>0.4886373126</v>
      </c>
      <c r="H64">
        <v>0.7077862395</v>
      </c>
      <c r="I64">
        <v>0.0036848764</v>
      </c>
      <c r="J64">
        <v>0.0166</v>
      </c>
      <c r="K64">
        <v>-0.0304</v>
      </c>
      <c r="L64">
        <v>0.0636</v>
      </c>
      <c r="M64">
        <v>1.016751112</v>
      </c>
      <c r="N64">
        <v>0.9700509748</v>
      </c>
      <c r="O64">
        <v>1.0656994844</v>
      </c>
      <c r="P64">
        <v>11560</v>
      </c>
      <c r="Q64">
        <v>16514</v>
      </c>
      <c r="R64">
        <v>0.7185250784</v>
      </c>
      <c r="S64">
        <v>0.6856991879</v>
      </c>
      <c r="T64">
        <v>0.7529224147</v>
      </c>
      <c r="U64">
        <v>0.8885702388</v>
      </c>
      <c r="V64">
        <v>0.7000121109</v>
      </c>
      <c r="W64">
        <v>0.0035659767</v>
      </c>
      <c r="X64">
        <v>-0.0033</v>
      </c>
      <c r="Y64">
        <v>-0.0501</v>
      </c>
      <c r="Z64">
        <v>0.0434</v>
      </c>
      <c r="AA64">
        <v>0.9966626969</v>
      </c>
      <c r="AB64">
        <v>0.9511300613</v>
      </c>
      <c r="AC64">
        <v>1.0443750774</v>
      </c>
      <c r="AD64">
        <v>0.9455520274</v>
      </c>
      <c r="AE64">
        <v>0.0018</v>
      </c>
      <c r="AF64">
        <v>-0.0491</v>
      </c>
      <c r="AG64">
        <v>0.0527</v>
      </c>
      <c r="AH64">
        <v>0.6949268527</v>
      </c>
      <c r="AI64">
        <v>0.0066</v>
      </c>
      <c r="AJ64">
        <v>-0.0265</v>
      </c>
      <c r="AK64">
        <v>0.0398</v>
      </c>
      <c r="AL64" t="s">
        <v>264</v>
      </c>
    </row>
    <row r="65" spans="1:38" ht="12.75">
      <c r="A65" t="s">
        <v>37</v>
      </c>
      <c r="B65">
        <v>19785</v>
      </c>
      <c r="C65">
        <v>27750</v>
      </c>
      <c r="D65">
        <v>0.7198289042</v>
      </c>
      <c r="E65">
        <v>0.688150405</v>
      </c>
      <c r="F65">
        <v>0.7529656998</v>
      </c>
      <c r="G65">
        <v>0.4683550683</v>
      </c>
      <c r="H65">
        <v>0.712972973</v>
      </c>
      <c r="I65">
        <v>0.002715604</v>
      </c>
      <c r="J65">
        <v>0.0167</v>
      </c>
      <c r="K65">
        <v>-0.0284</v>
      </c>
      <c r="L65">
        <v>0.0617</v>
      </c>
      <c r="M65">
        <v>1.0167910199</v>
      </c>
      <c r="N65">
        <v>0.972043701</v>
      </c>
      <c r="O65">
        <v>1.0635982487</v>
      </c>
      <c r="P65">
        <v>18959</v>
      </c>
      <c r="Q65">
        <v>26374</v>
      </c>
      <c r="R65">
        <v>0.746080815</v>
      </c>
      <c r="S65">
        <v>0.7132056439</v>
      </c>
      <c r="T65">
        <v>0.7804713651</v>
      </c>
      <c r="U65">
        <v>0.1358601479</v>
      </c>
      <c r="V65">
        <v>0.7188518996</v>
      </c>
      <c r="W65">
        <v>0.0027682116</v>
      </c>
      <c r="X65">
        <v>0.0343</v>
      </c>
      <c r="Y65">
        <v>-0.0108</v>
      </c>
      <c r="Z65">
        <v>0.0794</v>
      </c>
      <c r="AA65">
        <v>1.0348851272</v>
      </c>
      <c r="AB65">
        <v>0.9892841347</v>
      </c>
      <c r="AC65">
        <v>1.0825880946</v>
      </c>
      <c r="AD65">
        <v>0.1388799385</v>
      </c>
      <c r="AE65">
        <v>-0.0358</v>
      </c>
      <c r="AF65">
        <v>-0.0833</v>
      </c>
      <c r="AG65">
        <v>0.0116</v>
      </c>
      <c r="AH65">
        <v>0.1169632752</v>
      </c>
      <c r="AI65">
        <v>0.0255</v>
      </c>
      <c r="AJ65">
        <v>-0.0064</v>
      </c>
      <c r="AK65">
        <v>0.0573</v>
      </c>
      <c r="AL65" t="s">
        <v>265</v>
      </c>
    </row>
    <row r="66" spans="1:38" ht="12.75">
      <c r="A66" t="s">
        <v>35</v>
      </c>
      <c r="B66">
        <v>9456</v>
      </c>
      <c r="C66">
        <v>13506</v>
      </c>
      <c r="D66">
        <v>0.7212944687</v>
      </c>
      <c r="E66">
        <v>0.6878973102</v>
      </c>
      <c r="F66">
        <v>0.7563130467</v>
      </c>
      <c r="G66">
        <v>0.4398138529</v>
      </c>
      <c r="H66">
        <v>0.7001332741</v>
      </c>
      <c r="I66">
        <v>0.0039426763</v>
      </c>
      <c r="J66">
        <v>0.0187</v>
      </c>
      <c r="K66">
        <v>-0.0287</v>
      </c>
      <c r="L66">
        <v>0.0661</v>
      </c>
      <c r="M66">
        <v>1.0188611963</v>
      </c>
      <c r="N66">
        <v>0.9716861932</v>
      </c>
      <c r="O66">
        <v>1.0683265282</v>
      </c>
      <c r="P66">
        <v>9698</v>
      </c>
      <c r="Q66">
        <v>14809</v>
      </c>
      <c r="R66">
        <v>0.6908562014</v>
      </c>
      <c r="S66">
        <v>0.6590279289</v>
      </c>
      <c r="T66">
        <v>0.7242216453</v>
      </c>
      <c r="U66">
        <v>0.0766066388</v>
      </c>
      <c r="V66">
        <v>0.6548720373</v>
      </c>
      <c r="W66">
        <v>0.0039066583</v>
      </c>
      <c r="X66">
        <v>-0.0426</v>
      </c>
      <c r="Y66">
        <v>-0.0898</v>
      </c>
      <c r="Z66">
        <v>0.0046</v>
      </c>
      <c r="AA66">
        <v>0.9582833299</v>
      </c>
      <c r="AB66">
        <v>0.9141344856</v>
      </c>
      <c r="AC66">
        <v>1.0045643775</v>
      </c>
      <c r="AD66">
        <v>0.1017167672</v>
      </c>
      <c r="AE66">
        <v>0.0431</v>
      </c>
      <c r="AF66">
        <v>-0.0085</v>
      </c>
      <c r="AG66">
        <v>0.0948</v>
      </c>
      <c r="AH66">
        <v>0.4831601703</v>
      </c>
      <c r="AI66">
        <v>-0.012</v>
      </c>
      <c r="AJ66">
        <v>-0.0454</v>
      </c>
      <c r="AK66">
        <v>0.0215</v>
      </c>
      <c r="AL66" t="s">
        <v>266</v>
      </c>
    </row>
    <row r="67" spans="1:38" ht="12.75">
      <c r="A67" t="s">
        <v>36</v>
      </c>
      <c r="B67">
        <v>4825</v>
      </c>
      <c r="C67">
        <v>7747</v>
      </c>
      <c r="D67">
        <v>0.6170566796</v>
      </c>
      <c r="E67">
        <v>0.5859080663</v>
      </c>
      <c r="F67">
        <v>0.6498612458</v>
      </c>
      <c r="G67" s="4">
        <v>2.0029319E-07</v>
      </c>
      <c r="H67">
        <v>0.6228217374</v>
      </c>
      <c r="I67">
        <v>0.0055066621</v>
      </c>
      <c r="J67">
        <v>-0.1374</v>
      </c>
      <c r="K67">
        <v>-0.1892</v>
      </c>
      <c r="L67">
        <v>-0.0856</v>
      </c>
      <c r="M67">
        <v>0.871620585</v>
      </c>
      <c r="N67">
        <v>0.827621754</v>
      </c>
      <c r="O67">
        <v>0.9179585246</v>
      </c>
      <c r="P67">
        <v>4495</v>
      </c>
      <c r="Q67">
        <v>7569</v>
      </c>
      <c r="R67">
        <v>0.6057698945</v>
      </c>
      <c r="S67">
        <v>0.5749455269</v>
      </c>
      <c r="T67">
        <v>0.6382468389</v>
      </c>
      <c r="U67" s="4">
        <v>6.501739E-11</v>
      </c>
      <c r="V67">
        <v>0.5938697318</v>
      </c>
      <c r="W67">
        <v>0.005644936</v>
      </c>
      <c r="X67">
        <v>-0.174</v>
      </c>
      <c r="Y67">
        <v>-0.2263</v>
      </c>
      <c r="Z67">
        <v>-0.1218</v>
      </c>
      <c r="AA67">
        <v>0.8402605209</v>
      </c>
      <c r="AB67">
        <v>0.7975041882</v>
      </c>
      <c r="AC67">
        <v>0.8853091351</v>
      </c>
      <c r="AD67">
        <v>0.5466704925</v>
      </c>
      <c r="AE67">
        <v>0.0185</v>
      </c>
      <c r="AF67">
        <v>-0.0416</v>
      </c>
      <c r="AG67">
        <v>0.0785</v>
      </c>
      <c r="AH67" s="4">
        <v>1.061182E-16</v>
      </c>
      <c r="AI67">
        <v>-0.1557</v>
      </c>
      <c r="AJ67">
        <v>-0.1925</v>
      </c>
      <c r="AK67">
        <v>-0.1189</v>
      </c>
      <c r="AL67" t="s">
        <v>267</v>
      </c>
    </row>
    <row r="68" spans="1:38" ht="12.75">
      <c r="A68" t="s">
        <v>28</v>
      </c>
      <c r="B68">
        <v>7066</v>
      </c>
      <c r="C68">
        <v>9563</v>
      </c>
      <c r="D68">
        <v>0.7400478259</v>
      </c>
      <c r="E68">
        <v>0.7042560895</v>
      </c>
      <c r="F68">
        <v>0.7776585717</v>
      </c>
      <c r="G68">
        <v>0.0795017007</v>
      </c>
      <c r="H68">
        <v>0.7388894698</v>
      </c>
      <c r="I68">
        <v>0.0044916391</v>
      </c>
      <c r="J68">
        <v>0.0444</v>
      </c>
      <c r="K68">
        <v>-0.0052</v>
      </c>
      <c r="L68">
        <v>0.0939</v>
      </c>
      <c r="M68">
        <v>1.0453511652</v>
      </c>
      <c r="N68">
        <v>0.9947937119</v>
      </c>
      <c r="O68">
        <v>1.0984780518</v>
      </c>
      <c r="P68">
        <v>7946</v>
      </c>
      <c r="Q68">
        <v>10917</v>
      </c>
      <c r="R68">
        <v>0.7470714878</v>
      </c>
      <c r="S68">
        <v>0.7115487129</v>
      </c>
      <c r="T68">
        <v>0.7843676725</v>
      </c>
      <c r="U68">
        <v>0.1518734707</v>
      </c>
      <c r="V68">
        <v>0.727855638</v>
      </c>
      <c r="W68">
        <v>0.0042596179</v>
      </c>
      <c r="X68">
        <v>0.0356</v>
      </c>
      <c r="Y68">
        <v>-0.0131</v>
      </c>
      <c r="Z68">
        <v>0.0843</v>
      </c>
      <c r="AA68">
        <v>1.0362592846</v>
      </c>
      <c r="AB68">
        <v>0.9869858136</v>
      </c>
      <c r="AC68">
        <v>1.0879926439</v>
      </c>
      <c r="AD68">
        <v>0.7363586759</v>
      </c>
      <c r="AE68">
        <v>-0.0094</v>
      </c>
      <c r="AF68">
        <v>-0.0644</v>
      </c>
      <c r="AG68">
        <v>0.0455</v>
      </c>
      <c r="AH68">
        <v>0.0241437191</v>
      </c>
      <c r="AI68">
        <v>0.04</v>
      </c>
      <c r="AJ68">
        <v>0.0052</v>
      </c>
      <c r="AK68">
        <v>0.0747</v>
      </c>
      <c r="AL68" t="s">
        <v>268</v>
      </c>
    </row>
    <row r="69" spans="1:38" ht="12.75">
      <c r="A69" t="s">
        <v>27</v>
      </c>
      <c r="B69">
        <v>1630</v>
      </c>
      <c r="C69">
        <v>2520</v>
      </c>
      <c r="D69">
        <v>0.6631497325</v>
      </c>
      <c r="E69">
        <v>0.6213114763</v>
      </c>
      <c r="F69">
        <v>0.7078053191</v>
      </c>
      <c r="G69">
        <v>0.049325844</v>
      </c>
      <c r="H69">
        <v>0.6468253968</v>
      </c>
      <c r="I69">
        <v>0.009521119</v>
      </c>
      <c r="J69">
        <v>-0.0654</v>
      </c>
      <c r="K69">
        <v>-0.1305</v>
      </c>
      <c r="L69">
        <v>-0.0002</v>
      </c>
      <c r="M69">
        <v>0.9367291157</v>
      </c>
      <c r="N69">
        <v>0.8776306786</v>
      </c>
      <c r="O69">
        <v>0.9998071598</v>
      </c>
      <c r="P69">
        <v>1669</v>
      </c>
      <c r="Q69">
        <v>2604</v>
      </c>
      <c r="R69">
        <v>0.6666947212</v>
      </c>
      <c r="S69">
        <v>0.6249644125</v>
      </c>
      <c r="T69">
        <v>0.7112114583</v>
      </c>
      <c r="U69">
        <v>0.0177136128</v>
      </c>
      <c r="V69">
        <v>0.64093702</v>
      </c>
      <c r="W69">
        <v>0.0094009665</v>
      </c>
      <c r="X69">
        <v>-0.0782</v>
      </c>
      <c r="Y69">
        <v>-0.1428</v>
      </c>
      <c r="Z69">
        <v>-0.0136</v>
      </c>
      <c r="AA69">
        <v>0.9247690564</v>
      </c>
      <c r="AB69">
        <v>0.866885145</v>
      </c>
      <c r="AC69">
        <v>0.9865180094</v>
      </c>
      <c r="AD69">
        <v>0.8977937934</v>
      </c>
      <c r="AE69">
        <v>-0.0053</v>
      </c>
      <c r="AF69">
        <v>-0.0867</v>
      </c>
      <c r="AG69">
        <v>0.076</v>
      </c>
      <c r="AH69">
        <v>0.0021727433</v>
      </c>
      <c r="AI69">
        <v>-0.0718</v>
      </c>
      <c r="AJ69">
        <v>-0.1177</v>
      </c>
      <c r="AK69">
        <v>-0.0259</v>
      </c>
      <c r="AL69" t="s">
        <v>269</v>
      </c>
    </row>
    <row r="70" spans="1:38" ht="12.75">
      <c r="A70" t="s">
        <v>30</v>
      </c>
      <c r="B70">
        <v>3597</v>
      </c>
      <c r="C70">
        <v>5226</v>
      </c>
      <c r="D70">
        <v>0.7060451269</v>
      </c>
      <c r="E70">
        <v>0.6688745136</v>
      </c>
      <c r="F70">
        <v>0.7452813811</v>
      </c>
      <c r="G70">
        <v>0.9225480571</v>
      </c>
      <c r="H70">
        <v>0.6882893226</v>
      </c>
      <c r="I70">
        <v>0.0064073235</v>
      </c>
      <c r="J70">
        <v>-0.0027</v>
      </c>
      <c r="K70">
        <v>-0.0568</v>
      </c>
      <c r="L70">
        <v>0.0514</v>
      </c>
      <c r="M70">
        <v>0.9973208085</v>
      </c>
      <c r="N70">
        <v>0.944815629</v>
      </c>
      <c r="O70">
        <v>1.0527437995</v>
      </c>
      <c r="P70">
        <v>3485</v>
      </c>
      <c r="Q70">
        <v>5208</v>
      </c>
      <c r="R70">
        <v>0.71444172</v>
      </c>
      <c r="S70">
        <v>0.676826964</v>
      </c>
      <c r="T70">
        <v>0.7541469215</v>
      </c>
      <c r="U70">
        <v>0.7431634557</v>
      </c>
      <c r="V70">
        <v>0.6691628264</v>
      </c>
      <c r="W70">
        <v>0.0065198494</v>
      </c>
      <c r="X70">
        <v>-0.009</v>
      </c>
      <c r="Y70">
        <v>-0.0631</v>
      </c>
      <c r="Z70">
        <v>0.045</v>
      </c>
      <c r="AA70">
        <v>0.9909986899</v>
      </c>
      <c r="AB70">
        <v>0.9388234419</v>
      </c>
      <c r="AC70">
        <v>1.0460735849</v>
      </c>
      <c r="AD70">
        <v>0.7155918133</v>
      </c>
      <c r="AE70">
        <v>-0.0118</v>
      </c>
      <c r="AF70">
        <v>-0.0754</v>
      </c>
      <c r="AG70">
        <v>0.0518</v>
      </c>
      <c r="AH70">
        <v>0.7638408631</v>
      </c>
      <c r="AI70">
        <v>-0.0059</v>
      </c>
      <c r="AJ70">
        <v>-0.0441</v>
      </c>
      <c r="AK70">
        <v>0.0324</v>
      </c>
      <c r="AL70" t="s">
        <v>270</v>
      </c>
    </row>
    <row r="71" spans="1:38" ht="12.75">
      <c r="A71" t="s">
        <v>26</v>
      </c>
      <c r="B71">
        <v>3754</v>
      </c>
      <c r="C71">
        <v>5594</v>
      </c>
      <c r="D71">
        <v>0.6867772249</v>
      </c>
      <c r="E71">
        <v>0.650859755</v>
      </c>
      <c r="F71">
        <v>0.7246767879</v>
      </c>
      <c r="G71">
        <v>0.2680894614</v>
      </c>
      <c r="H71">
        <v>0.671076153</v>
      </c>
      <c r="I71">
        <v>0.00628163</v>
      </c>
      <c r="J71">
        <v>-0.0304</v>
      </c>
      <c r="K71">
        <v>-0.0841</v>
      </c>
      <c r="L71">
        <v>0.0234</v>
      </c>
      <c r="M71">
        <v>0.9701040218</v>
      </c>
      <c r="N71">
        <v>0.9193689643</v>
      </c>
      <c r="O71">
        <v>1.0236388758</v>
      </c>
      <c r="P71">
        <v>4116</v>
      </c>
      <c r="Q71">
        <v>6000</v>
      </c>
      <c r="R71">
        <v>0.7086598318</v>
      </c>
      <c r="S71">
        <v>0.6721161061</v>
      </c>
      <c r="T71">
        <v>0.7471904818</v>
      </c>
      <c r="U71">
        <v>0.5250757921</v>
      </c>
      <c r="V71">
        <v>0.686</v>
      </c>
      <c r="W71">
        <v>0.0059917165</v>
      </c>
      <c r="X71">
        <v>-0.0172</v>
      </c>
      <c r="Y71">
        <v>-0.0701</v>
      </c>
      <c r="Z71">
        <v>0.0358</v>
      </c>
      <c r="AA71">
        <v>0.9829786605</v>
      </c>
      <c r="AB71">
        <v>0.9322890335</v>
      </c>
      <c r="AC71">
        <v>1.0364243407</v>
      </c>
      <c r="AD71">
        <v>0.3237901651</v>
      </c>
      <c r="AE71">
        <v>-0.0314</v>
      </c>
      <c r="AF71">
        <v>-0.0937</v>
      </c>
      <c r="AG71">
        <v>0.0309</v>
      </c>
      <c r="AH71">
        <v>0.2169082697</v>
      </c>
      <c r="AI71">
        <v>-0.0238</v>
      </c>
      <c r="AJ71">
        <v>-0.0615</v>
      </c>
      <c r="AK71">
        <v>0.014</v>
      </c>
      <c r="AL71" t="s">
        <v>271</v>
      </c>
    </row>
    <row r="72" spans="1:38" ht="12.75">
      <c r="A72" t="s">
        <v>25</v>
      </c>
      <c r="B72">
        <v>3351</v>
      </c>
      <c r="C72">
        <v>5574</v>
      </c>
      <c r="D72">
        <v>0.5976690764</v>
      </c>
      <c r="E72">
        <v>0.5653963646</v>
      </c>
      <c r="F72">
        <v>0.6317839082</v>
      </c>
      <c r="G72" s="4">
        <v>2.2513631E-09</v>
      </c>
      <c r="H72">
        <v>0.6011840689</v>
      </c>
      <c r="I72">
        <v>0.0065585298</v>
      </c>
      <c r="J72">
        <v>-0.1693</v>
      </c>
      <c r="K72">
        <v>-0.2248</v>
      </c>
      <c r="L72">
        <v>-0.1138</v>
      </c>
      <c r="M72">
        <v>0.844234715</v>
      </c>
      <c r="N72">
        <v>0.7986480438</v>
      </c>
      <c r="O72">
        <v>0.8924234642</v>
      </c>
      <c r="P72">
        <v>3933</v>
      </c>
      <c r="Q72">
        <v>6321</v>
      </c>
      <c r="R72">
        <v>0.6312415742</v>
      </c>
      <c r="S72">
        <v>0.5982938824</v>
      </c>
      <c r="T72">
        <v>0.6660036759</v>
      </c>
      <c r="U72" s="4">
        <v>1.1891197E-06</v>
      </c>
      <c r="V72">
        <v>0.6222116754</v>
      </c>
      <c r="W72">
        <v>0.0060981829</v>
      </c>
      <c r="X72">
        <v>-0.1329</v>
      </c>
      <c r="Y72">
        <v>-0.1865</v>
      </c>
      <c r="Z72">
        <v>-0.0792</v>
      </c>
      <c r="AA72">
        <v>0.8755921659</v>
      </c>
      <c r="AB72">
        <v>0.8298905803</v>
      </c>
      <c r="AC72">
        <v>0.9238105109</v>
      </c>
      <c r="AD72">
        <v>0.0962649792</v>
      </c>
      <c r="AE72">
        <v>-0.0547</v>
      </c>
      <c r="AF72">
        <v>-0.1191</v>
      </c>
      <c r="AG72">
        <v>0.0097</v>
      </c>
      <c r="AH72" s="4">
        <v>1.670145E-14</v>
      </c>
      <c r="AI72">
        <v>-0.1511</v>
      </c>
      <c r="AJ72">
        <v>-0.1897</v>
      </c>
      <c r="AK72">
        <v>-0.1125</v>
      </c>
      <c r="AL72" t="s">
        <v>272</v>
      </c>
    </row>
    <row r="73" spans="1:38" ht="12.75">
      <c r="A73" t="s">
        <v>29</v>
      </c>
      <c r="B73">
        <v>947</v>
      </c>
      <c r="C73">
        <v>2302</v>
      </c>
      <c r="D73">
        <v>0.3915017195</v>
      </c>
      <c r="E73">
        <v>0.3613253214</v>
      </c>
      <c r="F73">
        <v>0.4241983257</v>
      </c>
      <c r="G73" s="4">
        <v>1.752476E-47</v>
      </c>
      <c r="H73">
        <v>0.4113814075</v>
      </c>
      <c r="I73">
        <v>0.0102562042</v>
      </c>
      <c r="J73">
        <v>-0.5924</v>
      </c>
      <c r="K73">
        <v>-0.6726</v>
      </c>
      <c r="L73">
        <v>-0.5122</v>
      </c>
      <c r="M73">
        <v>0.5530139598</v>
      </c>
      <c r="N73">
        <v>0.5103884269</v>
      </c>
      <c r="O73">
        <v>0.5991994011</v>
      </c>
      <c r="P73">
        <v>868</v>
      </c>
      <c r="Q73">
        <v>2309</v>
      </c>
      <c r="R73">
        <v>0.3608039298</v>
      </c>
      <c r="S73">
        <v>0.3324600588</v>
      </c>
      <c r="T73">
        <v>0.3915642565</v>
      </c>
      <c r="U73" s="4">
        <v>9.311673E-62</v>
      </c>
      <c r="V73">
        <v>0.3759203118</v>
      </c>
      <c r="W73">
        <v>0.0100798937</v>
      </c>
      <c r="X73">
        <v>-0.6922</v>
      </c>
      <c r="Y73">
        <v>-0.774</v>
      </c>
      <c r="Z73">
        <v>-0.6104</v>
      </c>
      <c r="AA73">
        <v>0.5004694039</v>
      </c>
      <c r="AB73">
        <v>0.4611537561</v>
      </c>
      <c r="AC73">
        <v>0.5431369059</v>
      </c>
      <c r="AD73">
        <v>0.1323830402</v>
      </c>
      <c r="AE73">
        <v>0.0817</v>
      </c>
      <c r="AF73">
        <v>-0.0247</v>
      </c>
      <c r="AG73">
        <v>0.188</v>
      </c>
      <c r="AH73" s="4">
        <v>6.0839E-107</v>
      </c>
      <c r="AI73">
        <v>-0.6423</v>
      </c>
      <c r="AJ73">
        <v>-0.6996</v>
      </c>
      <c r="AK73">
        <v>-0.585</v>
      </c>
      <c r="AL73" t="s">
        <v>273</v>
      </c>
    </row>
    <row r="74" spans="1:38" ht="12.75">
      <c r="A74" t="s">
        <v>39</v>
      </c>
      <c r="B74">
        <v>5870</v>
      </c>
      <c r="C74">
        <v>8918</v>
      </c>
      <c r="D74">
        <v>0.6578673388</v>
      </c>
      <c r="E74">
        <v>0.6253055281</v>
      </c>
      <c r="F74">
        <v>0.6921247551</v>
      </c>
      <c r="G74">
        <v>0.0046201735</v>
      </c>
      <c r="H74">
        <v>0.6582193317</v>
      </c>
      <c r="I74">
        <v>0.0050225623</v>
      </c>
      <c r="J74">
        <v>-0.0734</v>
      </c>
      <c r="K74">
        <v>-0.1241</v>
      </c>
      <c r="L74">
        <v>-0.0226</v>
      </c>
      <c r="M74">
        <v>0.9292674947</v>
      </c>
      <c r="N74">
        <v>0.8832724582</v>
      </c>
      <c r="O74">
        <v>0.9776576511</v>
      </c>
      <c r="P74">
        <v>4437</v>
      </c>
      <c r="Q74">
        <v>7732</v>
      </c>
      <c r="R74">
        <v>0.5839859872</v>
      </c>
      <c r="S74">
        <v>0.5539881102</v>
      </c>
      <c r="T74">
        <v>0.6156082179</v>
      </c>
      <c r="U74" s="4">
        <v>4.883561E-15</v>
      </c>
      <c r="V74">
        <v>0.5738489395</v>
      </c>
      <c r="W74">
        <v>0.005623862</v>
      </c>
      <c r="X74">
        <v>-0.2107</v>
      </c>
      <c r="Y74">
        <v>-0.2634</v>
      </c>
      <c r="Z74">
        <v>-0.1579</v>
      </c>
      <c r="AA74">
        <v>0.8100441674</v>
      </c>
      <c r="AB74">
        <v>0.7684342558</v>
      </c>
      <c r="AC74">
        <v>0.8539072122</v>
      </c>
      <c r="AD74">
        <v>8.91204E-05</v>
      </c>
      <c r="AE74">
        <v>0.1191</v>
      </c>
      <c r="AF74">
        <v>0.0595</v>
      </c>
      <c r="AG74">
        <v>0.1787</v>
      </c>
      <c r="AH74" s="4">
        <v>2.864366E-14</v>
      </c>
      <c r="AI74">
        <v>-0.142</v>
      </c>
      <c r="AJ74">
        <v>-0.1786</v>
      </c>
      <c r="AK74">
        <v>-0.1054</v>
      </c>
      <c r="AL74" t="s">
        <v>274</v>
      </c>
    </row>
    <row r="75" spans="1:38" ht="12.75">
      <c r="A75" t="s">
        <v>40</v>
      </c>
      <c r="B75">
        <v>5691</v>
      </c>
      <c r="C75">
        <v>9420</v>
      </c>
      <c r="D75">
        <v>0.5649242656</v>
      </c>
      <c r="E75">
        <v>0.5365595055</v>
      </c>
      <c r="F75">
        <v>0.5947885045</v>
      </c>
      <c r="G75" s="4">
        <v>8.997989E-18</v>
      </c>
      <c r="H75">
        <v>0.6041401274</v>
      </c>
      <c r="I75">
        <v>0.0050386493</v>
      </c>
      <c r="J75">
        <v>-0.2257</v>
      </c>
      <c r="K75">
        <v>-0.2772</v>
      </c>
      <c r="L75">
        <v>-0.1742</v>
      </c>
      <c r="M75">
        <v>0.7979811825</v>
      </c>
      <c r="N75">
        <v>0.7579146707</v>
      </c>
      <c r="O75">
        <v>0.8401657764</v>
      </c>
      <c r="P75">
        <v>5164</v>
      </c>
      <c r="Q75">
        <v>9476</v>
      </c>
      <c r="R75">
        <v>0.5282604793</v>
      </c>
      <c r="S75">
        <v>0.5015678751</v>
      </c>
      <c r="T75">
        <v>0.5563736192</v>
      </c>
      <c r="U75" s="4">
        <v>6.724192E-32</v>
      </c>
      <c r="V75">
        <v>0.5449556775</v>
      </c>
      <c r="W75">
        <v>0.0051155804</v>
      </c>
      <c r="X75">
        <v>-0.311</v>
      </c>
      <c r="Y75">
        <v>-0.3628</v>
      </c>
      <c r="Z75">
        <v>-0.2591</v>
      </c>
      <c r="AA75">
        <v>0.7327475821</v>
      </c>
      <c r="AB75">
        <v>0.6957223987</v>
      </c>
      <c r="AC75">
        <v>0.7717431839</v>
      </c>
      <c r="AD75">
        <v>0.0269205829</v>
      </c>
      <c r="AE75">
        <v>0.0671</v>
      </c>
      <c r="AF75">
        <v>0.0077</v>
      </c>
      <c r="AG75">
        <v>0.1265</v>
      </c>
      <c r="AH75" s="4">
        <v>6.399234E-47</v>
      </c>
      <c r="AI75">
        <v>-0.2683</v>
      </c>
      <c r="AJ75">
        <v>-0.3049</v>
      </c>
      <c r="AK75">
        <v>-0.2318</v>
      </c>
      <c r="AL75" t="s">
        <v>275</v>
      </c>
    </row>
    <row r="76" spans="1:38" ht="12.75">
      <c r="A76" t="s">
        <v>41</v>
      </c>
      <c r="B76">
        <v>1639</v>
      </c>
      <c r="C76">
        <v>3430</v>
      </c>
      <c r="D76">
        <v>0.441040709</v>
      </c>
      <c r="E76">
        <v>0.412072692</v>
      </c>
      <c r="F76">
        <v>0.4720451288</v>
      </c>
      <c r="G76" s="4">
        <v>1.95544E-42</v>
      </c>
      <c r="H76">
        <v>0.4778425656</v>
      </c>
      <c r="I76">
        <v>0.0085289602</v>
      </c>
      <c r="J76">
        <v>-0.4732</v>
      </c>
      <c r="K76">
        <v>-0.5412</v>
      </c>
      <c r="L76">
        <v>-0.4053</v>
      </c>
      <c r="M76">
        <v>0.6229900324</v>
      </c>
      <c r="N76">
        <v>0.5820713927</v>
      </c>
      <c r="O76">
        <v>0.6667851835</v>
      </c>
      <c r="P76">
        <v>1535</v>
      </c>
      <c r="Q76">
        <v>3876</v>
      </c>
      <c r="R76">
        <v>0.3763191794</v>
      </c>
      <c r="S76">
        <v>0.3514176903</v>
      </c>
      <c r="T76">
        <v>0.4029851902</v>
      </c>
      <c r="U76" s="4">
        <v>2.592039E-77</v>
      </c>
      <c r="V76">
        <v>0.3960268318</v>
      </c>
      <c r="W76">
        <v>0.0078555979</v>
      </c>
      <c r="X76">
        <v>-0.6501</v>
      </c>
      <c r="Y76">
        <v>-0.7186</v>
      </c>
      <c r="Z76">
        <v>-0.5816</v>
      </c>
      <c r="AA76">
        <v>0.5219905323</v>
      </c>
      <c r="AB76">
        <v>0.4874497961</v>
      </c>
      <c r="AC76">
        <v>0.5589788283</v>
      </c>
      <c r="AD76">
        <v>0.0003249447</v>
      </c>
      <c r="AE76">
        <v>0.1587</v>
      </c>
      <c r="AF76">
        <v>0.0722</v>
      </c>
      <c r="AG76">
        <v>0.2452</v>
      </c>
      <c r="AH76" s="4">
        <v>3.14755E-115</v>
      </c>
      <c r="AI76">
        <v>-0.5617</v>
      </c>
      <c r="AJ76">
        <v>-0.6099</v>
      </c>
      <c r="AK76">
        <v>-0.5134</v>
      </c>
      <c r="AL76" t="s">
        <v>276</v>
      </c>
    </row>
    <row r="77" spans="1:38" ht="12.75">
      <c r="A77" t="s">
        <v>46</v>
      </c>
      <c r="B77">
        <v>9966</v>
      </c>
      <c r="C77">
        <v>13720</v>
      </c>
      <c r="D77">
        <v>0.6888183894</v>
      </c>
      <c r="E77">
        <v>0.6557732176</v>
      </c>
      <c r="F77">
        <v>0.7235287456</v>
      </c>
      <c r="G77">
        <v>0.2749525954</v>
      </c>
      <c r="H77">
        <v>0.7263848397</v>
      </c>
      <c r="I77">
        <v>0.0038060668</v>
      </c>
      <c r="J77">
        <v>-0.0274</v>
      </c>
      <c r="K77">
        <v>-0.0765</v>
      </c>
      <c r="L77">
        <v>0.0218</v>
      </c>
      <c r="M77">
        <v>0.9729872593</v>
      </c>
      <c r="N77">
        <v>0.9263094534</v>
      </c>
      <c r="O77">
        <v>1.0220172139</v>
      </c>
      <c r="P77">
        <v>8920</v>
      </c>
      <c r="Q77">
        <v>13126</v>
      </c>
      <c r="R77">
        <v>0.6689127981</v>
      </c>
      <c r="S77">
        <v>0.636839559</v>
      </c>
      <c r="T77">
        <v>0.7026013461</v>
      </c>
      <c r="U77">
        <v>0.0028150095</v>
      </c>
      <c r="V77">
        <v>0.6795672711</v>
      </c>
      <c r="W77">
        <v>0.004073038</v>
      </c>
      <c r="X77">
        <v>-0.0749</v>
      </c>
      <c r="Y77">
        <v>-0.124</v>
      </c>
      <c r="Z77">
        <v>-0.0258</v>
      </c>
      <c r="AA77">
        <v>0.9278457402</v>
      </c>
      <c r="AB77">
        <v>0.8833571039</v>
      </c>
      <c r="AC77">
        <v>0.974574964</v>
      </c>
      <c r="AD77">
        <v>0.2957976685</v>
      </c>
      <c r="AE77">
        <v>0.0293</v>
      </c>
      <c r="AF77">
        <v>-0.0256</v>
      </c>
      <c r="AG77">
        <v>0.0843</v>
      </c>
      <c r="AH77">
        <v>0.0039406781</v>
      </c>
      <c r="AI77">
        <v>-0.0511</v>
      </c>
      <c r="AJ77">
        <v>-0.0859</v>
      </c>
      <c r="AK77">
        <v>-0.0164</v>
      </c>
      <c r="AL77" t="s">
        <v>277</v>
      </c>
    </row>
    <row r="78" spans="1:38" ht="12.75">
      <c r="A78" t="s">
        <v>48</v>
      </c>
      <c r="B78">
        <v>1206</v>
      </c>
      <c r="C78">
        <v>1729</v>
      </c>
      <c r="D78">
        <v>0.6605615647</v>
      </c>
      <c r="E78">
        <v>0.6134816384</v>
      </c>
      <c r="F78">
        <v>0.7112545078</v>
      </c>
      <c r="G78">
        <v>0.0663255866</v>
      </c>
      <c r="H78">
        <v>0.6975130133</v>
      </c>
      <c r="I78">
        <v>0.011046686</v>
      </c>
      <c r="J78">
        <v>-0.0693</v>
      </c>
      <c r="K78">
        <v>-0.1432</v>
      </c>
      <c r="L78">
        <v>0.0047</v>
      </c>
      <c r="M78">
        <v>0.9330732111</v>
      </c>
      <c r="N78">
        <v>0.8665706769</v>
      </c>
      <c r="O78">
        <v>1.0046792955</v>
      </c>
      <c r="P78">
        <v>914</v>
      </c>
      <c r="Q78">
        <v>1247</v>
      </c>
      <c r="R78">
        <v>0.7093893721</v>
      </c>
      <c r="S78">
        <v>0.6546640509</v>
      </c>
      <c r="T78">
        <v>0.7686893461</v>
      </c>
      <c r="U78">
        <v>0.6935766411</v>
      </c>
      <c r="V78">
        <v>0.7329591018</v>
      </c>
      <c r="W78">
        <v>0.0125283978</v>
      </c>
      <c r="X78">
        <v>-0.0161</v>
      </c>
      <c r="Y78">
        <v>-0.0964</v>
      </c>
      <c r="Z78">
        <v>0.0641</v>
      </c>
      <c r="AA78">
        <v>0.9839906023</v>
      </c>
      <c r="AB78">
        <v>0.9080813713</v>
      </c>
      <c r="AC78">
        <v>1.0662453123</v>
      </c>
      <c r="AD78">
        <v>0.1642495652</v>
      </c>
      <c r="AE78">
        <v>-0.0713</v>
      </c>
      <c r="AF78">
        <v>-0.1718</v>
      </c>
      <c r="AG78">
        <v>0.0292</v>
      </c>
      <c r="AH78">
        <v>0.1252207956</v>
      </c>
      <c r="AI78">
        <v>-0.0427</v>
      </c>
      <c r="AJ78">
        <v>-0.0973</v>
      </c>
      <c r="AK78">
        <v>0.0119</v>
      </c>
      <c r="AL78" t="s">
        <v>278</v>
      </c>
    </row>
    <row r="79" spans="1:38" ht="12.75">
      <c r="A79" t="s">
        <v>47</v>
      </c>
      <c r="B79">
        <v>1410</v>
      </c>
      <c r="C79">
        <v>2966</v>
      </c>
      <c r="D79">
        <v>0.4397766504</v>
      </c>
      <c r="E79">
        <v>0.409863511</v>
      </c>
      <c r="F79">
        <v>0.4718729457</v>
      </c>
      <c r="G79" s="4">
        <v>4.71967E-40</v>
      </c>
      <c r="H79">
        <v>0.4753877276</v>
      </c>
      <c r="I79">
        <v>0.0091697529</v>
      </c>
      <c r="J79">
        <v>-0.4761</v>
      </c>
      <c r="K79">
        <v>-0.5465</v>
      </c>
      <c r="L79">
        <v>-0.4057</v>
      </c>
      <c r="M79">
        <v>0.6212044922</v>
      </c>
      <c r="N79">
        <v>0.5789508241</v>
      </c>
      <c r="O79">
        <v>0.666541967</v>
      </c>
      <c r="P79">
        <v>1316</v>
      </c>
      <c r="Q79">
        <v>2578</v>
      </c>
      <c r="R79">
        <v>0.4963906702</v>
      </c>
      <c r="S79">
        <v>0.4624396412</v>
      </c>
      <c r="T79">
        <v>0.5328342892</v>
      </c>
      <c r="U79" s="4">
        <v>5.494292E-25</v>
      </c>
      <c r="V79">
        <v>0.5104732351</v>
      </c>
      <c r="W79">
        <v>0.0098453974</v>
      </c>
      <c r="X79">
        <v>-0.3732</v>
      </c>
      <c r="Y79">
        <v>-0.444</v>
      </c>
      <c r="Z79">
        <v>-0.3023</v>
      </c>
      <c r="AA79">
        <v>0.6885411225</v>
      </c>
      <c r="AB79">
        <v>0.6414478126</v>
      </c>
      <c r="AC79">
        <v>0.7390918919</v>
      </c>
      <c r="AD79">
        <v>0.0086347152</v>
      </c>
      <c r="AE79">
        <v>-0.1211</v>
      </c>
      <c r="AF79">
        <v>-0.2115</v>
      </c>
      <c r="AG79">
        <v>-0.0307</v>
      </c>
      <c r="AH79" s="4">
        <v>2.819905E-62</v>
      </c>
      <c r="AI79">
        <v>-0.4246</v>
      </c>
      <c r="AJ79">
        <v>-0.4746</v>
      </c>
      <c r="AK79">
        <v>-0.3747</v>
      </c>
      <c r="AL79" t="s">
        <v>279</v>
      </c>
    </row>
    <row r="80" spans="1:38" ht="12.75">
      <c r="A80" t="s">
        <v>53</v>
      </c>
      <c r="B80">
        <v>506</v>
      </c>
      <c r="C80">
        <v>809</v>
      </c>
      <c r="D80">
        <v>0.6047566855</v>
      </c>
      <c r="E80">
        <v>0.5475179677</v>
      </c>
      <c r="F80">
        <v>0.6679792631</v>
      </c>
      <c r="G80">
        <v>0.0019007631</v>
      </c>
      <c r="H80">
        <v>0.6254635352</v>
      </c>
      <c r="I80">
        <v>0.0170166392</v>
      </c>
      <c r="J80">
        <v>-0.1575</v>
      </c>
      <c r="K80">
        <v>-0.257</v>
      </c>
      <c r="L80">
        <v>-0.0581</v>
      </c>
      <c r="M80">
        <v>0.8542462847</v>
      </c>
      <c r="N80">
        <v>0.7733939962</v>
      </c>
      <c r="O80">
        <v>0.943551047</v>
      </c>
      <c r="P80">
        <v>472</v>
      </c>
      <c r="Q80">
        <v>789</v>
      </c>
      <c r="R80">
        <v>0.5898565536</v>
      </c>
      <c r="S80">
        <v>0.5329777775</v>
      </c>
      <c r="T80">
        <v>0.6528053673</v>
      </c>
      <c r="U80">
        <v>0.0001050348</v>
      </c>
      <c r="V80">
        <v>0.598225602</v>
      </c>
      <c r="W80">
        <v>0.0174536043</v>
      </c>
      <c r="X80">
        <v>-0.2007</v>
      </c>
      <c r="Y80">
        <v>-0.3021</v>
      </c>
      <c r="Z80">
        <v>-0.0993</v>
      </c>
      <c r="AA80">
        <v>0.8181872019</v>
      </c>
      <c r="AB80">
        <v>0.7392909239</v>
      </c>
      <c r="AC80">
        <v>0.9055032001</v>
      </c>
      <c r="AD80">
        <v>0.7181741001</v>
      </c>
      <c r="AE80">
        <v>0.0249</v>
      </c>
      <c r="AF80">
        <v>-0.1105</v>
      </c>
      <c r="AG80">
        <v>0.1604</v>
      </c>
      <c r="AH80" s="4">
        <v>7.7092635E-07</v>
      </c>
      <c r="AI80">
        <v>-0.1791</v>
      </c>
      <c r="AJ80">
        <v>-0.2501</v>
      </c>
      <c r="AK80">
        <v>-0.1081</v>
      </c>
      <c r="AL80" t="s">
        <v>280</v>
      </c>
    </row>
    <row r="81" spans="1:38" ht="12.75">
      <c r="A81" t="s">
        <v>52</v>
      </c>
      <c r="B81">
        <v>791</v>
      </c>
      <c r="C81">
        <v>3639</v>
      </c>
      <c r="D81">
        <v>0.1981798727</v>
      </c>
      <c r="E81">
        <v>0.1817302656</v>
      </c>
      <c r="F81">
        <v>0.2161184424</v>
      </c>
      <c r="G81" s="4">
        <v>2.26511E-182</v>
      </c>
      <c r="H81">
        <v>0.2173674086</v>
      </c>
      <c r="I81">
        <v>0.0068373081</v>
      </c>
      <c r="J81">
        <v>-1.2732</v>
      </c>
      <c r="K81">
        <v>-1.3598</v>
      </c>
      <c r="L81">
        <v>-1.1865</v>
      </c>
      <c r="M81">
        <v>0.279938071</v>
      </c>
      <c r="N81">
        <v>0.2567022539</v>
      </c>
      <c r="O81">
        <v>0.3052771154</v>
      </c>
      <c r="P81">
        <v>1055</v>
      </c>
      <c r="Q81">
        <v>4613</v>
      </c>
      <c r="R81">
        <v>0.2198163427</v>
      </c>
      <c r="S81">
        <v>0.2034467707</v>
      </c>
      <c r="T81">
        <v>0.2375030301</v>
      </c>
      <c r="U81" s="4">
        <v>8.45123E-199</v>
      </c>
      <c r="V81">
        <v>0.2287014958</v>
      </c>
      <c r="W81">
        <v>0.0061837798</v>
      </c>
      <c r="X81">
        <v>-1.1878</v>
      </c>
      <c r="Y81">
        <v>-1.2651</v>
      </c>
      <c r="Z81">
        <v>-1.1104</v>
      </c>
      <c r="AA81">
        <v>0.3049061967</v>
      </c>
      <c r="AB81">
        <v>0.2822000418</v>
      </c>
      <c r="AC81">
        <v>0.3294393162</v>
      </c>
      <c r="AD81">
        <v>0.0602221265</v>
      </c>
      <c r="AE81">
        <v>-0.1036</v>
      </c>
      <c r="AF81">
        <v>-0.2117</v>
      </c>
      <c r="AG81">
        <v>0.0045</v>
      </c>
      <c r="AH81">
        <v>0</v>
      </c>
      <c r="AI81">
        <v>-1.2305</v>
      </c>
      <c r="AJ81">
        <v>-1.2886</v>
      </c>
      <c r="AK81">
        <v>-1.1724</v>
      </c>
      <c r="AL81" t="s">
        <v>281</v>
      </c>
    </row>
    <row r="82" spans="1:38" ht="12.75">
      <c r="A82" t="s">
        <v>51</v>
      </c>
      <c r="B82">
        <v>1261</v>
      </c>
      <c r="C82">
        <v>2129</v>
      </c>
      <c r="D82">
        <v>0.5479257876</v>
      </c>
      <c r="E82">
        <v>0.5090255208</v>
      </c>
      <c r="F82">
        <v>0.5897988538</v>
      </c>
      <c r="G82" s="4">
        <v>9.147459E-12</v>
      </c>
      <c r="H82">
        <v>0.592296853</v>
      </c>
      <c r="I82">
        <v>0.0106501056</v>
      </c>
      <c r="J82">
        <v>-0.2562</v>
      </c>
      <c r="K82">
        <v>-0.3299</v>
      </c>
      <c r="L82">
        <v>-0.1826</v>
      </c>
      <c r="M82">
        <v>0.7739700604</v>
      </c>
      <c r="N82">
        <v>0.7190216668</v>
      </c>
      <c r="O82">
        <v>0.8331176681</v>
      </c>
      <c r="P82">
        <v>1253</v>
      </c>
      <c r="Q82">
        <v>2808</v>
      </c>
      <c r="R82">
        <v>0.4131355766</v>
      </c>
      <c r="S82">
        <v>0.3837989416</v>
      </c>
      <c r="T82">
        <v>0.4447146309</v>
      </c>
      <c r="U82" s="4">
        <v>1.168026E-49</v>
      </c>
      <c r="V82">
        <v>0.4462250712</v>
      </c>
      <c r="W82">
        <v>0.0093809123</v>
      </c>
      <c r="X82">
        <v>-0.5568</v>
      </c>
      <c r="Y82">
        <v>-0.6304</v>
      </c>
      <c r="Z82">
        <v>-0.4831</v>
      </c>
      <c r="AA82">
        <v>0.5730583807</v>
      </c>
      <c r="AB82">
        <v>0.5323656747</v>
      </c>
      <c r="AC82">
        <v>0.6168615358</v>
      </c>
      <c r="AD82" s="4">
        <v>5.7779898E-09</v>
      </c>
      <c r="AE82">
        <v>0.2824</v>
      </c>
      <c r="AF82">
        <v>0.1873</v>
      </c>
      <c r="AG82">
        <v>0.3774</v>
      </c>
      <c r="AH82" s="4">
        <v>8.71897E-53</v>
      </c>
      <c r="AI82">
        <v>-0.4065</v>
      </c>
      <c r="AJ82">
        <v>-0.4586</v>
      </c>
      <c r="AK82">
        <v>-0.3544</v>
      </c>
      <c r="AL82" t="s">
        <v>282</v>
      </c>
    </row>
    <row r="83" spans="1:38" ht="12.75">
      <c r="A83" t="s">
        <v>50</v>
      </c>
      <c r="B83">
        <v>1229</v>
      </c>
      <c r="C83">
        <v>2755</v>
      </c>
      <c r="D83">
        <v>0.4085194246</v>
      </c>
      <c r="E83">
        <v>0.3795559888</v>
      </c>
      <c r="F83">
        <v>0.4396930233</v>
      </c>
      <c r="G83" s="4">
        <v>1.266067E-48</v>
      </c>
      <c r="H83">
        <v>0.4460980036</v>
      </c>
      <c r="I83">
        <v>0.0094704541</v>
      </c>
      <c r="J83">
        <v>-0.5498</v>
      </c>
      <c r="K83">
        <v>-0.6234</v>
      </c>
      <c r="L83">
        <v>-0.4763</v>
      </c>
      <c r="M83">
        <v>0.5770522411</v>
      </c>
      <c r="N83">
        <v>0.5361400727</v>
      </c>
      <c r="O83">
        <v>0.6210863652</v>
      </c>
      <c r="P83">
        <v>1115</v>
      </c>
      <c r="Q83">
        <v>3379</v>
      </c>
      <c r="R83">
        <v>0.310405555</v>
      </c>
      <c r="S83">
        <v>0.2878187618</v>
      </c>
      <c r="T83">
        <v>0.3347648638</v>
      </c>
      <c r="U83" s="4">
        <v>6.07283E-106</v>
      </c>
      <c r="V83">
        <v>0.3299792838</v>
      </c>
      <c r="W83">
        <v>0.0080889725</v>
      </c>
      <c r="X83">
        <v>-0.8427</v>
      </c>
      <c r="Y83">
        <v>-0.9182</v>
      </c>
      <c r="Z83">
        <v>-0.7671</v>
      </c>
      <c r="AA83">
        <v>0.4305620595</v>
      </c>
      <c r="AB83">
        <v>0.3992320267</v>
      </c>
      <c r="AC83">
        <v>0.4643507401</v>
      </c>
      <c r="AD83" s="4">
        <v>2.3752666E-08</v>
      </c>
      <c r="AE83">
        <v>0.2747</v>
      </c>
      <c r="AF83">
        <v>0.1782</v>
      </c>
      <c r="AG83">
        <v>0.3711</v>
      </c>
      <c r="AH83" s="4">
        <v>1.25545E-147</v>
      </c>
      <c r="AI83">
        <v>-0.6962</v>
      </c>
      <c r="AJ83">
        <v>-0.749</v>
      </c>
      <c r="AK83">
        <v>-0.6435</v>
      </c>
      <c r="AL83" t="s">
        <v>283</v>
      </c>
    </row>
    <row r="84" spans="1:38" ht="12.75">
      <c r="A84" t="s">
        <v>54</v>
      </c>
      <c r="B84">
        <v>497</v>
      </c>
      <c r="C84">
        <v>982</v>
      </c>
      <c r="D84">
        <v>0.4763997486</v>
      </c>
      <c r="E84">
        <v>0.4301774873</v>
      </c>
      <c r="F84">
        <v>0.5275885585</v>
      </c>
      <c r="G84" s="4">
        <v>2.808553E-14</v>
      </c>
      <c r="H84">
        <v>0.5061099796</v>
      </c>
      <c r="I84">
        <v>0.0159544498</v>
      </c>
      <c r="J84">
        <v>-0.3961</v>
      </c>
      <c r="K84">
        <v>-0.4982</v>
      </c>
      <c r="L84">
        <v>-0.294</v>
      </c>
      <c r="M84">
        <v>0.6729362817</v>
      </c>
      <c r="N84">
        <v>0.6076452384</v>
      </c>
      <c r="O84">
        <v>0.7452428006</v>
      </c>
      <c r="P84">
        <v>311</v>
      </c>
      <c r="Q84">
        <v>1099</v>
      </c>
      <c r="R84">
        <v>0.2700822649</v>
      </c>
      <c r="S84">
        <v>0.2389491234</v>
      </c>
      <c r="T84">
        <v>0.3052718033</v>
      </c>
      <c r="U84" s="4">
        <v>1.254292E-55</v>
      </c>
      <c r="V84">
        <v>0.2829845314</v>
      </c>
      <c r="W84">
        <v>0.0135877255</v>
      </c>
      <c r="X84">
        <v>-0.9818</v>
      </c>
      <c r="Y84">
        <v>-1.1043</v>
      </c>
      <c r="Z84">
        <v>-0.8593</v>
      </c>
      <c r="AA84">
        <v>0.3746298168</v>
      </c>
      <c r="AB84">
        <v>0.3314451853</v>
      </c>
      <c r="AC84">
        <v>0.4234410571</v>
      </c>
      <c r="AD84" s="4">
        <v>4.457789E-13</v>
      </c>
      <c r="AE84">
        <v>0.5675</v>
      </c>
      <c r="AF84">
        <v>0.4139</v>
      </c>
      <c r="AG84">
        <v>0.7212</v>
      </c>
      <c r="AH84" s="4">
        <v>2.43586E-64</v>
      </c>
      <c r="AI84">
        <v>-0.689</v>
      </c>
      <c r="AJ84">
        <v>-0.7687</v>
      </c>
      <c r="AK84">
        <v>-0.6092</v>
      </c>
      <c r="AL84" t="s">
        <v>284</v>
      </c>
    </row>
    <row r="85" spans="1:38" ht="12.75">
      <c r="A85" t="s">
        <v>55</v>
      </c>
      <c r="B85">
        <v>799</v>
      </c>
      <c r="C85">
        <v>1771</v>
      </c>
      <c r="D85">
        <v>0.4181473435</v>
      </c>
      <c r="E85">
        <v>0.3840392373</v>
      </c>
      <c r="F85">
        <v>0.455284731</v>
      </c>
      <c r="G85" s="4">
        <v>7.489902E-34</v>
      </c>
      <c r="H85">
        <v>0.4511575381</v>
      </c>
      <c r="I85">
        <v>0.0118243882</v>
      </c>
      <c r="J85">
        <v>-0.5265</v>
      </c>
      <c r="K85">
        <v>-0.6116</v>
      </c>
      <c r="L85">
        <v>-0.4414</v>
      </c>
      <c r="M85">
        <v>0.5906521139</v>
      </c>
      <c r="N85">
        <v>0.5424728648</v>
      </c>
      <c r="O85">
        <v>0.6431103604</v>
      </c>
      <c r="P85">
        <v>759</v>
      </c>
      <c r="Q85">
        <v>2243</v>
      </c>
      <c r="R85">
        <v>0.3172058832</v>
      </c>
      <c r="S85">
        <v>0.2909036554</v>
      </c>
      <c r="T85">
        <v>0.3458862427</v>
      </c>
      <c r="U85" s="4">
        <v>3.883816E-77</v>
      </c>
      <c r="V85">
        <v>0.3383860901</v>
      </c>
      <c r="W85">
        <v>0.0099906542</v>
      </c>
      <c r="X85">
        <v>-0.821</v>
      </c>
      <c r="Y85">
        <v>-0.9076</v>
      </c>
      <c r="Z85">
        <v>-0.7344</v>
      </c>
      <c r="AA85">
        <v>0.4399947622</v>
      </c>
      <c r="AB85">
        <v>0.4035110679</v>
      </c>
      <c r="AC85">
        <v>0.4797771515</v>
      </c>
      <c r="AD85" s="4">
        <v>1.8882034E-06</v>
      </c>
      <c r="AE85">
        <v>0.2763</v>
      </c>
      <c r="AF85">
        <v>0.1626</v>
      </c>
      <c r="AG85">
        <v>0.3899</v>
      </c>
      <c r="AH85" s="4">
        <v>6.89345E-105</v>
      </c>
      <c r="AI85">
        <v>-0.6738</v>
      </c>
      <c r="AJ85">
        <v>-0.7345</v>
      </c>
      <c r="AK85">
        <v>-0.613</v>
      </c>
      <c r="AL85" t="s">
        <v>285</v>
      </c>
    </row>
    <row r="86" spans="1:38" ht="12.75">
      <c r="A86" t="s">
        <v>56</v>
      </c>
      <c r="B86">
        <v>857</v>
      </c>
      <c r="C86">
        <v>1748</v>
      </c>
      <c r="D86">
        <v>0.4551059518</v>
      </c>
      <c r="E86">
        <v>0.4186980374</v>
      </c>
      <c r="F86">
        <v>0.4946797188</v>
      </c>
      <c r="G86" s="4">
        <v>2.876232E-25</v>
      </c>
      <c r="H86">
        <v>0.4902745995</v>
      </c>
      <c r="I86">
        <v>0.0119568593</v>
      </c>
      <c r="J86">
        <v>-0.4418</v>
      </c>
      <c r="K86">
        <v>-0.5252</v>
      </c>
      <c r="L86">
        <v>-0.3585</v>
      </c>
      <c r="M86">
        <v>0.6428578266</v>
      </c>
      <c r="N86">
        <v>0.5914299939</v>
      </c>
      <c r="O86">
        <v>0.6987575698</v>
      </c>
      <c r="P86">
        <v>857</v>
      </c>
      <c r="Q86">
        <v>2180</v>
      </c>
      <c r="R86">
        <v>0.3678653495</v>
      </c>
      <c r="S86">
        <v>0.3384473259</v>
      </c>
      <c r="T86">
        <v>0.3998404035</v>
      </c>
      <c r="U86" s="4">
        <v>2.204278E-56</v>
      </c>
      <c r="V86">
        <v>0.3931192661</v>
      </c>
      <c r="W86">
        <v>0.0104612985</v>
      </c>
      <c r="X86">
        <v>-0.6728</v>
      </c>
      <c r="Y86">
        <v>-0.7562</v>
      </c>
      <c r="Z86">
        <v>-0.5895</v>
      </c>
      <c r="AA86">
        <v>0.5102642654</v>
      </c>
      <c r="AB86">
        <v>0.4694586657</v>
      </c>
      <c r="AC86">
        <v>0.5546167097</v>
      </c>
      <c r="AD86">
        <v>0.0001477825</v>
      </c>
      <c r="AE86">
        <v>0.2128</v>
      </c>
      <c r="AF86">
        <v>0.1029</v>
      </c>
      <c r="AG86">
        <v>0.3227</v>
      </c>
      <c r="AH86" s="4">
        <v>1.349465E-76</v>
      </c>
      <c r="AI86">
        <v>-0.5573</v>
      </c>
      <c r="AJ86">
        <v>-0.6163</v>
      </c>
      <c r="AK86">
        <v>-0.4984</v>
      </c>
      <c r="AL86" t="s">
        <v>286</v>
      </c>
    </row>
    <row r="87" spans="1:38" ht="12.75">
      <c r="A87" t="s">
        <v>49</v>
      </c>
      <c r="B87">
        <v>604</v>
      </c>
      <c r="C87">
        <v>1178</v>
      </c>
      <c r="D87">
        <v>0.4746680036</v>
      </c>
      <c r="E87">
        <v>0.4321220222</v>
      </c>
      <c r="F87">
        <v>0.5214029882</v>
      </c>
      <c r="G87" s="4">
        <v>7.231716E-17</v>
      </c>
      <c r="H87">
        <v>0.5127334465</v>
      </c>
      <c r="I87">
        <v>0.0145631888</v>
      </c>
      <c r="J87">
        <v>-0.3997</v>
      </c>
      <c r="K87">
        <v>-0.4937</v>
      </c>
      <c r="L87">
        <v>-0.3058</v>
      </c>
      <c r="M87">
        <v>0.6704901132</v>
      </c>
      <c r="N87">
        <v>0.6103919821</v>
      </c>
      <c r="O87">
        <v>0.7365054016</v>
      </c>
      <c r="P87">
        <v>549</v>
      </c>
      <c r="Q87">
        <v>1452</v>
      </c>
      <c r="R87">
        <v>0.3562440329</v>
      </c>
      <c r="S87">
        <v>0.3233393867</v>
      </c>
      <c r="T87">
        <v>0.3924972218</v>
      </c>
      <c r="U87" s="4">
        <v>4.093046E-46</v>
      </c>
      <c r="V87">
        <v>0.3780991736</v>
      </c>
      <c r="W87">
        <v>0.0127256543</v>
      </c>
      <c r="X87">
        <v>-0.7049</v>
      </c>
      <c r="Y87">
        <v>-0.8018</v>
      </c>
      <c r="Z87">
        <v>-0.608</v>
      </c>
      <c r="AA87">
        <v>0.4941443928</v>
      </c>
      <c r="AB87">
        <v>0.4485025156</v>
      </c>
      <c r="AC87">
        <v>0.5444310176</v>
      </c>
      <c r="AD87">
        <v>1.116E-05</v>
      </c>
      <c r="AE87">
        <v>0.287</v>
      </c>
      <c r="AF87">
        <v>0.159</v>
      </c>
      <c r="AG87">
        <v>0.415</v>
      </c>
      <c r="AH87" s="4">
        <v>6.834832E-58</v>
      </c>
      <c r="AI87">
        <v>-0.5523</v>
      </c>
      <c r="AJ87">
        <v>-0.6198</v>
      </c>
      <c r="AK87">
        <v>-0.4848</v>
      </c>
      <c r="AL87" t="s">
        <v>287</v>
      </c>
    </row>
    <row r="88" spans="1:38" ht="12.75">
      <c r="A88" t="s">
        <v>87</v>
      </c>
      <c r="B88">
        <v>27115</v>
      </c>
      <c r="C88">
        <v>34927</v>
      </c>
      <c r="D88">
        <v>0.778447201</v>
      </c>
      <c r="E88">
        <v>0.7443820104</v>
      </c>
      <c r="F88">
        <v>0.8140713186</v>
      </c>
      <c r="G88">
        <v>3.20411E-05</v>
      </c>
      <c r="H88">
        <v>0.7763334956</v>
      </c>
      <c r="I88">
        <v>0.0022296875</v>
      </c>
      <c r="J88">
        <v>0.0949</v>
      </c>
      <c r="K88">
        <v>0.0502</v>
      </c>
      <c r="L88">
        <v>0.1397</v>
      </c>
      <c r="M88">
        <v>1.0995920264</v>
      </c>
      <c r="N88">
        <v>1.0514733975</v>
      </c>
      <c r="O88">
        <v>1.1499127104</v>
      </c>
      <c r="P88">
        <v>27018</v>
      </c>
      <c r="Q88">
        <v>35811</v>
      </c>
      <c r="R88">
        <v>0.7895457037</v>
      </c>
      <c r="S88">
        <v>0.7551610031</v>
      </c>
      <c r="T88">
        <v>0.8254960408</v>
      </c>
      <c r="U88">
        <v>6.28536E-05</v>
      </c>
      <c r="V88">
        <v>0.7544609198</v>
      </c>
      <c r="W88">
        <v>0.0022744189</v>
      </c>
      <c r="X88">
        <v>0.0909</v>
      </c>
      <c r="Y88">
        <v>0.0464</v>
      </c>
      <c r="Z88">
        <v>0.1354</v>
      </c>
      <c r="AA88">
        <v>1.0951750662</v>
      </c>
      <c r="AB88">
        <v>1.0474802126</v>
      </c>
      <c r="AC88">
        <v>1.1450416067</v>
      </c>
      <c r="AD88">
        <v>0.5522442184</v>
      </c>
      <c r="AE88">
        <v>-0.0142</v>
      </c>
      <c r="AF88">
        <v>-0.0608</v>
      </c>
      <c r="AG88">
        <v>0.0325</v>
      </c>
      <c r="AH88" s="4">
        <v>7.9117617E-09</v>
      </c>
      <c r="AI88">
        <v>0.0929</v>
      </c>
      <c r="AJ88">
        <v>0.0614</v>
      </c>
      <c r="AK88">
        <v>0.1245</v>
      </c>
      <c r="AL88" t="s">
        <v>288</v>
      </c>
    </row>
    <row r="89" spans="1:38" ht="12.75">
      <c r="A89" t="s">
        <v>86</v>
      </c>
      <c r="B89">
        <v>15957</v>
      </c>
      <c r="C89">
        <v>20990</v>
      </c>
      <c r="D89">
        <v>0.7796767951</v>
      </c>
      <c r="E89">
        <v>0.7448316412</v>
      </c>
      <c r="F89">
        <v>0.8161520956</v>
      </c>
      <c r="G89">
        <v>3.51139E-05</v>
      </c>
      <c r="H89">
        <v>0.760219152</v>
      </c>
      <c r="I89">
        <v>0.0029469341</v>
      </c>
      <c r="J89">
        <v>0.0965</v>
      </c>
      <c r="K89">
        <v>0.0508</v>
      </c>
      <c r="L89">
        <v>0.1422</v>
      </c>
      <c r="M89">
        <v>1.1013288839</v>
      </c>
      <c r="N89">
        <v>1.0521085214</v>
      </c>
      <c r="O89">
        <v>1.1528519025</v>
      </c>
      <c r="P89">
        <v>19526</v>
      </c>
      <c r="Q89">
        <v>25315</v>
      </c>
      <c r="R89">
        <v>0.8067199608</v>
      </c>
      <c r="S89">
        <v>0.7711108352</v>
      </c>
      <c r="T89">
        <v>0.8439734802</v>
      </c>
      <c r="U89" s="4">
        <v>1.0537581E-06</v>
      </c>
      <c r="V89">
        <v>0.771321351</v>
      </c>
      <c r="W89">
        <v>0.0026396207</v>
      </c>
      <c r="X89">
        <v>0.1124</v>
      </c>
      <c r="Y89">
        <v>0.0673</v>
      </c>
      <c r="Z89">
        <v>0.1576</v>
      </c>
      <c r="AA89">
        <v>1.118997396</v>
      </c>
      <c r="AB89">
        <v>1.0696041483</v>
      </c>
      <c r="AC89">
        <v>1.1706715744</v>
      </c>
      <c r="AD89">
        <v>0.165532663</v>
      </c>
      <c r="AE89">
        <v>-0.0341</v>
      </c>
      <c r="AF89">
        <v>-0.0823</v>
      </c>
      <c r="AG89">
        <v>0.0141</v>
      </c>
      <c r="AH89" s="4">
        <v>1.844955E-10</v>
      </c>
      <c r="AI89">
        <v>0.1045</v>
      </c>
      <c r="AJ89">
        <v>0.0723</v>
      </c>
      <c r="AK89">
        <v>0.1366</v>
      </c>
      <c r="AL89" t="s">
        <v>289</v>
      </c>
    </row>
    <row r="90" spans="1:38" ht="12.75">
      <c r="A90" t="s">
        <v>82</v>
      </c>
      <c r="B90">
        <v>27579</v>
      </c>
      <c r="C90">
        <v>35362</v>
      </c>
      <c r="D90">
        <v>0.7936058848</v>
      </c>
      <c r="E90">
        <v>0.7590691854</v>
      </c>
      <c r="F90">
        <v>0.8297139607</v>
      </c>
      <c r="G90" s="4">
        <v>4.8636281E-07</v>
      </c>
      <c r="H90">
        <v>0.7799049827</v>
      </c>
      <c r="I90">
        <v>0.0022032184</v>
      </c>
      <c r="J90">
        <v>0.1142</v>
      </c>
      <c r="K90">
        <v>0.0697</v>
      </c>
      <c r="L90">
        <v>0.1587</v>
      </c>
      <c r="M90">
        <v>1.1210043557</v>
      </c>
      <c r="N90">
        <v>1.0722196994</v>
      </c>
      <c r="O90">
        <v>1.1720086529</v>
      </c>
      <c r="P90">
        <v>26948</v>
      </c>
      <c r="Q90">
        <v>35143</v>
      </c>
      <c r="R90">
        <v>0.8063208242</v>
      </c>
      <c r="S90">
        <v>0.7712949273</v>
      </c>
      <c r="T90">
        <v>0.8429373103</v>
      </c>
      <c r="U90" s="4">
        <v>7.8076461E-07</v>
      </c>
      <c r="V90">
        <v>0.766809891</v>
      </c>
      <c r="W90">
        <v>0.0022556904</v>
      </c>
      <c r="X90">
        <v>0.1119</v>
      </c>
      <c r="Y90">
        <v>0.0675</v>
      </c>
      <c r="Z90">
        <v>0.1563</v>
      </c>
      <c r="AA90">
        <v>1.1184437555</v>
      </c>
      <c r="AB90">
        <v>1.0698595017</v>
      </c>
      <c r="AC90">
        <v>1.1692343082</v>
      </c>
      <c r="AD90">
        <v>0.5012892287</v>
      </c>
      <c r="AE90">
        <v>-0.0159</v>
      </c>
      <c r="AF90">
        <v>-0.0622</v>
      </c>
      <c r="AG90">
        <v>0.0304</v>
      </c>
      <c r="AH90" s="4">
        <v>1.77563E-12</v>
      </c>
      <c r="AI90">
        <v>0.1131</v>
      </c>
      <c r="AJ90">
        <v>0.0816</v>
      </c>
      <c r="AK90">
        <v>0.1445</v>
      </c>
      <c r="AL90" t="s">
        <v>290</v>
      </c>
    </row>
    <row r="91" spans="1:38" ht="12.75">
      <c r="A91" t="s">
        <v>105</v>
      </c>
      <c r="B91">
        <v>30134</v>
      </c>
      <c r="C91">
        <v>39047</v>
      </c>
      <c r="D91">
        <v>0.7933414016</v>
      </c>
      <c r="E91">
        <v>0.7590690121</v>
      </c>
      <c r="F91">
        <v>0.8291612086</v>
      </c>
      <c r="G91" s="4">
        <v>4.3089959E-07</v>
      </c>
      <c r="H91">
        <v>0.7717366251</v>
      </c>
      <c r="I91">
        <v>0.0021240211</v>
      </c>
      <c r="J91">
        <v>0.1139</v>
      </c>
      <c r="K91">
        <v>0.0697</v>
      </c>
      <c r="L91">
        <v>0.1581</v>
      </c>
      <c r="M91">
        <v>1.1206307612</v>
      </c>
      <c r="N91">
        <v>1.0722194545</v>
      </c>
      <c r="O91">
        <v>1.1712278655</v>
      </c>
      <c r="P91">
        <v>27277</v>
      </c>
      <c r="Q91">
        <v>35670</v>
      </c>
      <c r="R91">
        <v>0.7986807727</v>
      </c>
      <c r="S91">
        <v>0.7640205725</v>
      </c>
      <c r="T91">
        <v>0.8349133513</v>
      </c>
      <c r="U91" s="4">
        <v>6.0547995E-06</v>
      </c>
      <c r="V91">
        <v>0.7647042332</v>
      </c>
      <c r="W91">
        <v>0.0022459612</v>
      </c>
      <c r="X91">
        <v>0.1024</v>
      </c>
      <c r="Y91">
        <v>0.0581</v>
      </c>
      <c r="Z91">
        <v>0.1468</v>
      </c>
      <c r="AA91">
        <v>1.1078462766</v>
      </c>
      <c r="AB91">
        <v>1.0597692788</v>
      </c>
      <c r="AC91">
        <v>1.1581043131</v>
      </c>
      <c r="AD91">
        <v>0.7748608248</v>
      </c>
      <c r="AE91">
        <v>-0.0067</v>
      </c>
      <c r="AF91">
        <v>-0.0527</v>
      </c>
      <c r="AG91">
        <v>0.0393</v>
      </c>
      <c r="AH91" s="4">
        <v>1.264484E-11</v>
      </c>
      <c r="AI91">
        <v>0.1082</v>
      </c>
      <c r="AJ91">
        <v>0.0769</v>
      </c>
      <c r="AK91">
        <v>0.1395</v>
      </c>
      <c r="AL91" t="s">
        <v>291</v>
      </c>
    </row>
    <row r="92" spans="1:38" ht="12.75">
      <c r="A92" t="s">
        <v>106</v>
      </c>
      <c r="B92">
        <v>18399</v>
      </c>
      <c r="C92">
        <v>24468</v>
      </c>
      <c r="D92">
        <v>0.7449012645</v>
      </c>
      <c r="E92">
        <v>0.7117986517</v>
      </c>
      <c r="F92">
        <v>0.7795433336</v>
      </c>
      <c r="G92">
        <v>0.0282191682</v>
      </c>
      <c r="H92">
        <v>0.751961746</v>
      </c>
      <c r="I92">
        <v>0.0027609464</v>
      </c>
      <c r="J92">
        <v>0.0509</v>
      </c>
      <c r="K92">
        <v>0.0054</v>
      </c>
      <c r="L92">
        <v>0.0963</v>
      </c>
      <c r="M92">
        <v>1.0522068675</v>
      </c>
      <c r="N92">
        <v>1.0054479236</v>
      </c>
      <c r="O92">
        <v>1.1011403635</v>
      </c>
      <c r="P92">
        <v>16750</v>
      </c>
      <c r="Q92">
        <v>22197</v>
      </c>
      <c r="R92">
        <v>0.7671045417</v>
      </c>
      <c r="S92">
        <v>0.732869305</v>
      </c>
      <c r="T92">
        <v>0.8029390422</v>
      </c>
      <c r="U92">
        <v>0.0076981715</v>
      </c>
      <c r="V92">
        <v>0.7546064784</v>
      </c>
      <c r="W92">
        <v>0.0028883158</v>
      </c>
      <c r="X92">
        <v>0.0621</v>
      </c>
      <c r="Y92">
        <v>0.0164</v>
      </c>
      <c r="Z92">
        <v>0.1077</v>
      </c>
      <c r="AA92">
        <v>1.0640470377</v>
      </c>
      <c r="AB92">
        <v>1.0165595049</v>
      </c>
      <c r="AC92">
        <v>1.1137529019</v>
      </c>
      <c r="AD92">
        <v>0.234480351</v>
      </c>
      <c r="AE92">
        <v>-0.0294</v>
      </c>
      <c r="AF92">
        <v>-0.0778</v>
      </c>
      <c r="AG92">
        <v>0.019</v>
      </c>
      <c r="AH92">
        <v>0.0005890821</v>
      </c>
      <c r="AI92">
        <v>0.0565</v>
      </c>
      <c r="AJ92">
        <v>0.0243</v>
      </c>
      <c r="AK92">
        <v>0.0887</v>
      </c>
      <c r="AL92" t="s">
        <v>292</v>
      </c>
    </row>
    <row r="93" spans="1:38" ht="12.75">
      <c r="A93" t="s">
        <v>89</v>
      </c>
      <c r="B93">
        <v>22040</v>
      </c>
      <c r="C93">
        <v>28317</v>
      </c>
      <c r="D93">
        <v>0.7552251404</v>
      </c>
      <c r="E93">
        <v>0.7215664521</v>
      </c>
      <c r="F93">
        <v>0.7904538951</v>
      </c>
      <c r="G93">
        <v>0.0054449766</v>
      </c>
      <c r="H93">
        <v>0.7783310379</v>
      </c>
      <c r="I93">
        <v>0.0024683742</v>
      </c>
      <c r="J93">
        <v>0.0647</v>
      </c>
      <c r="K93">
        <v>0.0191</v>
      </c>
      <c r="L93">
        <v>0.1102</v>
      </c>
      <c r="M93">
        <v>1.0667898111</v>
      </c>
      <c r="N93">
        <v>1.0192453852</v>
      </c>
      <c r="O93">
        <v>1.1165520272</v>
      </c>
      <c r="P93">
        <v>25681</v>
      </c>
      <c r="Q93">
        <v>32603</v>
      </c>
      <c r="R93">
        <v>0.812728342</v>
      </c>
      <c r="S93">
        <v>0.7771170835</v>
      </c>
      <c r="T93">
        <v>0.8499714804</v>
      </c>
      <c r="U93" s="4">
        <v>1.5815629E-07</v>
      </c>
      <c r="V93">
        <v>0.7876882495</v>
      </c>
      <c r="W93">
        <v>0.002264829</v>
      </c>
      <c r="X93">
        <v>0.1199</v>
      </c>
      <c r="Y93">
        <v>0.075</v>
      </c>
      <c r="Z93">
        <v>0.1647</v>
      </c>
      <c r="AA93">
        <v>1.1273315928</v>
      </c>
      <c r="AB93">
        <v>1.0779353866</v>
      </c>
      <c r="AC93">
        <v>1.1789913718</v>
      </c>
      <c r="AD93">
        <v>0.0025947288</v>
      </c>
      <c r="AE93">
        <v>-0.0734</v>
      </c>
      <c r="AF93">
        <v>-0.1211</v>
      </c>
      <c r="AG93">
        <v>-0.0256</v>
      </c>
      <c r="AH93" s="4">
        <v>1.5412543E-08</v>
      </c>
      <c r="AI93">
        <v>0.0923</v>
      </c>
      <c r="AJ93">
        <v>0.0603</v>
      </c>
      <c r="AK93">
        <v>0.1242</v>
      </c>
      <c r="AL93" t="s">
        <v>293</v>
      </c>
    </row>
    <row r="94" spans="1:38" ht="12.75">
      <c r="A94" t="s">
        <v>88</v>
      </c>
      <c r="B94">
        <v>22293</v>
      </c>
      <c r="C94">
        <v>29401</v>
      </c>
      <c r="D94">
        <v>0.7648076932</v>
      </c>
      <c r="E94">
        <v>0.7313431922</v>
      </c>
      <c r="F94">
        <v>0.7998034491</v>
      </c>
      <c r="G94">
        <v>0.0007128612</v>
      </c>
      <c r="H94">
        <v>0.7582395157</v>
      </c>
      <c r="I94">
        <v>0.0024969786</v>
      </c>
      <c r="J94">
        <v>0.0773</v>
      </c>
      <c r="K94">
        <v>0.0325</v>
      </c>
      <c r="L94">
        <v>0.122</v>
      </c>
      <c r="M94">
        <v>1.0803256022</v>
      </c>
      <c r="N94">
        <v>1.0330554747</v>
      </c>
      <c r="O94">
        <v>1.1297586969</v>
      </c>
      <c r="P94">
        <v>19941</v>
      </c>
      <c r="Q94">
        <v>26401</v>
      </c>
      <c r="R94">
        <v>0.7833568437</v>
      </c>
      <c r="S94">
        <v>0.7489219461</v>
      </c>
      <c r="T94">
        <v>0.8193750333</v>
      </c>
      <c r="U94">
        <v>0.0002937686</v>
      </c>
      <c r="V94">
        <v>0.7553122988</v>
      </c>
      <c r="W94">
        <v>0.0026458131</v>
      </c>
      <c r="X94">
        <v>0.083</v>
      </c>
      <c r="Y94">
        <v>0.0381</v>
      </c>
      <c r="Z94">
        <v>0.128</v>
      </c>
      <c r="AA94">
        <v>1.0865905281</v>
      </c>
      <c r="AB94">
        <v>1.0388260465</v>
      </c>
      <c r="AC94">
        <v>1.1365511864</v>
      </c>
      <c r="AD94">
        <v>0.3184745946</v>
      </c>
      <c r="AE94">
        <v>-0.024</v>
      </c>
      <c r="AF94">
        <v>-0.071</v>
      </c>
      <c r="AG94">
        <v>0.0231</v>
      </c>
      <c r="AH94" s="4">
        <v>7.277723E-07</v>
      </c>
      <c r="AI94">
        <v>0.0802</v>
      </c>
      <c r="AJ94">
        <v>0.0484</v>
      </c>
      <c r="AK94">
        <v>0.1119</v>
      </c>
      <c r="AL94" t="s">
        <v>294</v>
      </c>
    </row>
    <row r="95" spans="1:38" ht="12.75">
      <c r="A95" t="s">
        <v>95</v>
      </c>
      <c r="B95">
        <v>3954</v>
      </c>
      <c r="C95">
        <v>5279</v>
      </c>
      <c r="D95">
        <v>0.7648113028</v>
      </c>
      <c r="E95">
        <v>0.7247717702</v>
      </c>
      <c r="F95">
        <v>0.8070627926</v>
      </c>
      <c r="G95">
        <v>0.0048574935</v>
      </c>
      <c r="H95">
        <v>0.7490054935</v>
      </c>
      <c r="I95">
        <v>0.0059675873</v>
      </c>
      <c r="J95">
        <v>0.0773</v>
      </c>
      <c r="K95">
        <v>0.0235</v>
      </c>
      <c r="L95">
        <v>0.131</v>
      </c>
      <c r="M95">
        <v>1.0803307009</v>
      </c>
      <c r="N95">
        <v>1.0237730427</v>
      </c>
      <c r="O95">
        <v>1.1400128492</v>
      </c>
      <c r="P95">
        <v>5606</v>
      </c>
      <c r="Q95">
        <v>7347</v>
      </c>
      <c r="R95">
        <v>0.7879308621</v>
      </c>
      <c r="S95">
        <v>0.7486564244</v>
      </c>
      <c r="T95">
        <v>0.8292656327</v>
      </c>
      <c r="U95">
        <v>0.0006579745</v>
      </c>
      <c r="V95">
        <v>0.7630325303</v>
      </c>
      <c r="W95">
        <v>0.0049609046</v>
      </c>
      <c r="X95">
        <v>0.0889</v>
      </c>
      <c r="Y95">
        <v>0.0377</v>
      </c>
      <c r="Z95">
        <v>0.14</v>
      </c>
      <c r="AA95">
        <v>1.0929351271</v>
      </c>
      <c r="AB95">
        <v>1.0384577426</v>
      </c>
      <c r="AC95">
        <v>1.1502703895</v>
      </c>
      <c r="AD95">
        <v>0.3371835083</v>
      </c>
      <c r="AE95">
        <v>-0.0298</v>
      </c>
      <c r="AF95">
        <v>-0.0906</v>
      </c>
      <c r="AG95">
        <v>0.031</v>
      </c>
      <c r="AH95">
        <v>1.1447E-05</v>
      </c>
      <c r="AI95">
        <v>0.0831</v>
      </c>
      <c r="AJ95">
        <v>0.046</v>
      </c>
      <c r="AK95">
        <v>0.1202</v>
      </c>
      <c r="AL95" t="s">
        <v>295</v>
      </c>
    </row>
    <row r="96" spans="1:38" ht="12.75">
      <c r="A96" t="s">
        <v>94</v>
      </c>
      <c r="B96">
        <v>19842</v>
      </c>
      <c r="C96">
        <v>25931</v>
      </c>
      <c r="D96">
        <v>0.7521565972</v>
      </c>
      <c r="E96">
        <v>0.7187367524</v>
      </c>
      <c r="F96">
        <v>0.787130399</v>
      </c>
      <c r="G96">
        <v>0.0089864152</v>
      </c>
      <c r="H96">
        <v>0.7651845282</v>
      </c>
      <c r="I96">
        <v>0.0026323087</v>
      </c>
      <c r="J96">
        <v>0.0606</v>
      </c>
      <c r="K96">
        <v>0.0151</v>
      </c>
      <c r="L96">
        <v>0.106</v>
      </c>
      <c r="M96">
        <v>1.0624553545</v>
      </c>
      <c r="N96">
        <v>1.0152483059</v>
      </c>
      <c r="O96">
        <v>1.111857438</v>
      </c>
      <c r="P96">
        <v>20209</v>
      </c>
      <c r="Q96">
        <v>26758</v>
      </c>
      <c r="R96">
        <v>0.7712615769</v>
      </c>
      <c r="S96">
        <v>0.7371802463</v>
      </c>
      <c r="T96">
        <v>0.8069185561</v>
      </c>
      <c r="U96">
        <v>0.0034273203</v>
      </c>
      <c r="V96">
        <v>0.7552507661</v>
      </c>
      <c r="W96">
        <v>0.0026283272</v>
      </c>
      <c r="X96">
        <v>0.0675</v>
      </c>
      <c r="Y96">
        <v>0.0223</v>
      </c>
      <c r="Z96">
        <v>0.1127</v>
      </c>
      <c r="AA96">
        <v>1.0698132414</v>
      </c>
      <c r="AB96">
        <v>1.0225391909</v>
      </c>
      <c r="AC96">
        <v>1.1192728666</v>
      </c>
      <c r="AD96">
        <v>0.305522104</v>
      </c>
      <c r="AE96">
        <v>-0.0251</v>
      </c>
      <c r="AF96">
        <v>-0.0731</v>
      </c>
      <c r="AG96">
        <v>0.0229</v>
      </c>
      <c r="AH96">
        <v>9.00761E-05</v>
      </c>
      <c r="AI96">
        <v>0.064</v>
      </c>
      <c r="AJ96">
        <v>0.032</v>
      </c>
      <c r="AK96">
        <v>0.0961</v>
      </c>
      <c r="AL96" t="s">
        <v>296</v>
      </c>
    </row>
    <row r="97" spans="1:38" ht="12.75">
      <c r="A97" t="s">
        <v>93</v>
      </c>
      <c r="B97">
        <v>30262</v>
      </c>
      <c r="C97">
        <v>40400</v>
      </c>
      <c r="D97">
        <v>0.7720150636</v>
      </c>
      <c r="E97">
        <v>0.7387424049</v>
      </c>
      <c r="F97">
        <v>0.8067863095</v>
      </c>
      <c r="G97">
        <v>0.0001158985</v>
      </c>
      <c r="H97">
        <v>0.7490594059</v>
      </c>
      <c r="I97">
        <v>0.0021570137</v>
      </c>
      <c r="J97">
        <v>0.0866</v>
      </c>
      <c r="K97">
        <v>0.0426</v>
      </c>
      <c r="L97">
        <v>0.1307</v>
      </c>
      <c r="M97">
        <v>1.0905063403</v>
      </c>
      <c r="N97">
        <v>1.0435071986</v>
      </c>
      <c r="O97">
        <v>1.1396223043</v>
      </c>
      <c r="P97">
        <v>26865</v>
      </c>
      <c r="Q97">
        <v>36200</v>
      </c>
      <c r="R97">
        <v>0.7803527747</v>
      </c>
      <c r="S97">
        <v>0.7465791252</v>
      </c>
      <c r="T97">
        <v>0.8156542721</v>
      </c>
      <c r="U97">
        <v>0.000450547</v>
      </c>
      <c r="V97">
        <v>0.7421270718</v>
      </c>
      <c r="W97">
        <v>0.0022992581</v>
      </c>
      <c r="X97">
        <v>0.0792</v>
      </c>
      <c r="Y97">
        <v>0.035</v>
      </c>
      <c r="Z97">
        <v>0.1234</v>
      </c>
      <c r="AA97">
        <v>1.0824235983</v>
      </c>
      <c r="AB97">
        <v>1.0355763308000001</v>
      </c>
      <c r="AC97">
        <v>1.1313901365</v>
      </c>
      <c r="AD97">
        <v>0.6453341865</v>
      </c>
      <c r="AE97">
        <v>-0.0107</v>
      </c>
      <c r="AF97">
        <v>-0.0565</v>
      </c>
      <c r="AG97">
        <v>0.035</v>
      </c>
      <c r="AH97" s="4">
        <v>1.9294053E-07</v>
      </c>
      <c r="AI97">
        <v>0.0829</v>
      </c>
      <c r="AJ97">
        <v>0.0517</v>
      </c>
      <c r="AK97">
        <v>0.1141</v>
      </c>
      <c r="AL97" t="s">
        <v>297</v>
      </c>
    </row>
    <row r="98" spans="1:38" ht="12.75">
      <c r="A98" t="s">
        <v>92</v>
      </c>
      <c r="B98">
        <v>13180</v>
      </c>
      <c r="C98">
        <v>18396</v>
      </c>
      <c r="D98">
        <v>0.7000106267</v>
      </c>
      <c r="E98">
        <v>0.6681718585</v>
      </c>
      <c r="F98">
        <v>0.7333665302</v>
      </c>
      <c r="G98">
        <v>0.6352388926</v>
      </c>
      <c r="H98">
        <v>0.7164601</v>
      </c>
      <c r="I98">
        <v>0.0033230846</v>
      </c>
      <c r="J98">
        <v>-0.0113</v>
      </c>
      <c r="K98">
        <v>-0.0578</v>
      </c>
      <c r="L98">
        <v>0.0353</v>
      </c>
      <c r="M98">
        <v>0.9887968029</v>
      </c>
      <c r="N98">
        <v>0.9438230968</v>
      </c>
      <c r="O98">
        <v>1.0359135315</v>
      </c>
      <c r="P98">
        <v>11300</v>
      </c>
      <c r="Q98">
        <v>16292</v>
      </c>
      <c r="R98">
        <v>0.6887412436</v>
      </c>
      <c r="S98">
        <v>0.6569721548</v>
      </c>
      <c r="T98">
        <v>0.7220465847</v>
      </c>
      <c r="U98">
        <v>0.05798747</v>
      </c>
      <c r="V98">
        <v>0.693591947</v>
      </c>
      <c r="W98">
        <v>0.0036117269</v>
      </c>
      <c r="X98">
        <v>-0.0457</v>
      </c>
      <c r="Y98">
        <v>-0.0929</v>
      </c>
      <c r="Z98">
        <v>0.0015</v>
      </c>
      <c r="AA98">
        <v>0.9553496821</v>
      </c>
      <c r="AB98">
        <v>0.9112829312</v>
      </c>
      <c r="AC98">
        <v>1.0015473613</v>
      </c>
      <c r="AD98">
        <v>0.5319555406</v>
      </c>
      <c r="AE98">
        <v>0.0162</v>
      </c>
      <c r="AF98">
        <v>-0.0347</v>
      </c>
      <c r="AG98">
        <v>0.0671</v>
      </c>
      <c r="AH98">
        <v>0.0923810915</v>
      </c>
      <c r="AI98">
        <v>-0.0285</v>
      </c>
      <c r="AJ98">
        <v>-0.0616</v>
      </c>
      <c r="AK98">
        <v>0.0047</v>
      </c>
      <c r="AL98" t="s">
        <v>298</v>
      </c>
    </row>
    <row r="99" spans="1:38" ht="12.75">
      <c r="A99" t="s">
        <v>91</v>
      </c>
      <c r="B99">
        <v>21968</v>
      </c>
      <c r="C99">
        <v>28569</v>
      </c>
      <c r="D99">
        <v>0.7821223864</v>
      </c>
      <c r="E99">
        <v>0.7478391394</v>
      </c>
      <c r="F99">
        <v>0.8179772829</v>
      </c>
      <c r="G99">
        <v>1.31672E-05</v>
      </c>
      <c r="H99">
        <v>0.7689453604</v>
      </c>
      <c r="I99">
        <v>0.0024937767</v>
      </c>
      <c r="J99">
        <v>0.0996</v>
      </c>
      <c r="K99">
        <v>0.0548</v>
      </c>
      <c r="L99">
        <v>0.1445</v>
      </c>
      <c r="M99">
        <v>1.1047833927</v>
      </c>
      <c r="N99">
        <v>1.0563567493</v>
      </c>
      <c r="O99">
        <v>1.1554300625</v>
      </c>
      <c r="P99">
        <v>23849</v>
      </c>
      <c r="Q99">
        <v>30480</v>
      </c>
      <c r="R99">
        <v>0.8210095443</v>
      </c>
      <c r="S99">
        <v>0.7851978125</v>
      </c>
      <c r="T99">
        <v>0.8584545972</v>
      </c>
      <c r="U99" s="4">
        <v>1.1123994E-08</v>
      </c>
      <c r="V99">
        <v>0.7824475066</v>
      </c>
      <c r="W99">
        <v>0.0023632091</v>
      </c>
      <c r="X99">
        <v>0.13</v>
      </c>
      <c r="Y99">
        <v>0.0854</v>
      </c>
      <c r="Z99">
        <v>0.1746</v>
      </c>
      <c r="AA99">
        <v>1.1388184089</v>
      </c>
      <c r="AB99">
        <v>1.0891441271</v>
      </c>
      <c r="AC99">
        <v>1.1907582625</v>
      </c>
      <c r="AD99">
        <v>0.0422376474</v>
      </c>
      <c r="AE99">
        <v>-0.0485</v>
      </c>
      <c r="AF99">
        <v>-0.0953</v>
      </c>
      <c r="AG99">
        <v>-0.0017</v>
      </c>
      <c r="AH99" s="4">
        <v>1.094954E-12</v>
      </c>
      <c r="AI99">
        <v>0.1148</v>
      </c>
      <c r="AJ99">
        <v>0.0832</v>
      </c>
      <c r="AK99">
        <v>0.1464</v>
      </c>
      <c r="AL99" t="s">
        <v>299</v>
      </c>
    </row>
    <row r="100" spans="1:38" ht="12.75">
      <c r="A100" t="s">
        <v>90</v>
      </c>
      <c r="B100">
        <v>12218</v>
      </c>
      <c r="C100">
        <v>16306</v>
      </c>
      <c r="D100">
        <v>0.7551462812</v>
      </c>
      <c r="E100">
        <v>0.7207966553</v>
      </c>
      <c r="F100">
        <v>0.7911328414</v>
      </c>
      <c r="G100">
        <v>0.0065763707</v>
      </c>
      <c r="H100">
        <v>0.7492947381</v>
      </c>
      <c r="I100">
        <v>0.0033941759</v>
      </c>
      <c r="J100">
        <v>0.0645</v>
      </c>
      <c r="K100">
        <v>0.018</v>
      </c>
      <c r="L100">
        <v>0.1111</v>
      </c>
      <c r="M100">
        <v>1.0666784189</v>
      </c>
      <c r="N100">
        <v>1.0181580123</v>
      </c>
      <c r="O100">
        <v>1.1175110696</v>
      </c>
      <c r="P100">
        <v>10941</v>
      </c>
      <c r="Q100">
        <v>14586</v>
      </c>
      <c r="R100">
        <v>0.765987097</v>
      </c>
      <c r="S100">
        <v>0.7308618677</v>
      </c>
      <c r="T100">
        <v>0.8028004451</v>
      </c>
      <c r="U100">
        <v>0.0113673452</v>
      </c>
      <c r="V100">
        <v>0.7501028383</v>
      </c>
      <c r="W100">
        <v>0.0035848663</v>
      </c>
      <c r="X100">
        <v>0.0606</v>
      </c>
      <c r="Y100">
        <v>0.0137</v>
      </c>
      <c r="Z100">
        <v>0.1076</v>
      </c>
      <c r="AA100">
        <v>1.0624970356</v>
      </c>
      <c r="AB100">
        <v>1.0137749982</v>
      </c>
      <c r="AC100">
        <v>1.1135606546</v>
      </c>
      <c r="AD100">
        <v>0.5811705382</v>
      </c>
      <c r="AE100">
        <v>-0.0143</v>
      </c>
      <c r="AF100">
        <v>-0.0649</v>
      </c>
      <c r="AG100">
        <v>0.0364</v>
      </c>
      <c r="AH100">
        <v>0.0002066958</v>
      </c>
      <c r="AI100">
        <v>0.0626</v>
      </c>
      <c r="AJ100">
        <v>0.0295</v>
      </c>
      <c r="AK100">
        <v>0.0956</v>
      </c>
      <c r="AL100" t="s">
        <v>300</v>
      </c>
    </row>
    <row r="101" spans="1:38" ht="12.75">
      <c r="A101" t="s">
        <v>83</v>
      </c>
      <c r="B101">
        <v>24155</v>
      </c>
      <c r="C101">
        <v>32046</v>
      </c>
      <c r="D101">
        <v>0.7466286844</v>
      </c>
      <c r="E101">
        <v>0.7139178966</v>
      </c>
      <c r="F101">
        <v>0.7808382379</v>
      </c>
      <c r="G101">
        <v>0.0199269458</v>
      </c>
      <c r="H101">
        <v>0.7537602197</v>
      </c>
      <c r="I101">
        <v>0.0024066271</v>
      </c>
      <c r="J101">
        <v>0.0532</v>
      </c>
      <c r="K101">
        <v>0.0084</v>
      </c>
      <c r="L101">
        <v>0.098</v>
      </c>
      <c r="M101">
        <v>1.0546469266</v>
      </c>
      <c r="N101">
        <v>1.0084414532</v>
      </c>
      <c r="O101">
        <v>1.1029694746</v>
      </c>
      <c r="P101">
        <v>24272</v>
      </c>
      <c r="Q101">
        <v>31571</v>
      </c>
      <c r="R101">
        <v>0.7948840516</v>
      </c>
      <c r="S101">
        <v>0.7601387968</v>
      </c>
      <c r="T101">
        <v>0.8312174804</v>
      </c>
      <c r="U101">
        <v>1.85016E-05</v>
      </c>
      <c r="V101">
        <v>0.7688068164</v>
      </c>
      <c r="W101">
        <v>0.0023727499</v>
      </c>
      <c r="X101">
        <v>0.0977</v>
      </c>
      <c r="Y101">
        <v>0.053</v>
      </c>
      <c r="Z101">
        <v>0.1423</v>
      </c>
      <c r="AA101">
        <v>1.1025798629</v>
      </c>
      <c r="AB101">
        <v>1.0543848864</v>
      </c>
      <c r="AC101">
        <v>1.1529777881</v>
      </c>
      <c r="AD101">
        <v>0.0088500932</v>
      </c>
      <c r="AE101">
        <v>-0.0626</v>
      </c>
      <c r="AF101">
        <v>-0.1095</v>
      </c>
      <c r="AG101">
        <v>-0.0157</v>
      </c>
      <c r="AH101" s="4">
        <v>2.9798931E-06</v>
      </c>
      <c r="AI101">
        <v>0.0754</v>
      </c>
      <c r="AJ101">
        <v>0.0438</v>
      </c>
      <c r="AK101">
        <v>0.1071</v>
      </c>
      <c r="AL101" t="s">
        <v>301</v>
      </c>
    </row>
    <row r="102" spans="1:38" ht="12.75">
      <c r="A102" t="s">
        <v>96</v>
      </c>
      <c r="B102">
        <v>13598</v>
      </c>
      <c r="C102">
        <v>18924</v>
      </c>
      <c r="D102">
        <v>0.6895492908</v>
      </c>
      <c r="E102">
        <v>0.6580161196</v>
      </c>
      <c r="F102">
        <v>0.7225935815</v>
      </c>
      <c r="G102">
        <v>0.2703653398</v>
      </c>
      <c r="H102">
        <v>0.7185584443</v>
      </c>
      <c r="I102">
        <v>0.0032690284</v>
      </c>
      <c r="J102">
        <v>-0.0263</v>
      </c>
      <c r="K102">
        <v>-0.0731</v>
      </c>
      <c r="L102">
        <v>0.0205</v>
      </c>
      <c r="M102">
        <v>0.9740196908</v>
      </c>
      <c r="N102">
        <v>0.9294776543</v>
      </c>
      <c r="O102">
        <v>1.0206962521</v>
      </c>
      <c r="P102">
        <v>14063</v>
      </c>
      <c r="Q102">
        <v>20672</v>
      </c>
      <c r="R102">
        <v>0.6919385927</v>
      </c>
      <c r="S102">
        <v>0.6606386602</v>
      </c>
      <c r="T102">
        <v>0.7247214625</v>
      </c>
      <c r="U102">
        <v>0.0822226112</v>
      </c>
      <c r="V102">
        <v>0.6802921827</v>
      </c>
      <c r="W102">
        <v>0.0032436435</v>
      </c>
      <c r="X102">
        <v>-0.041</v>
      </c>
      <c r="Y102">
        <v>-0.0873</v>
      </c>
      <c r="Z102">
        <v>0.0052</v>
      </c>
      <c r="AA102">
        <v>0.9597847097</v>
      </c>
      <c r="AB102">
        <v>0.9163687233</v>
      </c>
      <c r="AC102">
        <v>1.0052576715</v>
      </c>
      <c r="AD102">
        <v>0.8927177789</v>
      </c>
      <c r="AE102">
        <v>-0.0035</v>
      </c>
      <c r="AF102">
        <v>-0.0537</v>
      </c>
      <c r="AG102">
        <v>0.0468</v>
      </c>
      <c r="AH102">
        <v>0.0449112866</v>
      </c>
      <c r="AI102">
        <v>-0.0337</v>
      </c>
      <c r="AJ102">
        <v>-0.0666</v>
      </c>
      <c r="AK102">
        <v>-0.0008</v>
      </c>
      <c r="AL102" t="s">
        <v>302</v>
      </c>
    </row>
    <row r="103" spans="1:38" ht="12.75">
      <c r="A103" t="s">
        <v>97</v>
      </c>
      <c r="B103">
        <v>21842</v>
      </c>
      <c r="C103">
        <v>30902</v>
      </c>
      <c r="D103">
        <v>0.7261885812</v>
      </c>
      <c r="E103">
        <v>0.6944699736</v>
      </c>
      <c r="F103">
        <v>0.7593558764</v>
      </c>
      <c r="G103">
        <v>0.264083989</v>
      </c>
      <c r="H103">
        <v>0.7068150929</v>
      </c>
      <c r="I103">
        <v>0.0025895865</v>
      </c>
      <c r="J103">
        <v>0.0254</v>
      </c>
      <c r="K103">
        <v>-0.0192</v>
      </c>
      <c r="L103">
        <v>0.0701</v>
      </c>
      <c r="M103">
        <v>1.0257743525</v>
      </c>
      <c r="N103">
        <v>0.9809703787</v>
      </c>
      <c r="O103">
        <v>1.0726246634</v>
      </c>
      <c r="P103">
        <v>22369</v>
      </c>
      <c r="Q103">
        <v>30871</v>
      </c>
      <c r="R103">
        <v>0.7553899851</v>
      </c>
      <c r="S103">
        <v>0.7224075543</v>
      </c>
      <c r="T103">
        <v>0.7898782705</v>
      </c>
      <c r="U103">
        <v>0.0403854418</v>
      </c>
      <c r="V103">
        <v>0.7245958991</v>
      </c>
      <c r="W103">
        <v>0.0025424814</v>
      </c>
      <c r="X103">
        <v>0.0467</v>
      </c>
      <c r="Y103">
        <v>0.002</v>
      </c>
      <c r="Z103">
        <v>0.0913</v>
      </c>
      <c r="AA103">
        <v>1.0477978324</v>
      </c>
      <c r="AB103">
        <v>1.0020480605</v>
      </c>
      <c r="AC103">
        <v>1.095636368</v>
      </c>
      <c r="AD103">
        <v>0.0980753163</v>
      </c>
      <c r="AE103">
        <v>-0.0394</v>
      </c>
      <c r="AF103">
        <v>-0.0861</v>
      </c>
      <c r="AG103">
        <v>0.0073</v>
      </c>
      <c r="AH103">
        <v>0.0251579372</v>
      </c>
      <c r="AI103">
        <v>0.0361</v>
      </c>
      <c r="AJ103">
        <v>0.0045</v>
      </c>
      <c r="AK103">
        <v>0.0676</v>
      </c>
      <c r="AL103" t="s">
        <v>303</v>
      </c>
    </row>
    <row r="104" spans="1:38" ht="12.75">
      <c r="A104" t="s">
        <v>98</v>
      </c>
      <c r="B104">
        <v>1249</v>
      </c>
      <c r="C104">
        <v>1756</v>
      </c>
      <c r="D104">
        <v>0.7138682212</v>
      </c>
      <c r="E104">
        <v>0.6644711385</v>
      </c>
      <c r="F104">
        <v>0.7669375052</v>
      </c>
      <c r="G104">
        <v>0.819755313</v>
      </c>
      <c r="H104">
        <v>0.7112756264</v>
      </c>
      <c r="I104">
        <v>0.0108143005</v>
      </c>
      <c r="J104">
        <v>0.0083</v>
      </c>
      <c r="K104">
        <v>-0.0634</v>
      </c>
      <c r="L104">
        <v>0.08</v>
      </c>
      <c r="M104">
        <v>1.0083712844</v>
      </c>
      <c r="N104">
        <v>0.9385956616</v>
      </c>
      <c r="O104">
        <v>1.0833340583</v>
      </c>
      <c r="P104">
        <v>2551</v>
      </c>
      <c r="Q104">
        <v>3508</v>
      </c>
      <c r="R104">
        <v>0.7501598392</v>
      </c>
      <c r="S104">
        <v>0.7075102096</v>
      </c>
      <c r="T104">
        <v>0.7953804436</v>
      </c>
      <c r="U104">
        <v>0.1832711054</v>
      </c>
      <c r="V104">
        <v>0.7271949829</v>
      </c>
      <c r="W104">
        <v>0.0075200689</v>
      </c>
      <c r="X104">
        <v>0.0397</v>
      </c>
      <c r="Y104">
        <v>-0.0188</v>
      </c>
      <c r="Z104">
        <v>0.0983</v>
      </c>
      <c r="AA104">
        <v>1.0405431221</v>
      </c>
      <c r="AB104">
        <v>0.9813840251</v>
      </c>
      <c r="AC104">
        <v>1.1032684059</v>
      </c>
      <c r="AD104">
        <v>0.2371907139</v>
      </c>
      <c r="AE104">
        <v>-0.0496</v>
      </c>
      <c r="AF104">
        <v>-0.1318</v>
      </c>
      <c r="AG104">
        <v>0.0326</v>
      </c>
      <c r="AH104">
        <v>0.3087146792</v>
      </c>
      <c r="AI104">
        <v>0.024</v>
      </c>
      <c r="AJ104">
        <v>-0.0222</v>
      </c>
      <c r="AK104">
        <v>0.0703</v>
      </c>
      <c r="AL104" t="s">
        <v>304</v>
      </c>
    </row>
    <row r="105" spans="1:38" ht="12.75">
      <c r="A105" t="s">
        <v>84</v>
      </c>
      <c r="B105">
        <v>29351</v>
      </c>
      <c r="C105">
        <v>36773</v>
      </c>
      <c r="D105">
        <v>0.8234272633</v>
      </c>
      <c r="E105">
        <v>0.7878209231</v>
      </c>
      <c r="F105">
        <v>0.8606428669</v>
      </c>
      <c r="G105" s="4">
        <v>2.081927E-11</v>
      </c>
      <c r="H105">
        <v>0.7981671335</v>
      </c>
      <c r="I105">
        <v>0.0020930439</v>
      </c>
      <c r="J105">
        <v>0.1511</v>
      </c>
      <c r="K105">
        <v>0.1069</v>
      </c>
      <c r="L105">
        <v>0.1953</v>
      </c>
      <c r="M105">
        <v>1.1631284073</v>
      </c>
      <c r="N105">
        <v>1.1128328346</v>
      </c>
      <c r="O105">
        <v>1.2156971377</v>
      </c>
      <c r="P105">
        <v>24978</v>
      </c>
      <c r="Q105">
        <v>32383</v>
      </c>
      <c r="R105">
        <v>0.8205268664</v>
      </c>
      <c r="S105">
        <v>0.7849295791</v>
      </c>
      <c r="T105">
        <v>0.8577385238</v>
      </c>
      <c r="U105" s="4">
        <v>1.0754104E-08</v>
      </c>
      <c r="V105">
        <v>0.7713306364</v>
      </c>
      <c r="W105">
        <v>0.0023338113</v>
      </c>
      <c r="X105">
        <v>0.1294</v>
      </c>
      <c r="Y105">
        <v>0.0851</v>
      </c>
      <c r="Z105">
        <v>0.1738</v>
      </c>
      <c r="AA105">
        <v>1.1381488886</v>
      </c>
      <c r="AB105">
        <v>1.0887720618</v>
      </c>
      <c r="AC105">
        <v>1.1897650005</v>
      </c>
      <c r="AD105">
        <v>0.8804759395</v>
      </c>
      <c r="AE105">
        <v>0.0035</v>
      </c>
      <c r="AF105">
        <v>-0.0425</v>
      </c>
      <c r="AG105">
        <v>0.0495</v>
      </c>
      <c r="AH105" s="4">
        <v>1.633835E-18</v>
      </c>
      <c r="AI105">
        <v>0.1403</v>
      </c>
      <c r="AJ105">
        <v>0.1089</v>
      </c>
      <c r="AK105">
        <v>0.1716</v>
      </c>
      <c r="AL105" t="s">
        <v>305</v>
      </c>
    </row>
    <row r="106" spans="1:38" ht="12.75">
      <c r="A106" t="s">
        <v>85</v>
      </c>
      <c r="B106">
        <v>22120</v>
      </c>
      <c r="C106">
        <v>28816</v>
      </c>
      <c r="D106">
        <v>0.7919216761</v>
      </c>
      <c r="E106">
        <v>0.7573138578</v>
      </c>
      <c r="F106">
        <v>0.8281110066</v>
      </c>
      <c r="G106" s="4">
        <v>8.7897782E-07</v>
      </c>
      <c r="H106">
        <v>0.7676290949</v>
      </c>
      <c r="I106">
        <v>0.0024879964</v>
      </c>
      <c r="J106">
        <v>0.1121</v>
      </c>
      <c r="K106">
        <v>0.0674</v>
      </c>
      <c r="L106">
        <v>0.1568</v>
      </c>
      <c r="M106">
        <v>1.1186253345</v>
      </c>
      <c r="N106">
        <v>1.0697402194</v>
      </c>
      <c r="O106">
        <v>1.1697444074</v>
      </c>
      <c r="P106">
        <v>19250</v>
      </c>
      <c r="Q106">
        <v>25336</v>
      </c>
      <c r="R106">
        <v>0.7928692412</v>
      </c>
      <c r="S106">
        <v>0.7579538854</v>
      </c>
      <c r="T106">
        <v>0.8293929826</v>
      </c>
      <c r="U106">
        <v>3.48196E-05</v>
      </c>
      <c r="V106">
        <v>0.7597884433</v>
      </c>
      <c r="W106">
        <v>0.002683949</v>
      </c>
      <c r="X106">
        <v>0.0951</v>
      </c>
      <c r="Y106">
        <v>0.0501</v>
      </c>
      <c r="Z106">
        <v>0.1402</v>
      </c>
      <c r="AA106">
        <v>1.0997851292</v>
      </c>
      <c r="AB106">
        <v>1.0513542063</v>
      </c>
      <c r="AC106">
        <v>1.1504470361</v>
      </c>
      <c r="AD106">
        <v>0.960317872</v>
      </c>
      <c r="AE106">
        <v>-0.0012</v>
      </c>
      <c r="AF106">
        <v>-0.0483</v>
      </c>
      <c r="AG106">
        <v>0.0459</v>
      </c>
      <c r="AH106" s="4">
        <v>1.537512E-10</v>
      </c>
      <c r="AI106">
        <v>0.1036</v>
      </c>
      <c r="AJ106">
        <v>0.0719</v>
      </c>
      <c r="AK106">
        <v>0.1353</v>
      </c>
      <c r="AL106" t="s">
        <v>306</v>
      </c>
    </row>
    <row r="107" spans="1:38" ht="12.75">
      <c r="A107" t="s">
        <v>99</v>
      </c>
      <c r="B107">
        <v>10330</v>
      </c>
      <c r="C107">
        <v>14707</v>
      </c>
      <c r="D107">
        <v>0.6485761533</v>
      </c>
      <c r="E107">
        <v>0.6178288054</v>
      </c>
      <c r="F107">
        <v>0.6808536975</v>
      </c>
      <c r="G107">
        <v>0.0004087097</v>
      </c>
      <c r="H107">
        <v>0.7023866186</v>
      </c>
      <c r="I107">
        <v>0.0037700950000000002</v>
      </c>
      <c r="J107">
        <v>-0.0876</v>
      </c>
      <c r="K107">
        <v>-0.1362</v>
      </c>
      <c r="L107">
        <v>-0.039</v>
      </c>
      <c r="M107">
        <v>0.9161432731</v>
      </c>
      <c r="N107">
        <v>0.8727112478</v>
      </c>
      <c r="O107">
        <v>0.9617367704</v>
      </c>
      <c r="P107">
        <v>11470</v>
      </c>
      <c r="Q107">
        <v>16675</v>
      </c>
      <c r="R107">
        <v>0.6797363215</v>
      </c>
      <c r="S107">
        <v>0.6483256734</v>
      </c>
      <c r="T107">
        <v>0.7126687801</v>
      </c>
      <c r="U107">
        <v>0.0147901886</v>
      </c>
      <c r="V107">
        <v>0.687856072</v>
      </c>
      <c r="W107">
        <v>0.0035883377</v>
      </c>
      <c r="X107">
        <v>-0.0588</v>
      </c>
      <c r="Y107">
        <v>-0.1062</v>
      </c>
      <c r="Z107">
        <v>-0.0115</v>
      </c>
      <c r="AA107">
        <v>0.9428589978</v>
      </c>
      <c r="AB107">
        <v>0.8992894381</v>
      </c>
      <c r="AC107">
        <v>0.9885394534</v>
      </c>
      <c r="AD107">
        <v>0.081598758</v>
      </c>
      <c r="AE107">
        <v>-0.0469</v>
      </c>
      <c r="AF107">
        <v>-0.0997</v>
      </c>
      <c r="AG107">
        <v>0.0059</v>
      </c>
      <c r="AH107">
        <v>2.3221E-05</v>
      </c>
      <c r="AI107">
        <v>-0.0732</v>
      </c>
      <c r="AJ107">
        <v>-0.1071</v>
      </c>
      <c r="AK107">
        <v>-0.0393</v>
      </c>
      <c r="AL107" t="s">
        <v>307</v>
      </c>
    </row>
    <row r="108" spans="1:38" ht="12.75">
      <c r="A108" t="s">
        <v>100</v>
      </c>
      <c r="B108">
        <v>9077</v>
      </c>
      <c r="C108">
        <v>13434</v>
      </c>
      <c r="D108">
        <v>0.6683117579</v>
      </c>
      <c r="E108">
        <v>0.6370822018</v>
      </c>
      <c r="F108">
        <v>0.7010721765</v>
      </c>
      <c r="G108">
        <v>0.0183082661</v>
      </c>
      <c r="H108">
        <v>0.6756736638</v>
      </c>
      <c r="I108">
        <v>0.0040388426</v>
      </c>
      <c r="J108">
        <v>-0.0576</v>
      </c>
      <c r="K108">
        <v>-0.1055</v>
      </c>
      <c r="L108">
        <v>-0.0098</v>
      </c>
      <c r="M108">
        <v>0.9440207111</v>
      </c>
      <c r="N108">
        <v>0.8999075446</v>
      </c>
      <c r="O108">
        <v>0.9902962901</v>
      </c>
      <c r="P108">
        <v>7710</v>
      </c>
      <c r="Q108">
        <v>12095</v>
      </c>
      <c r="R108">
        <v>0.6371587353</v>
      </c>
      <c r="S108">
        <v>0.6068159597</v>
      </c>
      <c r="T108">
        <v>0.6690187485</v>
      </c>
      <c r="U108" s="4">
        <v>6.9831979E-07</v>
      </c>
      <c r="V108">
        <v>0.6374534932</v>
      </c>
      <c r="W108">
        <v>0.0043712252</v>
      </c>
      <c r="X108">
        <v>-0.1235</v>
      </c>
      <c r="Y108">
        <v>-0.1723</v>
      </c>
      <c r="Z108">
        <v>-0.0747</v>
      </c>
      <c r="AA108">
        <v>0.8837998318</v>
      </c>
      <c r="AB108">
        <v>0.841711513</v>
      </c>
      <c r="AC108">
        <v>0.9279927036</v>
      </c>
      <c r="AD108">
        <v>0.0804186111</v>
      </c>
      <c r="AE108">
        <v>0.0477</v>
      </c>
      <c r="AF108">
        <v>-0.0058</v>
      </c>
      <c r="AG108">
        <v>0.1013</v>
      </c>
      <c r="AH108" s="4">
        <v>2.0596356E-07</v>
      </c>
      <c r="AI108">
        <v>-0.0906</v>
      </c>
      <c r="AJ108">
        <v>-0.1247</v>
      </c>
      <c r="AK108">
        <v>-0.0564</v>
      </c>
      <c r="AL108" t="s">
        <v>308</v>
      </c>
    </row>
    <row r="109" spans="1:38" ht="12.75">
      <c r="A109" t="s">
        <v>103</v>
      </c>
      <c r="B109">
        <v>25932</v>
      </c>
      <c r="C109">
        <v>39035</v>
      </c>
      <c r="D109">
        <v>0.6404241212</v>
      </c>
      <c r="E109">
        <v>0.6124729389</v>
      </c>
      <c r="F109">
        <v>0.6696509004</v>
      </c>
      <c r="G109">
        <v>1.07185E-05</v>
      </c>
      <c r="H109">
        <v>0.6643268861</v>
      </c>
      <c r="I109">
        <v>0.0023901332</v>
      </c>
      <c r="J109">
        <v>-0.1002</v>
      </c>
      <c r="K109">
        <v>-0.1449</v>
      </c>
      <c r="L109">
        <v>-0.0556</v>
      </c>
      <c r="M109">
        <v>0.9046281576</v>
      </c>
      <c r="N109">
        <v>0.8651458432</v>
      </c>
      <c r="O109">
        <v>0.9459123106</v>
      </c>
      <c r="P109">
        <v>23325</v>
      </c>
      <c r="Q109">
        <v>35941</v>
      </c>
      <c r="R109">
        <v>0.6429434012</v>
      </c>
      <c r="S109">
        <v>0.6147573771</v>
      </c>
      <c r="T109">
        <v>0.6724217269</v>
      </c>
      <c r="U109" s="4">
        <v>5.5727821E-07</v>
      </c>
      <c r="V109">
        <v>0.6489802732</v>
      </c>
      <c r="W109">
        <v>0.0025175983</v>
      </c>
      <c r="X109">
        <v>-0.1145</v>
      </c>
      <c r="Y109">
        <v>-0.1593</v>
      </c>
      <c r="Z109">
        <v>-0.0697</v>
      </c>
      <c r="AA109">
        <v>0.8918237142</v>
      </c>
      <c r="AB109">
        <v>0.8527270151</v>
      </c>
      <c r="AC109">
        <v>0.9327129586</v>
      </c>
      <c r="AD109">
        <v>0.8695305527</v>
      </c>
      <c r="AE109">
        <v>-0.0039</v>
      </c>
      <c r="AF109">
        <v>-0.0508</v>
      </c>
      <c r="AG109">
        <v>0.0429</v>
      </c>
      <c r="AH109" s="4">
        <v>2.878104E-11</v>
      </c>
      <c r="AI109">
        <v>-0.1074</v>
      </c>
      <c r="AJ109">
        <v>-0.139</v>
      </c>
      <c r="AK109">
        <v>-0.0757</v>
      </c>
      <c r="AL109" t="s">
        <v>309</v>
      </c>
    </row>
    <row r="110" spans="1:38" ht="12.75">
      <c r="A110" t="s">
        <v>104</v>
      </c>
      <c r="B110">
        <v>22298</v>
      </c>
      <c r="C110">
        <v>33351</v>
      </c>
      <c r="D110">
        <v>0.6105825708</v>
      </c>
      <c r="E110">
        <v>0.5836220203</v>
      </c>
      <c r="F110">
        <v>0.63878857</v>
      </c>
      <c r="G110" s="4">
        <v>1.353571E-10</v>
      </c>
      <c r="H110">
        <v>0.6685856496</v>
      </c>
      <c r="I110">
        <v>0.0025775657</v>
      </c>
      <c r="J110">
        <v>-0.1479</v>
      </c>
      <c r="K110">
        <v>-0.1931</v>
      </c>
      <c r="L110">
        <v>-0.1028</v>
      </c>
      <c r="M110">
        <v>0.8624756123</v>
      </c>
      <c r="N110">
        <v>0.8243926103</v>
      </c>
      <c r="O110">
        <v>0.9023178672</v>
      </c>
      <c r="P110">
        <v>18628</v>
      </c>
      <c r="Q110">
        <v>29231</v>
      </c>
      <c r="R110">
        <v>0.6133076204</v>
      </c>
      <c r="S110">
        <v>0.5860224874</v>
      </c>
      <c r="T110">
        <v>0.6418631458</v>
      </c>
      <c r="U110" s="4">
        <v>3.328262E-12</v>
      </c>
      <c r="V110">
        <v>0.6372686531</v>
      </c>
      <c r="W110">
        <v>0.0028121079</v>
      </c>
      <c r="X110">
        <v>-0.1617</v>
      </c>
      <c r="Y110">
        <v>-0.2072</v>
      </c>
      <c r="Z110">
        <v>-0.1162</v>
      </c>
      <c r="AA110">
        <v>0.8507160645</v>
      </c>
      <c r="AB110">
        <v>0.8128689871</v>
      </c>
      <c r="AC110">
        <v>0.890325297</v>
      </c>
      <c r="AD110">
        <v>0.8556940443</v>
      </c>
      <c r="AE110">
        <v>-0.0045</v>
      </c>
      <c r="AF110">
        <v>-0.0524</v>
      </c>
      <c r="AG110">
        <v>0.0435</v>
      </c>
      <c r="AH110" s="4">
        <v>2.9652E-21</v>
      </c>
      <c r="AI110">
        <v>-0.1548</v>
      </c>
      <c r="AJ110">
        <v>-0.1869</v>
      </c>
      <c r="AK110">
        <v>-0.1228</v>
      </c>
      <c r="AL110" t="s">
        <v>310</v>
      </c>
    </row>
    <row r="111" spans="1:38" ht="12.75">
      <c r="A111" t="s">
        <v>101</v>
      </c>
      <c r="B111">
        <v>17856</v>
      </c>
      <c r="C111">
        <v>26768</v>
      </c>
      <c r="D111">
        <v>0.6653898254</v>
      </c>
      <c r="E111">
        <v>0.6359221769</v>
      </c>
      <c r="F111">
        <v>0.6962229591</v>
      </c>
      <c r="G111">
        <v>0.0073136537</v>
      </c>
      <c r="H111">
        <v>0.6670651524</v>
      </c>
      <c r="I111">
        <v>0.0028804198</v>
      </c>
      <c r="J111">
        <v>-0.062</v>
      </c>
      <c r="K111">
        <v>-0.1073</v>
      </c>
      <c r="L111">
        <v>-0.0167</v>
      </c>
      <c r="M111">
        <v>0.9398933487</v>
      </c>
      <c r="N111">
        <v>0.8982689568</v>
      </c>
      <c r="O111">
        <v>0.9834465503</v>
      </c>
      <c r="P111">
        <v>15635</v>
      </c>
      <c r="Q111">
        <v>23388</v>
      </c>
      <c r="R111">
        <v>0.6718735975</v>
      </c>
      <c r="S111">
        <v>0.6418003707</v>
      </c>
      <c r="T111">
        <v>0.7033559836</v>
      </c>
      <c r="U111">
        <v>0.0025588194</v>
      </c>
      <c r="V111">
        <v>0.6685052164</v>
      </c>
      <c r="W111">
        <v>0.0030781814</v>
      </c>
      <c r="X111">
        <v>-0.0705</v>
      </c>
      <c r="Y111">
        <v>-0.1163</v>
      </c>
      <c r="Z111">
        <v>-0.0247</v>
      </c>
      <c r="AA111">
        <v>0.931952651</v>
      </c>
      <c r="AB111">
        <v>0.8902382221</v>
      </c>
      <c r="AC111">
        <v>0.9756217181</v>
      </c>
      <c r="AD111">
        <v>0.6945421088</v>
      </c>
      <c r="AE111">
        <v>-0.0097</v>
      </c>
      <c r="AF111">
        <v>-0.0581</v>
      </c>
      <c r="AG111">
        <v>0.0387</v>
      </c>
      <c r="AH111">
        <v>5.56653E-05</v>
      </c>
      <c r="AI111">
        <v>-0.0662</v>
      </c>
      <c r="AJ111">
        <v>-0.0984</v>
      </c>
      <c r="AK111">
        <v>-0.034</v>
      </c>
      <c r="AL111" t="s">
        <v>311</v>
      </c>
    </row>
    <row r="112" spans="1:38" ht="12.75">
      <c r="A112" t="s">
        <v>102</v>
      </c>
      <c r="B112">
        <v>8684</v>
      </c>
      <c r="C112">
        <v>13591</v>
      </c>
      <c r="D112">
        <v>0.608049555</v>
      </c>
      <c r="E112">
        <v>0.5793848366</v>
      </c>
      <c r="F112">
        <v>0.6381324433</v>
      </c>
      <c r="G112" s="4">
        <v>6.673877E-10</v>
      </c>
      <c r="H112">
        <v>0.6389522478</v>
      </c>
      <c r="I112">
        <v>0.0041199393</v>
      </c>
      <c r="J112">
        <v>-0.1521</v>
      </c>
      <c r="K112">
        <v>-0.2004</v>
      </c>
      <c r="L112">
        <v>-0.1038</v>
      </c>
      <c r="M112">
        <v>0.8588976125</v>
      </c>
      <c r="N112">
        <v>0.8184073959</v>
      </c>
      <c r="O112">
        <v>0.9013910584</v>
      </c>
      <c r="P112">
        <v>6406</v>
      </c>
      <c r="Q112">
        <v>11061</v>
      </c>
      <c r="R112">
        <v>0.5674727904</v>
      </c>
      <c r="S112">
        <v>0.5398162605</v>
      </c>
      <c r="T112">
        <v>0.5965462535</v>
      </c>
      <c r="U112" s="4">
        <v>6.049275E-21</v>
      </c>
      <c r="V112">
        <v>0.5791519754</v>
      </c>
      <c r="W112">
        <v>0.0046942014</v>
      </c>
      <c r="X112">
        <v>-0.2394</v>
      </c>
      <c r="Y112">
        <v>-0.2893</v>
      </c>
      <c r="Z112">
        <v>-0.1894</v>
      </c>
      <c r="AA112">
        <v>0.7871387911</v>
      </c>
      <c r="AB112">
        <v>0.7487765509</v>
      </c>
      <c r="AC112">
        <v>0.8274664527</v>
      </c>
      <c r="AD112">
        <v>0.0137786557</v>
      </c>
      <c r="AE112">
        <v>0.0691</v>
      </c>
      <c r="AF112">
        <v>0.0141</v>
      </c>
      <c r="AG112">
        <v>0.124</v>
      </c>
      <c r="AH112" s="4">
        <v>2.463838E-28</v>
      </c>
      <c r="AI112">
        <v>-0.1957</v>
      </c>
      <c r="AJ112">
        <v>-0.2305</v>
      </c>
      <c r="AK112">
        <v>-0.161</v>
      </c>
      <c r="AL112" t="s">
        <v>312</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39"/>
  <sheetViews>
    <sheetView workbookViewId="0" topLeftCell="A1">
      <selection activeCell="G26" sqref="G26:K26"/>
    </sheetView>
  </sheetViews>
  <sheetFormatPr defaultColWidth="9.140625" defaultRowHeight="12.75"/>
  <cols>
    <col min="1" max="1" width="12.421875" style="0" customWidth="1"/>
    <col min="2" max="5" width="8.00390625" style="0" customWidth="1"/>
    <col min="7" max="7" width="18.140625" style="0" customWidth="1"/>
    <col min="8" max="11" width="8.00390625" style="0" customWidth="1"/>
  </cols>
  <sheetData>
    <row r="1" spans="1:5" ht="15.75" thickBot="1">
      <c r="A1" s="16" t="s">
        <v>422</v>
      </c>
      <c r="B1" s="16"/>
      <c r="C1" s="16"/>
      <c r="D1" s="16"/>
      <c r="E1" s="16"/>
    </row>
    <row r="2" spans="1:11" ht="13.5" thickBot="1">
      <c r="A2" s="65" t="s">
        <v>142</v>
      </c>
      <c r="B2" s="59" t="s">
        <v>329</v>
      </c>
      <c r="C2" s="59"/>
      <c r="D2" s="59"/>
      <c r="E2" s="60"/>
      <c r="G2" s="65" t="s">
        <v>142</v>
      </c>
      <c r="H2" s="59" t="s">
        <v>329</v>
      </c>
      <c r="I2" s="59"/>
      <c r="J2" s="59"/>
      <c r="K2" s="60"/>
    </row>
    <row r="3" spans="1:11" ht="12.75">
      <c r="A3" s="66"/>
      <c r="B3" s="17" t="s">
        <v>143</v>
      </c>
      <c r="C3" s="18" t="s">
        <v>421</v>
      </c>
      <c r="D3" s="19" t="s">
        <v>143</v>
      </c>
      <c r="E3" s="27" t="s">
        <v>421</v>
      </c>
      <c r="G3" s="66"/>
      <c r="H3" s="17" t="s">
        <v>143</v>
      </c>
      <c r="I3" s="18" t="s">
        <v>421</v>
      </c>
      <c r="J3" s="19" t="s">
        <v>143</v>
      </c>
      <c r="K3" s="27" t="s">
        <v>421</v>
      </c>
    </row>
    <row r="4" spans="1:11" ht="12.75">
      <c r="A4" s="66"/>
      <c r="B4" s="17" t="s">
        <v>144</v>
      </c>
      <c r="C4" s="18" t="s">
        <v>179</v>
      </c>
      <c r="D4" s="19" t="s">
        <v>144</v>
      </c>
      <c r="E4" s="36" t="s">
        <v>179</v>
      </c>
      <c r="G4" s="66"/>
      <c r="H4" s="17" t="s">
        <v>144</v>
      </c>
      <c r="I4" s="18" t="s">
        <v>179</v>
      </c>
      <c r="J4" s="19" t="s">
        <v>144</v>
      </c>
      <c r="K4" s="36" t="s">
        <v>179</v>
      </c>
    </row>
    <row r="5" spans="1:11" ht="12.75">
      <c r="A5" s="66"/>
      <c r="B5" s="20" t="s">
        <v>418</v>
      </c>
      <c r="C5" s="21" t="s">
        <v>180</v>
      </c>
      <c r="D5" s="20" t="s">
        <v>418</v>
      </c>
      <c r="E5" s="37" t="s">
        <v>180</v>
      </c>
      <c r="G5" s="66"/>
      <c r="H5" s="20" t="s">
        <v>418</v>
      </c>
      <c r="I5" s="21" t="s">
        <v>180</v>
      </c>
      <c r="J5" s="20" t="s">
        <v>418</v>
      </c>
      <c r="K5" s="37" t="s">
        <v>180</v>
      </c>
    </row>
    <row r="6" spans="1:11" ht="13.5" thickBot="1">
      <c r="A6" s="67"/>
      <c r="B6" s="61" t="s">
        <v>333</v>
      </c>
      <c r="C6" s="62"/>
      <c r="D6" s="63" t="s">
        <v>334</v>
      </c>
      <c r="E6" s="64"/>
      <c r="G6" s="67"/>
      <c r="H6" s="61" t="s">
        <v>333</v>
      </c>
      <c r="I6" s="62"/>
      <c r="J6" s="63" t="s">
        <v>334</v>
      </c>
      <c r="K6" s="64"/>
    </row>
    <row r="7" spans="1:11" ht="12.75">
      <c r="A7" s="23" t="s">
        <v>145</v>
      </c>
      <c r="B7" s="38">
        <f>'orig. data'!B4/3</f>
        <v>9735</v>
      </c>
      <c r="C7" s="52">
        <f>'orig. data'!H4*100</f>
        <v>70.71942272</v>
      </c>
      <c r="D7" s="42">
        <f>'orig. data'!P4/3</f>
        <v>10446</v>
      </c>
      <c r="E7" s="54">
        <f>'orig. data'!V4*100</f>
        <v>68.61534419</v>
      </c>
      <c r="G7" s="29" t="s">
        <v>160</v>
      </c>
      <c r="H7" s="38">
        <f>'orig. data'!B19/3</f>
        <v>14357.333333333334</v>
      </c>
      <c r="I7" s="52">
        <f>'orig. data'!H19*100</f>
        <v>77.02845289</v>
      </c>
      <c r="J7" s="42">
        <f>'orig. data'!P19/3</f>
        <v>15514.666666666666</v>
      </c>
      <c r="K7" s="54">
        <f>'orig. data'!V19*100</f>
        <v>76.14435756</v>
      </c>
    </row>
    <row r="8" spans="1:11" ht="12.75">
      <c r="A8" s="24" t="s">
        <v>146</v>
      </c>
      <c r="B8" s="39">
        <f>'orig. data'!B5/3</f>
        <v>16843.333333333332</v>
      </c>
      <c r="C8" s="52">
        <f>'orig. data'!H5*100</f>
        <v>63.502236970000006</v>
      </c>
      <c r="D8" s="42">
        <f>'orig. data'!P5/3</f>
        <v>16715.666666666668</v>
      </c>
      <c r="E8" s="54">
        <f>'orig. data'!V5*100</f>
        <v>62.34397533</v>
      </c>
      <c r="G8" s="30" t="s">
        <v>161</v>
      </c>
      <c r="H8" s="39">
        <f>'orig. data'!B20/3</f>
        <v>9193</v>
      </c>
      <c r="I8" s="52">
        <f>'orig. data'!H20*100</f>
        <v>77.99049827</v>
      </c>
      <c r="J8" s="42">
        <f>'orig. data'!P20/3</f>
        <v>8982.666666666666</v>
      </c>
      <c r="K8" s="54">
        <f>'orig. data'!V20*100</f>
        <v>76.68098909999999</v>
      </c>
    </row>
    <row r="9" spans="1:11" ht="12.75">
      <c r="A9" s="24" t="s">
        <v>147</v>
      </c>
      <c r="B9" s="39">
        <f>'orig. data'!B7/3</f>
        <v>13473.666666666666</v>
      </c>
      <c r="C9" s="52">
        <f>'orig. data'!H7*100</f>
        <v>63.71833473</v>
      </c>
      <c r="D9" s="42">
        <f>'orig. data'!P7/3</f>
        <v>12235.666666666666</v>
      </c>
      <c r="E9" s="54">
        <f>'orig. data'!V7*100</f>
        <v>62.048040029999996</v>
      </c>
      <c r="G9" s="30" t="s">
        <v>166</v>
      </c>
      <c r="H9" s="39">
        <f>'orig. data'!B25/3</f>
        <v>8051.666666666667</v>
      </c>
      <c r="I9" s="52">
        <f>'orig. data'!H25*100</f>
        <v>75.37602197</v>
      </c>
      <c r="J9" s="42">
        <f>'orig. data'!P25/3</f>
        <v>8090.666666666667</v>
      </c>
      <c r="K9" s="54">
        <f>'orig. data'!V25*100</f>
        <v>76.88068164</v>
      </c>
    </row>
    <row r="10" spans="1:11" ht="12.75">
      <c r="A10" s="24" t="s">
        <v>108</v>
      </c>
      <c r="B10" s="39">
        <f>'orig. data'!B6/3</f>
        <v>11167.666666666666</v>
      </c>
      <c r="C10" s="52">
        <f>'orig. data'!H6*100</f>
        <v>73.98092126</v>
      </c>
      <c r="D10" s="42">
        <f>'orig. data'!P6/3</f>
        <v>10761.333333333334</v>
      </c>
      <c r="E10" s="54">
        <f>'orig. data'!V6*100</f>
        <v>73.63043379000001</v>
      </c>
      <c r="G10" s="30" t="s">
        <v>162</v>
      </c>
      <c r="H10" s="39">
        <f>'orig. data'!B21/3</f>
        <v>16177.666666666666</v>
      </c>
      <c r="I10" s="52">
        <f>'orig. data'!H21*100</f>
        <v>76.41187121</v>
      </c>
      <c r="J10" s="42">
        <f>'orig. data'!P21/3</f>
        <v>14675.666666666666</v>
      </c>
      <c r="K10" s="54">
        <f>'orig. data'!V21*100</f>
        <v>76.08308708</v>
      </c>
    </row>
    <row r="11" spans="1:11" ht="12.75">
      <c r="A11" s="24" t="s">
        <v>155</v>
      </c>
      <c r="B11" s="39">
        <f>'orig. data'!B8/3</f>
        <v>157144.33333333334</v>
      </c>
      <c r="C11" s="52">
        <f>'orig. data'!H8*100</f>
        <v>73.95073851000001</v>
      </c>
      <c r="D11" s="42">
        <f>'orig. data'!P8/3</f>
        <v>150856</v>
      </c>
      <c r="E11" s="54">
        <f>'orig. data'!V8*100</f>
        <v>73.28621050000001</v>
      </c>
      <c r="G11" s="30" t="s">
        <v>165</v>
      </c>
      <c r="H11" s="39">
        <f>'orig. data'!B24/3</f>
        <v>11395.333333333334</v>
      </c>
      <c r="I11" s="52">
        <f>'orig. data'!H24*100</f>
        <v>76.18050139</v>
      </c>
      <c r="J11" s="42">
        <f>'orig. data'!P24/3</f>
        <v>11596.666666666666</v>
      </c>
      <c r="K11" s="54">
        <f>'orig. data'!V24*100</f>
        <v>77.19788754</v>
      </c>
    </row>
    <row r="12" spans="1:11" ht="12.75">
      <c r="A12" s="24" t="s">
        <v>148</v>
      </c>
      <c r="B12" s="39">
        <f>'orig. data'!B9/3</f>
        <v>8355.333333333334</v>
      </c>
      <c r="C12" s="52">
        <f>'orig. data'!H9*100</f>
        <v>64.87731649</v>
      </c>
      <c r="D12" s="42">
        <f>'orig. data'!P9/3</f>
        <v>7261</v>
      </c>
      <c r="E12" s="54">
        <f>'orig. data'!V9*100</f>
        <v>60.778459819999995</v>
      </c>
      <c r="G12" s="30" t="s">
        <v>163</v>
      </c>
      <c r="H12" s="39">
        <f>'orig. data'!B22/3</f>
        <v>14777.666666666666</v>
      </c>
      <c r="I12" s="52">
        <f>'orig. data'!H22*100</f>
        <v>76.80966076</v>
      </c>
      <c r="J12" s="42">
        <f>'orig. data'!P22/3</f>
        <v>15207.333333333334</v>
      </c>
      <c r="K12" s="54">
        <f>'orig. data'!V22*100</f>
        <v>77.32018168</v>
      </c>
    </row>
    <row r="13" spans="1:11" ht="12.75">
      <c r="A13" s="24" t="s">
        <v>149</v>
      </c>
      <c r="B13" s="39">
        <f>'orig. data'!B10/3</f>
        <v>14949</v>
      </c>
      <c r="C13" s="52">
        <f>'orig. data'!H10*100</f>
        <v>69.81707792</v>
      </c>
      <c r="D13" s="42">
        <f>'orig. data'!P10/3</f>
        <v>14904</v>
      </c>
      <c r="E13" s="54">
        <f>'orig. data'!V10*100</f>
        <v>68.50733919999999</v>
      </c>
      <c r="G13" s="30" t="s">
        <v>167</v>
      </c>
      <c r="H13" s="39">
        <f>'orig. data'!B26/3</f>
        <v>12229.666666666666</v>
      </c>
      <c r="I13" s="52">
        <f>'orig. data'!H26*100</f>
        <v>71.12752511</v>
      </c>
      <c r="J13" s="42">
        <f>'orig. data'!P26/3</f>
        <v>12994.333333333334</v>
      </c>
      <c r="K13" s="54">
        <f>'orig. data'!V26*100</f>
        <v>70.8125193</v>
      </c>
    </row>
    <row r="14" spans="1:11" ht="12.75">
      <c r="A14" s="24" t="s">
        <v>150</v>
      </c>
      <c r="B14" s="39">
        <f>'orig. data'!B11/3</f>
        <v>6781.666666666667</v>
      </c>
      <c r="C14" s="52">
        <f>'orig. data'!H11*100</f>
        <v>66.10026316999999</v>
      </c>
      <c r="D14" s="42">
        <f>'orig. data'!P11/3</f>
        <v>7339</v>
      </c>
      <c r="E14" s="54">
        <f>'orig. data'!V11*100</f>
        <v>66.00017986</v>
      </c>
      <c r="G14" s="30" t="s">
        <v>164</v>
      </c>
      <c r="H14" s="39">
        <f>'orig. data'!B23/3</f>
        <v>22412.666666666668</v>
      </c>
      <c r="I14" s="52">
        <f>'orig. data'!H23*100</f>
        <v>74.70390863</v>
      </c>
      <c r="J14" s="42">
        <f>'orig. data'!P23/3</f>
        <v>21326.666666666668</v>
      </c>
      <c r="K14" s="54">
        <f>'orig. data'!V23*100</f>
        <v>73.88246706</v>
      </c>
    </row>
    <row r="15" spans="1:11" ht="12.75">
      <c r="A15" s="24" t="s">
        <v>151</v>
      </c>
      <c r="B15" s="39">
        <f>'orig. data'!B12/3</f>
        <v>220.33333333333334</v>
      </c>
      <c r="C15" s="52">
        <f>'orig. data'!H12*100</f>
        <v>58.599290780000004</v>
      </c>
      <c r="D15" s="42">
        <f>'orig. data'!P12/3</f>
        <v>166.33333333333334</v>
      </c>
      <c r="E15" s="54">
        <f>'orig. data'!V12*100</f>
        <v>50.71138211</v>
      </c>
      <c r="G15" s="30" t="s">
        <v>168</v>
      </c>
      <c r="H15" s="39">
        <f>'orig. data'!B27/3</f>
        <v>17157</v>
      </c>
      <c r="I15" s="52">
        <f>'orig. data'!H27*100</f>
        <v>78.47504917</v>
      </c>
      <c r="J15" s="42">
        <f>'orig. data'!P27/3</f>
        <v>14742.666666666666</v>
      </c>
      <c r="K15" s="54">
        <f>'orig. data'!V27*100</f>
        <v>76.62641418</v>
      </c>
    </row>
    <row r="16" spans="1:11" ht="12.75">
      <c r="A16" s="24" t="s">
        <v>152</v>
      </c>
      <c r="B16" s="39">
        <f>'orig. data'!B13/3</f>
        <v>4400</v>
      </c>
      <c r="C16" s="52">
        <f>'orig. data'!H13*100</f>
        <v>60.63947078</v>
      </c>
      <c r="D16" s="42">
        <f>'orig. data'!P13/3</f>
        <v>3712</v>
      </c>
      <c r="E16" s="54">
        <f>'orig. data'!V13*100</f>
        <v>52.817302219999995</v>
      </c>
      <c r="G16" s="30" t="s">
        <v>169</v>
      </c>
      <c r="H16" s="39">
        <f>'orig. data'!B28/3</f>
        <v>6469</v>
      </c>
      <c r="I16" s="52">
        <f>'orig. data'!H28*100</f>
        <v>68.96343414</v>
      </c>
      <c r="J16" s="42">
        <f>'orig. data'!P28/3</f>
        <v>6393.333333333333</v>
      </c>
      <c r="K16" s="54">
        <f>'orig. data'!V28*100</f>
        <v>66.66666667</v>
      </c>
    </row>
    <row r="17" spans="1:11" ht="12.75">
      <c r="A17" s="24" t="s">
        <v>153</v>
      </c>
      <c r="B17" s="39">
        <f>'orig. data'!B14/3</f>
        <v>6375.333333333333</v>
      </c>
      <c r="C17" s="52">
        <f>'orig. data'!H14*100</f>
        <v>57.21893137000001</v>
      </c>
      <c r="D17" s="42">
        <f>'orig. data'!P14/3</f>
        <v>5840.333333333333</v>
      </c>
      <c r="E17" s="54">
        <f>'orig. data'!V14*100</f>
        <v>49.33547333</v>
      </c>
      <c r="G17" s="30" t="s">
        <v>171</v>
      </c>
      <c r="H17" s="45">
        <f>'orig. data'!B30/3</f>
        <v>8846.666666666666</v>
      </c>
      <c r="I17" s="52">
        <f>'orig. data'!H30*100</f>
        <v>65.75980574</v>
      </c>
      <c r="J17" s="42">
        <f>'orig. data'!P30/3</f>
        <v>7347</v>
      </c>
      <c r="K17" s="54">
        <f>'orig. data'!V30*100</f>
        <v>63.98153793</v>
      </c>
    </row>
    <row r="18" spans="1:11" ht="12.75">
      <c r="A18" s="25"/>
      <c r="B18" s="40"/>
      <c r="C18" s="34"/>
      <c r="D18" s="43"/>
      <c r="E18" s="35"/>
      <c r="G18" s="30" t="s">
        <v>170</v>
      </c>
      <c r="H18" s="39">
        <f>'orig. data'!B29/3</f>
        <v>16076.666666666666</v>
      </c>
      <c r="I18" s="52">
        <f>'orig. data'!H29*100</f>
        <v>66.62890614</v>
      </c>
      <c r="J18" s="42">
        <f>'orig. data'!P29/3</f>
        <v>13984.333333333334</v>
      </c>
      <c r="K18" s="54">
        <f>'orig. data'!V29*100</f>
        <v>64.37273676000001</v>
      </c>
    </row>
    <row r="19" spans="1:11" ht="12.75">
      <c r="A19" s="24" t="s">
        <v>158</v>
      </c>
      <c r="B19" s="39">
        <f>'orig. data'!B15/3</f>
        <v>40052</v>
      </c>
      <c r="C19" s="52">
        <f>'orig. data'!H15*100</f>
        <v>65.19375387000001</v>
      </c>
      <c r="D19" s="42">
        <f>'orig. data'!P15/3</f>
        <v>39397.333333333336</v>
      </c>
      <c r="E19" s="54">
        <f>'orig. data'!V15*100</f>
        <v>63.79549515</v>
      </c>
      <c r="G19" s="31"/>
      <c r="H19" s="40"/>
      <c r="I19" s="34"/>
      <c r="J19" s="43"/>
      <c r="K19" s="35"/>
    </row>
    <row r="20" spans="1:11" ht="12.75">
      <c r="A20" s="24" t="s">
        <v>159</v>
      </c>
      <c r="B20" s="39">
        <f>'orig. data'!B16/3</f>
        <v>30086</v>
      </c>
      <c r="C20" s="52">
        <f>'orig. data'!H16*100</f>
        <v>67.53310887</v>
      </c>
      <c r="D20" s="42">
        <f>'orig. data'!P16/3</f>
        <v>29504</v>
      </c>
      <c r="E20" s="54">
        <f>'orig. data'!V16*100</f>
        <v>65.8253077</v>
      </c>
      <c r="G20" s="30" t="s">
        <v>172</v>
      </c>
      <c r="H20" s="39">
        <f>'orig. data'!B31/3</f>
        <v>79510.66666666667</v>
      </c>
      <c r="I20" s="52">
        <f>'orig. data'!H31*100</f>
        <v>76.8709193</v>
      </c>
      <c r="J20" s="42">
        <f>'orig. data'!P31/3</f>
        <v>79809</v>
      </c>
      <c r="K20" s="54">
        <f>'orig. data'!V31*100</f>
        <v>76.15725941</v>
      </c>
    </row>
    <row r="21" spans="1:11" ht="12.75">
      <c r="A21" s="24" t="s">
        <v>154</v>
      </c>
      <c r="B21" s="39">
        <f>'orig. data'!B17/3</f>
        <v>10995.666666666666</v>
      </c>
      <c r="C21" s="52">
        <f>'orig. data'!H17*100</f>
        <v>58.56858776</v>
      </c>
      <c r="D21" s="42">
        <f>'orig. data'!P17/3</f>
        <v>9718.666666666666</v>
      </c>
      <c r="E21" s="54">
        <f>'orig. data'!V17*100</f>
        <v>50.63387864</v>
      </c>
      <c r="G21" s="30" t="s">
        <v>173</v>
      </c>
      <c r="H21" s="39">
        <f>'orig. data'!B32/3</f>
        <v>46882.666666666664</v>
      </c>
      <c r="I21" s="52">
        <f>'orig. data'!H32*100</f>
        <v>72.1538209</v>
      </c>
      <c r="J21" s="42">
        <f>'orig. data'!P32/3</f>
        <v>44857</v>
      </c>
      <c r="K21" s="54">
        <f>'orig. data'!V32*100</f>
        <v>71.78919515999999</v>
      </c>
    </row>
    <row r="22" spans="1:11" ht="12.75">
      <c r="A22" s="25"/>
      <c r="B22" s="40"/>
      <c r="C22" s="34"/>
      <c r="D22" s="43"/>
      <c r="E22" s="35"/>
      <c r="G22" s="30" t="s">
        <v>174</v>
      </c>
      <c r="H22" s="39">
        <f>'orig. data'!B33/3</f>
        <v>30751</v>
      </c>
      <c r="I22" s="52">
        <f>'orig. data'!H33*100</f>
        <v>69.74808340999999</v>
      </c>
      <c r="J22" s="42">
        <f>'orig. data'!P33/3</f>
        <v>26190</v>
      </c>
      <c r="K22" s="54">
        <f>'orig. data'!V33*100</f>
        <v>67.9101446</v>
      </c>
    </row>
    <row r="23" spans="1:11" ht="13.5" thickBot="1">
      <c r="A23" s="26" t="s">
        <v>156</v>
      </c>
      <c r="B23" s="41">
        <f>'orig. data'!B18/3</f>
        <v>249445.66666666666</v>
      </c>
      <c r="C23" s="53">
        <f>'orig. data'!H18*100</f>
        <v>70.79418387000001</v>
      </c>
      <c r="D23" s="44">
        <f>'orig. data'!P18/3</f>
        <v>240237.33333333334</v>
      </c>
      <c r="E23" s="55">
        <f>'orig. data'!V18*100</f>
        <v>69.38629723000001</v>
      </c>
      <c r="G23" s="25"/>
      <c r="H23" s="40"/>
      <c r="I23" s="34"/>
      <c r="J23" s="43"/>
      <c r="K23" s="35"/>
    </row>
    <row r="24" spans="1:11" ht="13.5" thickBot="1">
      <c r="A24" s="22" t="s">
        <v>157</v>
      </c>
      <c r="C24" s="28"/>
      <c r="G24" s="26" t="s">
        <v>155</v>
      </c>
      <c r="H24" s="41">
        <f>'orig. data'!B8/3</f>
        <v>157144.33333333334</v>
      </c>
      <c r="I24" s="56">
        <f>'orig. data'!H8*100</f>
        <v>73.95073851000001</v>
      </c>
      <c r="J24" s="44">
        <f>'orig. data'!P8/3</f>
        <v>150856</v>
      </c>
      <c r="K24" s="55">
        <f>'orig. data'!V8*100</f>
        <v>73.28621050000001</v>
      </c>
    </row>
    <row r="25" spans="1:9" ht="12.75">
      <c r="A25" s="58" t="s">
        <v>423</v>
      </c>
      <c r="B25" s="58"/>
      <c r="C25" s="58"/>
      <c r="D25" s="58"/>
      <c r="E25" s="58"/>
      <c r="G25" s="22" t="s">
        <v>157</v>
      </c>
      <c r="I25" s="28"/>
    </row>
    <row r="26" spans="7:11" ht="12.75">
      <c r="G26" s="58" t="s">
        <v>423</v>
      </c>
      <c r="H26" s="58"/>
      <c r="I26" s="58"/>
      <c r="J26" s="58"/>
      <c r="K26" s="58"/>
    </row>
    <row r="27" spans="1:7" ht="12.75">
      <c r="A27" s="51"/>
      <c r="B27" s="51"/>
      <c r="C27" s="51"/>
      <c r="D27" s="51"/>
      <c r="E27" s="51"/>
      <c r="F27" s="51"/>
      <c r="G27" s="51"/>
    </row>
    <row r="38" ht="12.75">
      <c r="A38" t="s">
        <v>420</v>
      </c>
    </row>
    <row r="39" ht="12.75">
      <c r="A39" t="s">
        <v>419</v>
      </c>
    </row>
  </sheetData>
  <mergeCells count="10">
    <mergeCell ref="A25:E25"/>
    <mergeCell ref="G26:K26"/>
    <mergeCell ref="B2:E2"/>
    <mergeCell ref="B6:C6"/>
    <mergeCell ref="D6:E6"/>
    <mergeCell ref="A2:A6"/>
    <mergeCell ref="G2:G6"/>
    <mergeCell ref="H2:K2"/>
    <mergeCell ref="H6:I6"/>
    <mergeCell ref="J6:K6"/>
  </mergeCells>
  <printOptions/>
  <pageMargins left="0.21" right="0.14"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elaineb</cp:lastModifiedBy>
  <cp:lastPrinted>2008-02-11T19:46:47Z</cp:lastPrinted>
  <dcterms:created xsi:type="dcterms:W3CDTF">2006-01-23T20:42:54Z</dcterms:created>
  <dcterms:modified xsi:type="dcterms:W3CDTF">2008-04-09T17:02:57Z</dcterms:modified>
  <cp:category/>
  <cp:version/>
  <cp:contentType/>
  <cp:contentStatus/>
</cp:coreProperties>
</file>