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3990" windowWidth="15180" windowHeight="11640"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<sst xmlns="http://schemas.openxmlformats.org/spreadsheetml/2006/main" count="482" uniqueCount="312">
  <si>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</si>
  <si>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</si>
  <si>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</si>
  <si>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</si>
  <si>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</si>
  <si>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</si>
  <si>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</si>
  <si>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</si>
  <si>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</si>
  <si>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</si>
  <si>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</si>
  <si>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</si>
  <si>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</si>
  <si>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</si>
  <si>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</si>
  <si>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</si>
  <si>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</si>
  <si>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</si>
  <si>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</si>
  <si>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</si>
  <si>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</si>
  <si>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</si>
  <si>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</si>
  <si>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</si>
  <si>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</si>
  <si>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</si>
  <si>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</si>
  <si>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</si>
  <si>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</si>
  <si>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</si>
  <si>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</si>
  <si>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</si>
  <si>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</si>
  <si>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</si>
  <si>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</si>
  <si>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</si>
  <si>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</si>
  <si>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</si>
  <si>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</si>
  <si>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</si>
  <si>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</si>
  <si>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</si>
  <si>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</si>
  <si>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</si>
  <si>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</si>
  <si>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</si>
  <si>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</si>
  <si>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</si>
  <si>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</si>
  <si>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</si>
  <si>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</si>
  <si>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</si>
  <si>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</si>
  <si>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</si>
  <si>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</si>
  <si>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</si>
  <si>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</si>
  <si>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</si>
  <si>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</si>
  <si>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</si>
  <si>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</si>
  <si>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</si>
  <si>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</si>
  <si>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</si>
  <si>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</si>
  <si>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</si>
  <si>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</si>
  <si>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</si>
  <si>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</si>
  <si>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</si>
  <si>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</si>
  <si>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</si>
  <si>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</si>
  <si>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</si>
  <si>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</si>
  <si>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</si>
  <si>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</si>
  <si>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</si>
  <si>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</si>
  <si>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</si>
  <si>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</si>
  <si>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</si>
  <si>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</si>
  <si>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</si>
  <si>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</si>
  <si>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</si>
  <si>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</si>
  <si>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</si>
  <si>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</si>
  <si>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</si>
  <si>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</si>
  <si>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</si>
  <si>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</si>
  <si>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</si>
  <si>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</si>
  <si>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</si>
  <si>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</si>
  <si>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</si>
  <si>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</si>
  <si>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</si>
  <si>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</si>
  <si>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</si>
  <si>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</si>
  <si>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</si>
  <si>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</si>
  <si>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</si>
  <si>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</si>
  <si>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</si>
  <si>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</si>
  <si>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</si>
  <si>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</si>
  <si>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</si>
  <si>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T1_Lci_adj</t>
  </si>
  <si>
    <t>T1_Uci_adj</t>
  </si>
  <si>
    <t>T1prob</t>
  </si>
  <si>
    <t>T1_crd_rate</t>
  </si>
  <si>
    <t>T1_estimate</t>
  </si>
  <si>
    <t>T1_Lci_est</t>
  </si>
  <si>
    <t>T1_Uci_est</t>
  </si>
  <si>
    <t>T1_rate_ratio</t>
  </si>
  <si>
    <t>T1_Lci_ratio</t>
  </si>
  <si>
    <t>T1_Uci_ratio</t>
  </si>
  <si>
    <t>T2count</t>
  </si>
  <si>
    <t>T2pop</t>
  </si>
  <si>
    <t>T2_adj_rate</t>
  </si>
  <si>
    <t>T2_Lci_adj</t>
  </si>
  <si>
    <t>T2_Uci_adj</t>
  </si>
  <si>
    <t>T2prob</t>
  </si>
  <si>
    <t>T2_crd_rate</t>
  </si>
  <si>
    <t>T2_estimate</t>
  </si>
  <si>
    <t>T2_Lci_est</t>
  </si>
  <si>
    <t>T2_Uci_est</t>
  </si>
  <si>
    <t>T2_rate_ratio</t>
  </si>
  <si>
    <t>T2_Lci_ratio</t>
  </si>
  <si>
    <t>T2_Uci_ratio</t>
  </si>
  <si>
    <t>T1T2prob</t>
  </si>
  <si>
    <t>T1T2_estimate</t>
  </si>
  <si>
    <t>T1T2_Lci_est</t>
  </si>
  <si>
    <t>T1T2_Uci_est</t>
  </si>
  <si>
    <t>ALLprob</t>
  </si>
  <si>
    <t>ALL_estimate</t>
  </si>
  <si>
    <t>ALL_Lci_est</t>
  </si>
  <si>
    <t>ALL_Uci_est</t>
  </si>
  <si>
    <t>T1 avg</t>
  </si>
  <si>
    <t>T2 avg</t>
  </si>
  <si>
    <t>T1 adj</t>
  </si>
  <si>
    <t>T2 adj</t>
  </si>
  <si>
    <t>T1 count</t>
  </si>
  <si>
    <t>T1 pop</t>
  </si>
  <si>
    <t>T1 prob</t>
  </si>
  <si>
    <t>T2 count</t>
  </si>
  <si>
    <t>T2 pop</t>
  </si>
  <si>
    <t>T2 prob</t>
  </si>
  <si>
    <t>CI work</t>
  </si>
  <si>
    <t>t</t>
  </si>
  <si>
    <t>Suppression</t>
  </si>
  <si>
    <t>T1T2 prob</t>
  </si>
  <si>
    <t>Manitoba (t)</t>
  </si>
  <si>
    <t>Assiniboine South (1,2)</t>
  </si>
  <si>
    <t>T1_crd_std_dev</t>
  </si>
  <si>
    <t>T2_crd_std_dev</t>
  </si>
  <si>
    <t>WL Wpg Most Healthy</t>
  </si>
  <si>
    <t>WA Wpg Avg Health</t>
  </si>
  <si>
    <t>WH Wpg Least Healthy</t>
  </si>
  <si>
    <t>NE Northern Remote (1,2)</t>
  </si>
  <si>
    <t>BW Island Lake (1,2)</t>
  </si>
  <si>
    <t>Fort Garry S (1,2)</t>
  </si>
  <si>
    <t>River East N (1,2)</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</si>
  <si>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</si>
  <si>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</si>
  <si>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</si>
  <si>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</si>
  <si>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</si>
  <si>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</si>
  <si>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</si>
  <si>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</si>
  <si>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</si>
  <si>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</si>
  <si>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</si>
  <si>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</si>
  <si>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</si>
  <si>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</si>
  <si>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</si>
  <si>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</si>
  <si>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</si>
  <si>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Rate</t>
  </si>
  <si>
    <t>per 1000</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</si>
  <si>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</si>
  <si>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</si>
  <si>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</si>
  <si>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</si>
  <si>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</si>
  <si>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</si>
  <si>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</si>
  <si>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</si>
  <si>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</si>
  <si>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</si>
  <si>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</si>
  <si>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</si>
  <si>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</si>
  <si>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</si>
  <si>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</si>
  <si>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</si>
  <si>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</si>
  <si>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sex</t>
  </si>
  <si>
    <t>Wpg Most Healthy (1,2,t)</t>
  </si>
  <si>
    <t>2 Female</t>
  </si>
  <si>
    <t>Burntwood (1,2)</t>
  </si>
  <si>
    <t>Fort Garry (1,2)</t>
  </si>
  <si>
    <t>SE Northern (1)</t>
  </si>
  <si>
    <t>CE Red River</t>
  </si>
  <si>
    <t>BDN East</t>
  </si>
  <si>
    <t>NE Winnipeg River</t>
  </si>
  <si>
    <t>NE Brokenhead</t>
  </si>
  <si>
    <t>River Heights W (1,2)</t>
  </si>
  <si>
    <t>St. Boniface E (1,2)</t>
  </si>
  <si>
    <t>Downtown E (1,2)</t>
  </si>
  <si>
    <t>Crude and Adjusted Premature Mortality Rates to Compare to MB 8 Year Average, T1=1988-1995, T2=1996-2003, per 1000 age 0-74</t>
  </si>
  <si>
    <t>1988-1995</t>
  </si>
  <si>
    <t>1996-2003</t>
  </si>
  <si>
    <t>Mb Avg 1988-1995</t>
  </si>
  <si>
    <t>Mb Avg 1996-2003</t>
  </si>
  <si>
    <t>South Eastman (1,2)</t>
  </si>
  <si>
    <t>Central (1,2)</t>
  </si>
  <si>
    <t>Brandon (2)</t>
  </si>
  <si>
    <t>Assiniboine (2)</t>
  </si>
  <si>
    <t>Winnipeg (1,t)</t>
  </si>
  <si>
    <t>Interlake  (1,t)</t>
  </si>
  <si>
    <t>Nor-Man (1,2)</t>
  </si>
  <si>
    <t>South (1,2,t)</t>
  </si>
  <si>
    <t>Mid (1,t)</t>
  </si>
  <si>
    <t>North (1,2)</t>
  </si>
  <si>
    <t>River Heights (1)</t>
  </si>
  <si>
    <t>St. Vital (2)</t>
  </si>
  <si>
    <t>River East (1)</t>
  </si>
  <si>
    <t>St. Boniface (2,t)</t>
  </si>
  <si>
    <t>Downtown (1,2)</t>
  </si>
  <si>
    <t>Point Douglas (1,2)</t>
  </si>
  <si>
    <t>Wpg Average Health</t>
  </si>
  <si>
    <t>Wpg Least Healthy (1,2)</t>
  </si>
  <si>
    <t>Winnipeg Overall (1,t)</t>
  </si>
  <si>
    <t>SE Central (2)</t>
  </si>
  <si>
    <t>SE Western</t>
  </si>
  <si>
    <t>SE Southern</t>
  </si>
  <si>
    <t>CE Altona (1,2)</t>
  </si>
  <si>
    <t>CE Cartier/SFX</t>
  </si>
  <si>
    <t>CE Louise/Pembina</t>
  </si>
  <si>
    <t>CE Morden/Winkler (2)</t>
  </si>
  <si>
    <t>CE Swan Lake</t>
  </si>
  <si>
    <t>CE Seven Regions</t>
  </si>
  <si>
    <t>BDN Rural</t>
  </si>
  <si>
    <t>BDN Southeast</t>
  </si>
  <si>
    <t>BDN West (2)</t>
  </si>
  <si>
    <t>BDN North End</t>
  </si>
  <si>
    <t>BDN Southwest (2)</t>
  </si>
  <si>
    <t>BDN Central (1)</t>
  </si>
  <si>
    <t>AS North 2</t>
  </si>
  <si>
    <t>AS West 1</t>
  </si>
  <si>
    <t>AS West 2</t>
  </si>
  <si>
    <t>AS North 1</t>
  </si>
  <si>
    <t>AS East 1</t>
  </si>
  <si>
    <t>PL West (2)</t>
  </si>
  <si>
    <t>PL Central</t>
  </si>
  <si>
    <t>PL East</t>
  </si>
  <si>
    <t>PL North (2)</t>
  </si>
  <si>
    <t>IL Southwest</t>
  </si>
  <si>
    <t>IL Southeast (1,t)</t>
  </si>
  <si>
    <t>IL Northeast</t>
  </si>
  <si>
    <t>IL Northwest (1)</t>
  </si>
  <si>
    <t>NE Springfield</t>
  </si>
  <si>
    <t>NE Blue Water (2)</t>
  </si>
  <si>
    <t>NM F Flon/Snow L/Cran</t>
  </si>
  <si>
    <t>NM The Pas/OCN/Kelsey (1,2)</t>
  </si>
  <si>
    <t>NM Nor-Man Other (1,2)</t>
  </si>
  <si>
    <t>BW Thompson</t>
  </si>
  <si>
    <t>BW Gillam/Fox Lake</t>
  </si>
  <si>
    <t>BW Thick Por/Pik/Wab</t>
  </si>
  <si>
    <t>BW Cross Lake (1)</t>
  </si>
  <si>
    <t>BW Norway House (1,2)</t>
  </si>
  <si>
    <t>BW Tad/Broch/Lac Br</t>
  </si>
  <si>
    <t>BW Oxford H &amp; Gods (1)</t>
  </si>
  <si>
    <t>BW Sha/York/Split/War (1,2)</t>
  </si>
  <si>
    <t>BW Nelson House (1,2)</t>
  </si>
  <si>
    <t>River Heights E</t>
  </si>
  <si>
    <t>St. Vital South (2)</t>
  </si>
  <si>
    <t>St. Vital North</t>
  </si>
  <si>
    <t>River East S (2)</t>
  </si>
  <si>
    <t>St. Boniface W</t>
  </si>
  <si>
    <t>Seven Oaks W</t>
  </si>
  <si>
    <t>Seven Oaks E (1)</t>
  </si>
  <si>
    <t>Seven Oaks N</t>
  </si>
  <si>
    <t>St. James - Assiniboia E (2)</t>
  </si>
  <si>
    <t>Downtown W</t>
  </si>
  <si>
    <t>Point Douglas N (1,2)</t>
  </si>
  <si>
    <t>Point Douglas S (1,2)</t>
  </si>
  <si>
    <t>Premature Mortality Rate for Females</t>
  </si>
  <si>
    <t>female</t>
  </si>
  <si>
    <t>CE Carman</t>
  </si>
  <si>
    <t>CE Portage</t>
  </si>
  <si>
    <t>AS East 2 (2)</t>
  </si>
  <si>
    <t>NE Iron Rose</t>
  </si>
  <si>
    <t>BW Lynn/Leaf/SIL (2)</t>
  </si>
  <si>
    <t>Fort Garry N (2)</t>
  </si>
  <si>
    <t>Assiniboine South (1)</t>
  </si>
  <si>
    <t>River East E</t>
  </si>
  <si>
    <t>River East W (2)</t>
  </si>
  <si>
    <t>St. James - Assiniboia W (1)</t>
  </si>
  <si>
    <t>Inkster West</t>
  </si>
  <si>
    <t>Inkster East</t>
  </si>
  <si>
    <t>Crude</t>
  </si>
  <si>
    <t>Appendix Table 3.1: Premature Mortality Rate for Females</t>
  </si>
  <si>
    <t>Source: Manitoba Centre for Health Policy, 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</si>
</sst>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9">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b/>
      <sz val="12.5"/>
      <name val="Univers 45 Light"/>
      <family val="2"/>
    </font>
    <font>
      <sz val="8.25"/>
      <name val="Univers 45 Light"/>
      <family val="0"/>
    </font>
    <font>
      <sz val="8.5"/>
      <name val="Univers 45 Light"/>
      <family val="0"/>
    </font>
    <font>
      <sz val="6"/>
      <name val="Univers 45 Light"/>
      <family val="2"/>
    </font>
    <font>
      <sz val="5.5"/>
      <name val="Arial MT"/>
      <family val="3"/>
    </font>
    <font>
      <b/>
      <sz val="20"/>
      <name val="Arial"/>
      <family val="2"/>
    </font>
    <font>
      <u val="single"/>
      <sz val="10"/>
      <color indexed="12"/>
      <name val="Arial"/>
      <family val="0"/>
    </font>
    <font>
      <u val="single"/>
      <sz val="10"/>
      <color indexed="36"/>
      <name val="Arial"/>
      <family val="0"/>
    </font>
    <font>
      <b/>
      <sz val="8"/>
      <name val="Arial"/>
      <family val="2"/>
    </font>
    <font>
      <b/>
      <sz val="10.75"/>
      <name val="Univers 45 Light"/>
      <family val="2"/>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2">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174"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2" fontId="8" fillId="0" borderId="3" xfId="0" applyNumberFormat="1" applyFont="1" applyBorder="1" applyAlignment="1">
      <alignment horizontal="center"/>
    </xf>
    <xf numFmtId="0" fontId="8" fillId="0" borderId="4" xfId="0" applyFont="1" applyBorder="1" applyAlignment="1">
      <alignment horizontal="center"/>
    </xf>
    <xf numFmtId="1" fontId="8" fillId="0" borderId="4" xfId="0" applyNumberFormat="1" applyFont="1" applyBorder="1" applyAlignment="1">
      <alignment horizontal="center"/>
    </xf>
    <xf numFmtId="0" fontId="8" fillId="0" borderId="5" xfId="0" applyFont="1" applyBorder="1" applyAlignment="1">
      <alignment horizontal="center"/>
    </xf>
    <xf numFmtId="1" fontId="8" fillId="0" borderId="6" xfId="0" applyNumberFormat="1" applyFont="1" applyBorder="1" applyAlignment="1">
      <alignment horizontal="center"/>
    </xf>
    <xf numFmtId="0" fontId="4" fillId="0" borderId="0" xfId="0" applyFont="1" applyAlignment="1">
      <alignment/>
    </xf>
    <xf numFmtId="0" fontId="17" fillId="0" borderId="7" xfId="0" applyFont="1" applyBorder="1" applyAlignment="1">
      <alignment/>
    </xf>
    <xf numFmtId="0" fontId="17" fillId="0" borderId="8" xfId="0" applyFont="1" applyBorder="1" applyAlignment="1">
      <alignment/>
    </xf>
    <xf numFmtId="0" fontId="17" fillId="2" borderId="8" xfId="0" applyFont="1" applyFill="1" applyBorder="1" applyAlignment="1">
      <alignment/>
    </xf>
    <xf numFmtId="0" fontId="17" fillId="0" borderId="9" xfId="0" applyFont="1" applyBorder="1" applyAlignment="1">
      <alignment/>
    </xf>
    <xf numFmtId="2" fontId="8" fillId="0" borderId="10" xfId="0" applyNumberFormat="1" applyFont="1" applyBorder="1" applyAlignment="1">
      <alignment horizontal="center"/>
    </xf>
    <xf numFmtId="1" fontId="0" fillId="0" borderId="0" xfId="0" applyNumberFormat="1" applyAlignment="1">
      <alignment/>
    </xf>
    <xf numFmtId="2" fontId="4" fillId="0" borderId="11" xfId="0" applyNumberFormat="1" applyFont="1" applyFill="1" applyBorder="1" applyAlignment="1" quotePrefix="1">
      <alignment horizontal="center"/>
    </xf>
    <xf numFmtId="2" fontId="4" fillId="2" borderId="11" xfId="0" applyNumberFormat="1" applyFont="1" applyFill="1" applyBorder="1" applyAlignment="1" quotePrefix="1">
      <alignment horizontal="center"/>
    </xf>
    <xf numFmtId="2" fontId="4" fillId="0" borderId="12" xfId="0" applyNumberFormat="1" applyFont="1" applyFill="1" applyBorder="1" applyAlignment="1" quotePrefix="1">
      <alignment horizontal="center"/>
    </xf>
    <xf numFmtId="2" fontId="4" fillId="0" borderId="3" xfId="0" applyNumberFormat="1" applyFont="1" applyFill="1" applyBorder="1" applyAlignment="1">
      <alignment horizontal="center"/>
    </xf>
    <xf numFmtId="2" fontId="4" fillId="2" borderId="3" xfId="0" applyNumberFormat="1" applyFont="1" applyFill="1" applyBorder="1" applyAlignment="1">
      <alignment horizontal="center"/>
    </xf>
    <xf numFmtId="2" fontId="4" fillId="0" borderId="13" xfId="0" applyNumberFormat="1" applyFont="1" applyFill="1" applyBorder="1" applyAlignment="1">
      <alignment horizontal="center"/>
    </xf>
    <xf numFmtId="0" fontId="17" fillId="0" borderId="14" xfId="0" applyFont="1" applyBorder="1" applyAlignment="1">
      <alignment/>
    </xf>
    <xf numFmtId="0" fontId="17" fillId="0" borderId="15" xfId="0" applyFont="1" applyBorder="1" applyAlignment="1">
      <alignment/>
    </xf>
    <xf numFmtId="0" fontId="0" fillId="2" borderId="15" xfId="0" applyFill="1" applyBorder="1" applyAlignment="1">
      <alignment/>
    </xf>
    <xf numFmtId="2" fontId="4" fillId="0" borderId="16" xfId="0" applyNumberFormat="1" applyFont="1" applyFill="1" applyBorder="1" applyAlignment="1" quotePrefix="1">
      <alignment horizontal="center"/>
    </xf>
    <xf numFmtId="176" fontId="4" fillId="0" borderId="17" xfId="0" applyNumberFormat="1" applyFont="1" applyFill="1" applyBorder="1" applyAlignment="1" quotePrefix="1">
      <alignment horizontal="center"/>
    </xf>
    <xf numFmtId="176" fontId="4" fillId="0" borderId="18" xfId="0" applyNumberFormat="1" applyFont="1" applyFill="1" applyBorder="1" applyAlignment="1" quotePrefix="1">
      <alignment horizontal="center"/>
    </xf>
    <xf numFmtId="176" fontId="4" fillId="2" borderId="18" xfId="0" applyNumberFormat="1" applyFont="1" applyFill="1" applyBorder="1" applyAlignment="1" quotePrefix="1">
      <alignment horizontal="center"/>
    </xf>
    <xf numFmtId="176" fontId="4" fillId="0" borderId="19" xfId="0" applyNumberFormat="1" applyFont="1" applyFill="1" applyBorder="1" applyAlignment="1" quotePrefix="1">
      <alignment horizontal="center"/>
    </xf>
    <xf numFmtId="176" fontId="4" fillId="0" borderId="2" xfId="0" applyNumberFormat="1" applyFont="1" applyFill="1" applyBorder="1" applyAlignment="1" quotePrefix="1">
      <alignment horizontal="center"/>
    </xf>
    <xf numFmtId="176" fontId="4" fillId="2" borderId="2" xfId="0" applyNumberFormat="1" applyFont="1" applyFill="1" applyBorder="1" applyAlignment="1" quotePrefix="1">
      <alignment horizontal="center"/>
    </xf>
    <xf numFmtId="176" fontId="4" fillId="0" borderId="16" xfId="0" applyNumberFormat="1" applyFont="1" applyFill="1" applyBorder="1" applyAlignment="1" quotePrefix="1">
      <alignment horizontal="center"/>
    </xf>
    <xf numFmtId="176" fontId="2" fillId="0" borderId="18"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horizontal="lef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475"/>
          <c:w val="0.983"/>
          <c:h val="0.78025"/>
        </c:manualLayout>
      </c:layout>
      <c:barChart>
        <c:barDir val="bar"/>
        <c:grouping val="clustered"/>
        <c:varyColors val="0"/>
        <c:ser>
          <c:idx val="0"/>
          <c:order val="0"/>
          <c:tx>
            <c:strRef>
              <c:f>'graph data'!$H$3</c:f>
              <c:strCache>
                <c:ptCount val="1"/>
                <c:pt idx="0">
                  <c:v>Mb Avg 1988-1995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1988-1995</c:name>
            <c:spPr>
              <a:ln w="25400">
                <a:solidFill>
                  <a:srgbClr val="C0C0C0"/>
                </a:solidFill>
                <a:prstDash val="sysDot"/>
              </a:ln>
            </c:spPr>
            <c:trendlineType val="linear"/>
            <c:forward val="0.5"/>
            <c:backward val="0.5"/>
            <c:dispEq val="0"/>
            <c:dispRSqr val="0"/>
          </c:trendline>
          <c:cat>
            <c:strRef>
              <c:f>'graph data'!$B$4:$B$19</c:f>
              <c:strCache>
                <c:ptCount val="16"/>
                <c:pt idx="0">
                  <c:v>South Eastman (1,2)</c:v>
                </c:pt>
                <c:pt idx="1">
                  <c:v>Central (1,2)</c:v>
                </c:pt>
                <c:pt idx="2">
                  <c:v>Assiniboine (2)</c:v>
                </c:pt>
                <c:pt idx="3">
                  <c:v>Brandon (2)</c:v>
                </c:pt>
                <c:pt idx="4">
                  <c:v>Winnipeg (1,t)</c:v>
                </c:pt>
                <c:pt idx="5">
                  <c:v>Parkland</c:v>
                </c:pt>
                <c:pt idx="6">
                  <c:v>Interlake  (1,t)</c:v>
                </c:pt>
                <c:pt idx="7">
                  <c:v>North Eastman</c:v>
                </c:pt>
                <c:pt idx="8">
                  <c:v>Churchill</c:v>
                </c:pt>
                <c:pt idx="9">
                  <c:v>Nor-Man (1,2)</c:v>
                </c:pt>
                <c:pt idx="10">
                  <c:v>Burntwood (1,2)</c:v>
                </c:pt>
                <c:pt idx="12">
                  <c:v>South (1,2,t)</c:v>
                </c:pt>
                <c:pt idx="13">
                  <c:v>Mid (1,t)</c:v>
                </c:pt>
                <c:pt idx="14">
                  <c:v>North (1,2)</c:v>
                </c:pt>
                <c:pt idx="15">
                  <c:v>Manitoba (t)</c:v>
                </c:pt>
              </c:strCache>
            </c:strRef>
          </c:cat>
          <c:val>
            <c:numRef>
              <c:f>'graph data'!$H$4:$H$19</c:f>
              <c:numCache>
                <c:ptCount val="16"/>
                <c:pt idx="0">
                  <c:v>2.8836742518</c:v>
                </c:pt>
                <c:pt idx="1">
                  <c:v>2.8836742518</c:v>
                </c:pt>
                <c:pt idx="2">
                  <c:v>2.8836742518</c:v>
                </c:pt>
                <c:pt idx="3">
                  <c:v>2.8836742518</c:v>
                </c:pt>
                <c:pt idx="4">
                  <c:v>2.8836742518</c:v>
                </c:pt>
                <c:pt idx="5">
                  <c:v>2.8836742518</c:v>
                </c:pt>
                <c:pt idx="6">
                  <c:v>2.8836742518</c:v>
                </c:pt>
                <c:pt idx="7">
                  <c:v>2.8836742518</c:v>
                </c:pt>
                <c:pt idx="8">
                  <c:v>2.8836742518</c:v>
                </c:pt>
                <c:pt idx="9">
                  <c:v>2.8836742518</c:v>
                </c:pt>
                <c:pt idx="10">
                  <c:v>2.8836742518</c:v>
                </c:pt>
                <c:pt idx="12">
                  <c:v>2.8836742518</c:v>
                </c:pt>
                <c:pt idx="13">
                  <c:v>2.8836742518</c:v>
                </c:pt>
                <c:pt idx="14">
                  <c:v>2.8836742518</c:v>
                </c:pt>
                <c:pt idx="15">
                  <c:v>2.8836742518</c:v>
                </c:pt>
              </c:numCache>
            </c:numRef>
          </c:val>
        </c:ser>
        <c:ser>
          <c:idx val="1"/>
          <c:order val="1"/>
          <c:tx>
            <c:strRef>
              <c:f>'graph data'!$I$3</c:f>
              <c:strCache>
                <c:ptCount val="1"/>
                <c:pt idx="0">
                  <c:v>1988-1995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c:v>
                </c:pt>
                <c:pt idx="1">
                  <c:v>Central (1,2)</c:v>
                </c:pt>
                <c:pt idx="2">
                  <c:v>Assiniboine (2)</c:v>
                </c:pt>
                <c:pt idx="3">
                  <c:v>Brandon (2)</c:v>
                </c:pt>
                <c:pt idx="4">
                  <c:v>Winnipeg (1,t)</c:v>
                </c:pt>
                <c:pt idx="5">
                  <c:v>Parkland</c:v>
                </c:pt>
                <c:pt idx="6">
                  <c:v>Interlake  (1,t)</c:v>
                </c:pt>
                <c:pt idx="7">
                  <c:v>North Eastman</c:v>
                </c:pt>
                <c:pt idx="8">
                  <c:v>Churchill</c:v>
                </c:pt>
                <c:pt idx="9">
                  <c:v>Nor-Man (1,2)</c:v>
                </c:pt>
                <c:pt idx="10">
                  <c:v>Burntwood (1,2)</c:v>
                </c:pt>
                <c:pt idx="12">
                  <c:v>South (1,2,t)</c:v>
                </c:pt>
                <c:pt idx="13">
                  <c:v>Mid (1,t)</c:v>
                </c:pt>
                <c:pt idx="14">
                  <c:v>North (1,2)</c:v>
                </c:pt>
                <c:pt idx="15">
                  <c:v>Manitoba (t)</c:v>
                </c:pt>
              </c:strCache>
            </c:strRef>
          </c:cat>
          <c:val>
            <c:numRef>
              <c:f>'graph data'!$I$4:$I$19</c:f>
              <c:numCache>
                <c:ptCount val="16"/>
                <c:pt idx="0">
                  <c:v>2.3030529405</c:v>
                </c:pt>
                <c:pt idx="1">
                  <c:v>2.6012939142</c:v>
                </c:pt>
                <c:pt idx="2">
                  <c:v>2.6544193699</c:v>
                </c:pt>
                <c:pt idx="3">
                  <c:v>2.7252872768</c:v>
                </c:pt>
                <c:pt idx="4">
                  <c:v>2.7591239654</c:v>
                </c:pt>
                <c:pt idx="5">
                  <c:v>2.9506056281</c:v>
                </c:pt>
                <c:pt idx="6">
                  <c:v>3.2055907424</c:v>
                </c:pt>
                <c:pt idx="7">
                  <c:v>3.131370826</c:v>
                </c:pt>
                <c:pt idx="8">
                  <c:v>4.1697619486</c:v>
                </c:pt>
                <c:pt idx="9">
                  <c:v>3.991926281</c:v>
                </c:pt>
                <c:pt idx="10">
                  <c:v>4.9151260399</c:v>
                </c:pt>
                <c:pt idx="12">
                  <c:v>2.5682938349</c:v>
                </c:pt>
                <c:pt idx="13">
                  <c:v>3.1056921925</c:v>
                </c:pt>
                <c:pt idx="14">
                  <c:v>4.484072865</c:v>
                </c:pt>
                <c:pt idx="15">
                  <c:v>2.8836742518</c:v>
                </c:pt>
              </c:numCache>
            </c:numRef>
          </c:val>
        </c:ser>
        <c:ser>
          <c:idx val="2"/>
          <c:order val="2"/>
          <c:tx>
            <c:strRef>
              <c:f>'graph data'!$J$3</c:f>
              <c:strCache>
                <c:ptCount val="1"/>
                <c:pt idx="0">
                  <c:v>1996-2003</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c:v>
                </c:pt>
                <c:pt idx="1">
                  <c:v>Central (1,2)</c:v>
                </c:pt>
                <c:pt idx="2">
                  <c:v>Assiniboine (2)</c:v>
                </c:pt>
                <c:pt idx="3">
                  <c:v>Brandon (2)</c:v>
                </c:pt>
                <c:pt idx="4">
                  <c:v>Winnipeg (1,t)</c:v>
                </c:pt>
                <c:pt idx="5">
                  <c:v>Parkland</c:v>
                </c:pt>
                <c:pt idx="6">
                  <c:v>Interlake  (1,t)</c:v>
                </c:pt>
                <c:pt idx="7">
                  <c:v>North Eastman</c:v>
                </c:pt>
                <c:pt idx="8">
                  <c:v>Churchill</c:v>
                </c:pt>
                <c:pt idx="9">
                  <c:v>Nor-Man (1,2)</c:v>
                </c:pt>
                <c:pt idx="10">
                  <c:v>Burntwood (1,2)</c:v>
                </c:pt>
                <c:pt idx="12">
                  <c:v>South (1,2,t)</c:v>
                </c:pt>
                <c:pt idx="13">
                  <c:v>Mid (1,t)</c:v>
                </c:pt>
                <c:pt idx="14">
                  <c:v>North (1,2)</c:v>
                </c:pt>
                <c:pt idx="15">
                  <c:v>Manitoba (t)</c:v>
                </c:pt>
              </c:strCache>
            </c:strRef>
          </c:cat>
          <c:val>
            <c:numRef>
              <c:f>'graph data'!$J$4:$J$19</c:f>
              <c:numCache>
                <c:ptCount val="16"/>
                <c:pt idx="0">
                  <c:v>2.1948274358</c:v>
                </c:pt>
                <c:pt idx="1">
                  <c:v>2.374781926</c:v>
                </c:pt>
                <c:pt idx="2">
                  <c:v>2.3515721281</c:v>
                </c:pt>
                <c:pt idx="3">
                  <c:v>2.3079343534</c:v>
                </c:pt>
                <c:pt idx="4">
                  <c:v>2.6023166067</c:v>
                </c:pt>
                <c:pt idx="5">
                  <c:v>2.8892454285</c:v>
                </c:pt>
                <c:pt idx="6">
                  <c:v>2.6953820985</c:v>
                </c:pt>
                <c:pt idx="7">
                  <c:v>2.9336054358</c:v>
                </c:pt>
                <c:pt idx="8">
                  <c:v>3.6028726945</c:v>
                </c:pt>
                <c:pt idx="9">
                  <c:v>4.0923140589</c:v>
                </c:pt>
                <c:pt idx="10">
                  <c:v>4.3593537409</c:v>
                </c:pt>
                <c:pt idx="12">
                  <c:v>2.3293252577</c:v>
                </c:pt>
                <c:pt idx="13">
                  <c:v>2.8070451163</c:v>
                </c:pt>
                <c:pt idx="14">
                  <c:v>4.2310645985</c:v>
                </c:pt>
                <c:pt idx="15">
                  <c:v>2.6658392674</c:v>
                </c:pt>
              </c:numCache>
            </c:numRef>
          </c:val>
        </c:ser>
        <c:ser>
          <c:idx val="3"/>
          <c:order val="3"/>
          <c:tx>
            <c:strRef>
              <c:f>'graph data'!$K$3</c:f>
              <c:strCache>
                <c:ptCount val="1"/>
                <c:pt idx="0">
                  <c:v>Mb Avg 1996-2003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1996-2003</c:name>
            <c:spPr>
              <a:ln w="25400">
                <a:solidFill>
                  <a:srgbClr val="000000"/>
                </a:solidFill>
                <a:prstDash val="sysDot"/>
              </a:ln>
            </c:spPr>
            <c:trendlineType val="linear"/>
            <c:forward val="0.5"/>
            <c:backward val="0.5"/>
            <c:dispEq val="0"/>
            <c:dispRSqr val="0"/>
          </c:trendline>
          <c:cat>
            <c:strRef>
              <c:f>'graph data'!$B$4:$B$19</c:f>
              <c:strCache>
                <c:ptCount val="16"/>
                <c:pt idx="0">
                  <c:v>South Eastman (1,2)</c:v>
                </c:pt>
                <c:pt idx="1">
                  <c:v>Central (1,2)</c:v>
                </c:pt>
                <c:pt idx="2">
                  <c:v>Assiniboine (2)</c:v>
                </c:pt>
                <c:pt idx="3">
                  <c:v>Brandon (2)</c:v>
                </c:pt>
                <c:pt idx="4">
                  <c:v>Winnipeg (1,t)</c:v>
                </c:pt>
                <c:pt idx="5">
                  <c:v>Parkland</c:v>
                </c:pt>
                <c:pt idx="6">
                  <c:v>Interlake  (1,t)</c:v>
                </c:pt>
                <c:pt idx="7">
                  <c:v>North Eastman</c:v>
                </c:pt>
                <c:pt idx="8">
                  <c:v>Churchill</c:v>
                </c:pt>
                <c:pt idx="9">
                  <c:v>Nor-Man (1,2)</c:v>
                </c:pt>
                <c:pt idx="10">
                  <c:v>Burntwood (1,2)</c:v>
                </c:pt>
                <c:pt idx="12">
                  <c:v>South (1,2,t)</c:v>
                </c:pt>
                <c:pt idx="13">
                  <c:v>Mid (1,t)</c:v>
                </c:pt>
                <c:pt idx="14">
                  <c:v>North (1,2)</c:v>
                </c:pt>
                <c:pt idx="15">
                  <c:v>Manitoba (t)</c:v>
                </c:pt>
              </c:strCache>
            </c:strRef>
          </c:cat>
          <c:val>
            <c:numRef>
              <c:f>'graph data'!$K$4:$K$19</c:f>
              <c:numCache>
                <c:ptCount val="16"/>
                <c:pt idx="0">
                  <c:v>2.6658392674</c:v>
                </c:pt>
                <c:pt idx="1">
                  <c:v>2.6658392674</c:v>
                </c:pt>
                <c:pt idx="2">
                  <c:v>2.6658392674</c:v>
                </c:pt>
                <c:pt idx="3">
                  <c:v>2.6658392674</c:v>
                </c:pt>
                <c:pt idx="4">
                  <c:v>2.6658392674</c:v>
                </c:pt>
                <c:pt idx="5">
                  <c:v>2.6658392674</c:v>
                </c:pt>
                <c:pt idx="6">
                  <c:v>2.6658392674</c:v>
                </c:pt>
                <c:pt idx="7">
                  <c:v>2.6658392674</c:v>
                </c:pt>
                <c:pt idx="8">
                  <c:v>2.6658392674</c:v>
                </c:pt>
                <c:pt idx="9">
                  <c:v>2.6658392674</c:v>
                </c:pt>
                <c:pt idx="10">
                  <c:v>2.6658392674</c:v>
                </c:pt>
                <c:pt idx="12">
                  <c:v>2.6658392674</c:v>
                </c:pt>
                <c:pt idx="13">
                  <c:v>2.6658392674</c:v>
                </c:pt>
                <c:pt idx="14">
                  <c:v>2.6658392674</c:v>
                </c:pt>
                <c:pt idx="15">
                  <c:v>2.6658392674</c:v>
                </c:pt>
              </c:numCache>
            </c:numRef>
          </c:val>
        </c:ser>
        <c:axId val="66227739"/>
        <c:axId val="59178740"/>
      </c:barChart>
      <c:catAx>
        <c:axId val="66227739"/>
        <c:scaling>
          <c:orientation val="maxMin"/>
        </c:scaling>
        <c:axPos val="l"/>
        <c:delete val="0"/>
        <c:numFmt formatCode="General" sourceLinked="1"/>
        <c:majorTickMark val="none"/>
        <c:minorTickMark val="none"/>
        <c:tickLblPos val="nextTo"/>
        <c:crossAx val="59178740"/>
        <c:crosses val="autoZero"/>
        <c:auto val="1"/>
        <c:lblOffset val="100"/>
        <c:noMultiLvlLbl val="0"/>
      </c:catAx>
      <c:valAx>
        <c:axId val="59178740"/>
        <c:scaling>
          <c:orientation val="minMax"/>
          <c:max val="10"/>
        </c:scaling>
        <c:axPos val="t"/>
        <c:majorGridlines/>
        <c:delete val="0"/>
        <c:numFmt formatCode="0" sourceLinked="0"/>
        <c:majorTickMark val="none"/>
        <c:minorTickMark val="none"/>
        <c:tickLblPos val="nextTo"/>
        <c:crossAx val="66227739"/>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3675"/>
          <c:y val="0.119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Figure 2.2: Premature Mortality Rate for Females by District</a:t>
            </a:r>
            <a:r>
              <a:rPr lang="en-US" cap="none" sz="1250" b="1" i="0" u="none" baseline="0"/>
              <a:t>
</a:t>
            </a:r>
            <a:r>
              <a:rPr lang="en-US" cap="none" sz="800" b="0" i="0" u="none" baseline="0"/>
              <a:t>Age-adjusted average annual death rate per 1,000 females age 0-74</a:t>
            </a:r>
          </a:p>
        </c:rich>
      </c:tx>
      <c:layout>
        <c:manualLayout>
          <c:xMode val="factor"/>
          <c:yMode val="factor"/>
          <c:x val="-0.0015"/>
          <c:y val="-0.02"/>
        </c:manualLayout>
      </c:layout>
      <c:spPr>
        <a:noFill/>
        <a:ln>
          <a:noFill/>
        </a:ln>
      </c:spPr>
    </c:title>
    <c:plotArea>
      <c:layout>
        <c:manualLayout>
          <c:xMode val="edge"/>
          <c:yMode val="edge"/>
          <c:x val="0.013"/>
          <c:y val="0.0525"/>
          <c:w val="0.9515"/>
          <c:h val="0.927"/>
        </c:manualLayout>
      </c:layout>
      <c:barChart>
        <c:barDir val="bar"/>
        <c:grouping val="clustered"/>
        <c:varyColors val="0"/>
        <c:ser>
          <c:idx val="0"/>
          <c:order val="0"/>
          <c:tx>
            <c:strRef>
              <c:f>'graph data'!$H$3</c:f>
              <c:strCache>
                <c:ptCount val="1"/>
                <c:pt idx="0">
                  <c:v>Mb Avg 1988-1995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1988-1995</c:name>
            <c:spPr>
              <a:ln w="25400">
                <a:solidFill>
                  <a:srgbClr val="C0C0C0"/>
                </a:solidFill>
                <a:prstDash val="sysDot"/>
              </a:ln>
            </c:spPr>
            <c:trendlineType val="linear"/>
            <c:forward val="0.5"/>
            <c:backward val="0.5"/>
            <c:dispEq val="0"/>
            <c:dispRSqr val="0"/>
          </c:trendline>
          <c:cat>
            <c:strRef>
              <c:f>'graph data'!$B$40:$B$101</c:f>
              <c:strCache>
                <c:ptCount val="62"/>
                <c:pt idx="0">
                  <c:v>SE Northern (1)</c:v>
                </c:pt>
                <c:pt idx="1">
                  <c:v>SE Central (2)</c:v>
                </c:pt>
                <c:pt idx="2">
                  <c:v>SE Western</c:v>
                </c:pt>
                <c:pt idx="3">
                  <c:v>SE Southern</c:v>
                </c:pt>
                <c:pt idx="5">
                  <c:v>CE Altona (1,2)</c:v>
                </c:pt>
                <c:pt idx="6">
                  <c:v>CE Cartier/SFX</c:v>
                </c:pt>
                <c:pt idx="7">
                  <c:v>CE Red River</c:v>
                </c:pt>
                <c:pt idx="8">
                  <c:v>CE Louise/Pembina</c:v>
                </c:pt>
                <c:pt idx="9">
                  <c:v>CE Carman</c:v>
                </c:pt>
                <c:pt idx="10">
                  <c:v>CE Morden/Winkler (2)</c:v>
                </c:pt>
                <c:pt idx="11">
                  <c:v>CE Swan Lake</c:v>
                </c:pt>
                <c:pt idx="12">
                  <c:v>CE Portage</c:v>
                </c:pt>
                <c:pt idx="13">
                  <c:v>CE Seven Regions</c:v>
                </c:pt>
                <c:pt idx="15">
                  <c:v>AS East 2 (2)</c:v>
                </c:pt>
                <c:pt idx="16">
                  <c:v>AS West 1</c:v>
                </c:pt>
                <c:pt idx="17">
                  <c:v>AS North 2</c:v>
                </c:pt>
                <c:pt idx="18">
                  <c:v>AS West 2</c:v>
                </c:pt>
                <c:pt idx="19">
                  <c:v>AS North 1</c:v>
                </c:pt>
                <c:pt idx="20">
                  <c:v>AS East 1</c:v>
                </c:pt>
                <c:pt idx="22">
                  <c:v>BDN Rural</c:v>
                </c:pt>
                <c:pt idx="23">
                  <c:v>BDN Southeast</c:v>
                </c:pt>
                <c:pt idx="24">
                  <c:v>BDN West (2)</c:v>
                </c:pt>
                <c:pt idx="25">
                  <c:v>BDN East</c:v>
                </c:pt>
                <c:pt idx="26">
                  <c:v>BDN North End</c:v>
                </c:pt>
                <c:pt idx="27">
                  <c:v>BDN Southwest (2)</c:v>
                </c:pt>
                <c:pt idx="28">
                  <c:v>BDN Central (1)</c:v>
                </c:pt>
                <c:pt idx="30">
                  <c:v>PL West (2)</c:v>
                </c:pt>
                <c:pt idx="31">
                  <c:v>PL Central</c:v>
                </c:pt>
                <c:pt idx="32">
                  <c:v>PL East</c:v>
                </c:pt>
                <c:pt idx="33">
                  <c:v>PL North (2)</c:v>
                </c:pt>
                <c:pt idx="35">
                  <c:v>IL Southwest</c:v>
                </c:pt>
                <c:pt idx="36">
                  <c:v>IL Southeast (1,t)</c:v>
                </c:pt>
                <c:pt idx="37">
                  <c:v>IL Northeast</c:v>
                </c:pt>
                <c:pt idx="38">
                  <c:v>IL Northwest (1)</c:v>
                </c:pt>
                <c:pt idx="40">
                  <c:v>NE Springfield</c:v>
                </c:pt>
                <c:pt idx="41">
                  <c:v>NE Iron Rose</c:v>
                </c:pt>
                <c:pt idx="42">
                  <c:v>NE Winnipeg River</c:v>
                </c:pt>
                <c:pt idx="43">
                  <c:v>NE Brokenhead</c:v>
                </c:pt>
                <c:pt idx="44">
                  <c:v>NE Blue Water (2)</c:v>
                </c:pt>
                <c:pt idx="45">
                  <c:v>NE Northern Remote (1,2)</c:v>
                </c:pt>
                <c:pt idx="47">
                  <c:v>NM F Flon/Snow L/Cran</c:v>
                </c:pt>
                <c:pt idx="48">
                  <c:v>NM The Pas/OCN/Kelsey (1,2)</c:v>
                </c:pt>
                <c:pt idx="49">
                  <c:v>NM Nor-Man Other (1,2)</c:v>
                </c:pt>
                <c:pt idx="51">
                  <c:v>BW Thompson</c:v>
                </c:pt>
                <c:pt idx="52">
                  <c:v>BW Gillam/Fox Lake</c:v>
                </c:pt>
                <c:pt idx="53">
                  <c:v>BW Lynn/Leaf/SIL (2)</c:v>
                </c:pt>
                <c:pt idx="54">
                  <c:v>BW Thick Por/Pik/Wab</c:v>
                </c:pt>
                <c:pt idx="55">
                  <c:v>BW Cross Lake (1)</c:v>
                </c:pt>
                <c:pt idx="56">
                  <c:v>BW Island Lake (1,2)</c:v>
                </c:pt>
                <c:pt idx="57">
                  <c:v>BW Norway House (1,2)</c:v>
                </c:pt>
                <c:pt idx="58">
                  <c:v>BW Oxford H &amp; Gods (1)</c:v>
                </c:pt>
                <c:pt idx="59">
                  <c:v>BW Tad/Broch/Lac Br</c:v>
                </c:pt>
                <c:pt idx="60">
                  <c:v>BW Sha/York/Split/War (1,2)</c:v>
                </c:pt>
                <c:pt idx="61">
                  <c:v>BW Nelson House (1,2)</c:v>
                </c:pt>
              </c:strCache>
            </c:strRef>
          </c:cat>
          <c:val>
            <c:numRef>
              <c:f>'graph data'!$H$40:$H$101</c:f>
              <c:numCache>
                <c:ptCount val="62"/>
                <c:pt idx="0">
                  <c:v>2.8836742518</c:v>
                </c:pt>
                <c:pt idx="1">
                  <c:v>2.8836742518</c:v>
                </c:pt>
                <c:pt idx="2">
                  <c:v>2.8836742518</c:v>
                </c:pt>
                <c:pt idx="3">
                  <c:v>2.8836742518</c:v>
                </c:pt>
                <c:pt idx="5">
                  <c:v>2.8836742518</c:v>
                </c:pt>
                <c:pt idx="6">
                  <c:v>2.8836742518</c:v>
                </c:pt>
                <c:pt idx="7">
                  <c:v>2.8836742518</c:v>
                </c:pt>
                <c:pt idx="8">
                  <c:v>2.8836742518</c:v>
                </c:pt>
                <c:pt idx="9">
                  <c:v>2.8836742518</c:v>
                </c:pt>
                <c:pt idx="10">
                  <c:v>2.8836742518</c:v>
                </c:pt>
                <c:pt idx="11">
                  <c:v>2.8836742518</c:v>
                </c:pt>
                <c:pt idx="12">
                  <c:v>2.8836742518</c:v>
                </c:pt>
                <c:pt idx="13">
                  <c:v>2.8836742518</c:v>
                </c:pt>
                <c:pt idx="15">
                  <c:v>2.8836742518</c:v>
                </c:pt>
                <c:pt idx="16">
                  <c:v>2.8836742518</c:v>
                </c:pt>
                <c:pt idx="17">
                  <c:v>2.8836742518</c:v>
                </c:pt>
                <c:pt idx="18">
                  <c:v>2.8836742518</c:v>
                </c:pt>
                <c:pt idx="19">
                  <c:v>2.8836742518</c:v>
                </c:pt>
                <c:pt idx="20">
                  <c:v>2.8836742518</c:v>
                </c:pt>
                <c:pt idx="22">
                  <c:v>2.8836742518</c:v>
                </c:pt>
                <c:pt idx="23">
                  <c:v>2.8836742518</c:v>
                </c:pt>
                <c:pt idx="24">
                  <c:v>2.8836742518</c:v>
                </c:pt>
                <c:pt idx="25">
                  <c:v>2.8836742518</c:v>
                </c:pt>
                <c:pt idx="26">
                  <c:v>2.8836742518</c:v>
                </c:pt>
                <c:pt idx="27">
                  <c:v>2.8836742518</c:v>
                </c:pt>
                <c:pt idx="28">
                  <c:v>2.8836742518</c:v>
                </c:pt>
                <c:pt idx="30">
                  <c:v>2.8836742518</c:v>
                </c:pt>
                <c:pt idx="31">
                  <c:v>2.8836742518</c:v>
                </c:pt>
                <c:pt idx="32">
                  <c:v>2.8836742518</c:v>
                </c:pt>
                <c:pt idx="33">
                  <c:v>2.8836742518</c:v>
                </c:pt>
                <c:pt idx="35">
                  <c:v>2.8836742518</c:v>
                </c:pt>
                <c:pt idx="36">
                  <c:v>2.8836742518</c:v>
                </c:pt>
                <c:pt idx="37">
                  <c:v>2.8836742518</c:v>
                </c:pt>
                <c:pt idx="38">
                  <c:v>2.8836742518</c:v>
                </c:pt>
                <c:pt idx="40">
                  <c:v>2.8836742518</c:v>
                </c:pt>
                <c:pt idx="41">
                  <c:v>2.8836742518</c:v>
                </c:pt>
                <c:pt idx="42">
                  <c:v>2.8836742518</c:v>
                </c:pt>
                <c:pt idx="43">
                  <c:v>2.8836742518</c:v>
                </c:pt>
                <c:pt idx="44">
                  <c:v>2.8836742518</c:v>
                </c:pt>
                <c:pt idx="45">
                  <c:v>2.8836742518</c:v>
                </c:pt>
                <c:pt idx="47">
                  <c:v>2.8836742518</c:v>
                </c:pt>
                <c:pt idx="48">
                  <c:v>2.8836742518</c:v>
                </c:pt>
                <c:pt idx="49">
                  <c:v>2.8836742518</c:v>
                </c:pt>
                <c:pt idx="51">
                  <c:v>2.8836742518</c:v>
                </c:pt>
                <c:pt idx="52">
                  <c:v>2.8836742518</c:v>
                </c:pt>
                <c:pt idx="53">
                  <c:v>2.8836742518</c:v>
                </c:pt>
                <c:pt idx="54">
                  <c:v>2.8836742518</c:v>
                </c:pt>
                <c:pt idx="55">
                  <c:v>2.8836742518</c:v>
                </c:pt>
                <c:pt idx="56">
                  <c:v>2.8836742518</c:v>
                </c:pt>
                <c:pt idx="57">
                  <c:v>2.8836742518</c:v>
                </c:pt>
                <c:pt idx="58">
                  <c:v>2.8836742518</c:v>
                </c:pt>
                <c:pt idx="59">
                  <c:v>2.8836742518</c:v>
                </c:pt>
                <c:pt idx="60">
                  <c:v>2.8836742518</c:v>
                </c:pt>
                <c:pt idx="61">
                  <c:v>2.8836742518</c:v>
                </c:pt>
              </c:numCache>
            </c:numRef>
          </c:val>
        </c:ser>
        <c:ser>
          <c:idx val="1"/>
          <c:order val="1"/>
          <c:tx>
            <c:strRef>
              <c:f>'graph data'!$I$3</c:f>
              <c:strCache>
                <c:ptCount val="1"/>
                <c:pt idx="0">
                  <c:v>1988-1995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(1)</c:v>
                </c:pt>
                <c:pt idx="1">
                  <c:v>SE Central (2)</c:v>
                </c:pt>
                <c:pt idx="2">
                  <c:v>SE Western</c:v>
                </c:pt>
                <c:pt idx="3">
                  <c:v>SE Southern</c:v>
                </c:pt>
                <c:pt idx="5">
                  <c:v>CE Altona (1,2)</c:v>
                </c:pt>
                <c:pt idx="6">
                  <c:v>CE Cartier/SFX</c:v>
                </c:pt>
                <c:pt idx="7">
                  <c:v>CE Red River</c:v>
                </c:pt>
                <c:pt idx="8">
                  <c:v>CE Louise/Pembina</c:v>
                </c:pt>
                <c:pt idx="9">
                  <c:v>CE Carman</c:v>
                </c:pt>
                <c:pt idx="10">
                  <c:v>CE Morden/Winkler (2)</c:v>
                </c:pt>
                <c:pt idx="11">
                  <c:v>CE Swan Lake</c:v>
                </c:pt>
                <c:pt idx="12">
                  <c:v>CE Portage</c:v>
                </c:pt>
                <c:pt idx="13">
                  <c:v>CE Seven Regions</c:v>
                </c:pt>
                <c:pt idx="15">
                  <c:v>AS East 2 (2)</c:v>
                </c:pt>
                <c:pt idx="16">
                  <c:v>AS West 1</c:v>
                </c:pt>
                <c:pt idx="17">
                  <c:v>AS North 2</c:v>
                </c:pt>
                <c:pt idx="18">
                  <c:v>AS West 2</c:v>
                </c:pt>
                <c:pt idx="19">
                  <c:v>AS North 1</c:v>
                </c:pt>
                <c:pt idx="20">
                  <c:v>AS East 1</c:v>
                </c:pt>
                <c:pt idx="22">
                  <c:v>BDN Rural</c:v>
                </c:pt>
                <c:pt idx="23">
                  <c:v>BDN Southeast</c:v>
                </c:pt>
                <c:pt idx="24">
                  <c:v>BDN West (2)</c:v>
                </c:pt>
                <c:pt idx="25">
                  <c:v>BDN East</c:v>
                </c:pt>
                <c:pt idx="26">
                  <c:v>BDN North End</c:v>
                </c:pt>
                <c:pt idx="27">
                  <c:v>BDN Southwest (2)</c:v>
                </c:pt>
                <c:pt idx="28">
                  <c:v>BDN Central (1)</c:v>
                </c:pt>
                <c:pt idx="30">
                  <c:v>PL West (2)</c:v>
                </c:pt>
                <c:pt idx="31">
                  <c:v>PL Central</c:v>
                </c:pt>
                <c:pt idx="32">
                  <c:v>PL East</c:v>
                </c:pt>
                <c:pt idx="33">
                  <c:v>PL North (2)</c:v>
                </c:pt>
                <c:pt idx="35">
                  <c:v>IL Southwest</c:v>
                </c:pt>
                <c:pt idx="36">
                  <c:v>IL Southeast (1,t)</c:v>
                </c:pt>
                <c:pt idx="37">
                  <c:v>IL Northeast</c:v>
                </c:pt>
                <c:pt idx="38">
                  <c:v>IL Northwest (1)</c:v>
                </c:pt>
                <c:pt idx="40">
                  <c:v>NE Springfield</c:v>
                </c:pt>
                <c:pt idx="41">
                  <c:v>NE Iron Rose</c:v>
                </c:pt>
                <c:pt idx="42">
                  <c:v>NE Winnipeg River</c:v>
                </c:pt>
                <c:pt idx="43">
                  <c:v>NE Brokenhead</c:v>
                </c:pt>
                <c:pt idx="44">
                  <c:v>NE Blue Water (2)</c:v>
                </c:pt>
                <c:pt idx="45">
                  <c:v>NE Northern Remote (1,2)</c:v>
                </c:pt>
                <c:pt idx="47">
                  <c:v>NM F Flon/Snow L/Cran</c:v>
                </c:pt>
                <c:pt idx="48">
                  <c:v>NM The Pas/OCN/Kelsey (1,2)</c:v>
                </c:pt>
                <c:pt idx="49">
                  <c:v>NM Nor-Man Other (1,2)</c:v>
                </c:pt>
                <c:pt idx="51">
                  <c:v>BW Thompson</c:v>
                </c:pt>
                <c:pt idx="52">
                  <c:v>BW Gillam/Fox Lake</c:v>
                </c:pt>
                <c:pt idx="53">
                  <c:v>BW Lynn/Leaf/SIL (2)</c:v>
                </c:pt>
                <c:pt idx="54">
                  <c:v>BW Thick Por/Pik/Wab</c:v>
                </c:pt>
                <c:pt idx="55">
                  <c:v>BW Cross Lake (1)</c:v>
                </c:pt>
                <c:pt idx="56">
                  <c:v>BW Island Lake (1,2)</c:v>
                </c:pt>
                <c:pt idx="57">
                  <c:v>BW Norway House (1,2)</c:v>
                </c:pt>
                <c:pt idx="58">
                  <c:v>BW Oxford H &amp; Gods (1)</c:v>
                </c:pt>
                <c:pt idx="59">
                  <c:v>BW Tad/Broch/Lac Br</c:v>
                </c:pt>
                <c:pt idx="60">
                  <c:v>BW Sha/York/Split/War (1,2)</c:v>
                </c:pt>
                <c:pt idx="61">
                  <c:v>BW Nelson House (1,2)</c:v>
                </c:pt>
              </c:strCache>
            </c:strRef>
          </c:cat>
          <c:val>
            <c:numRef>
              <c:f>'graph data'!$I$40:$I$101</c:f>
              <c:numCache>
                <c:ptCount val="62"/>
                <c:pt idx="0">
                  <c:v>1.7441914622</c:v>
                </c:pt>
                <c:pt idx="1">
                  <c:v>2.4735587507</c:v>
                </c:pt>
                <c:pt idx="2">
                  <c:v>2.1219792345</c:v>
                </c:pt>
                <c:pt idx="3">
                  <c:v>2.9524004721</c:v>
                </c:pt>
                <c:pt idx="5">
                  <c:v>1.8896020356</c:v>
                </c:pt>
                <c:pt idx="6">
                  <c:v>2.3573827875</c:v>
                </c:pt>
                <c:pt idx="7">
                  <c:v>2.5178105305</c:v>
                </c:pt>
                <c:pt idx="8">
                  <c:v>2.5372390062</c:v>
                </c:pt>
                <c:pt idx="9">
                  <c:v>2.1370463072</c:v>
                </c:pt>
                <c:pt idx="10">
                  <c:v>2.4397591587</c:v>
                </c:pt>
                <c:pt idx="11">
                  <c:v>1.9726233441</c:v>
                </c:pt>
                <c:pt idx="12">
                  <c:v>3.1168947386</c:v>
                </c:pt>
                <c:pt idx="13">
                  <c:v>3.5329314489</c:v>
                </c:pt>
                <c:pt idx="15">
                  <c:v>2.3011980386</c:v>
                </c:pt>
                <c:pt idx="16">
                  <c:v>2.6805272487</c:v>
                </c:pt>
                <c:pt idx="17">
                  <c:v>2.5430850143</c:v>
                </c:pt>
                <c:pt idx="18">
                  <c:v>3.0401882294</c:v>
                </c:pt>
                <c:pt idx="19">
                  <c:v>2.5567147982</c:v>
                </c:pt>
                <c:pt idx="20">
                  <c:v>2.8045895303</c:v>
                </c:pt>
                <c:pt idx="22">
                  <c:v>2.3048434097</c:v>
                </c:pt>
                <c:pt idx="23">
                  <c:v>2.1069146423</c:v>
                </c:pt>
                <c:pt idx="24">
                  <c:v>2.3057278049</c:v>
                </c:pt>
                <c:pt idx="25">
                  <c:v>3.0135166593</c:v>
                </c:pt>
                <c:pt idx="26">
                  <c:v>2.4552048972</c:v>
                </c:pt>
                <c:pt idx="27">
                  <c:v>1.981326153</c:v>
                </c:pt>
                <c:pt idx="28">
                  <c:v>3.694792902</c:v>
                </c:pt>
                <c:pt idx="30">
                  <c:v>2.7195681372</c:v>
                </c:pt>
                <c:pt idx="31">
                  <c:v>2.7378237259</c:v>
                </c:pt>
                <c:pt idx="32">
                  <c:v>3.1697230721</c:v>
                </c:pt>
                <c:pt idx="33">
                  <c:v>3.153119376</c:v>
                </c:pt>
                <c:pt idx="35">
                  <c:v>2.7760604817</c:v>
                </c:pt>
                <c:pt idx="36">
                  <c:v>3.3625216814</c:v>
                </c:pt>
                <c:pt idx="37">
                  <c:v>2.9856533011</c:v>
                </c:pt>
                <c:pt idx="38">
                  <c:v>3.8326053103</c:v>
                </c:pt>
                <c:pt idx="40">
                  <c:v>2.2472150798</c:v>
                </c:pt>
                <c:pt idx="41">
                  <c:v>3.4298600542</c:v>
                </c:pt>
                <c:pt idx="42">
                  <c:v>2.687882037</c:v>
                </c:pt>
                <c:pt idx="43">
                  <c:v>2.719001176</c:v>
                </c:pt>
                <c:pt idx="44">
                  <c:v>3.7260153886</c:v>
                </c:pt>
                <c:pt idx="45">
                  <c:v>7.3399446201</c:v>
                </c:pt>
                <c:pt idx="47">
                  <c:v>3.5317018353</c:v>
                </c:pt>
                <c:pt idx="48">
                  <c:v>3.9759506848</c:v>
                </c:pt>
                <c:pt idx="49">
                  <c:v>5.1366182353</c:v>
                </c:pt>
                <c:pt idx="51">
                  <c:v>3.5030758341</c:v>
                </c:pt>
                <c:pt idx="52">
                  <c:v>4.5246255011</c:v>
                </c:pt>
                <c:pt idx="53">
                  <c:v>4.5643297827</c:v>
                </c:pt>
                <c:pt idx="54">
                  <c:v>3.6119813811</c:v>
                </c:pt>
                <c:pt idx="55">
                  <c:v>5.085459821</c:v>
                </c:pt>
                <c:pt idx="56">
                  <c:v>4.4644663855</c:v>
                </c:pt>
                <c:pt idx="57">
                  <c:v>5.4524175617</c:v>
                </c:pt>
                <c:pt idx="58">
                  <c:v>5.6228952571</c:v>
                </c:pt>
                <c:pt idx="59">
                  <c:v>4.5864588034</c:v>
                </c:pt>
                <c:pt idx="60">
                  <c:v>9.1180480317</c:v>
                </c:pt>
                <c:pt idx="61">
                  <c:v>8.6804823218</c:v>
                </c:pt>
              </c:numCache>
            </c:numRef>
          </c:val>
        </c:ser>
        <c:ser>
          <c:idx val="2"/>
          <c:order val="2"/>
          <c:tx>
            <c:strRef>
              <c:f>'graph data'!$J$3</c:f>
              <c:strCache>
                <c:ptCount val="1"/>
                <c:pt idx="0">
                  <c:v>1996-2003</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(1)</c:v>
                </c:pt>
                <c:pt idx="1">
                  <c:v>SE Central (2)</c:v>
                </c:pt>
                <c:pt idx="2">
                  <c:v>SE Western</c:v>
                </c:pt>
                <c:pt idx="3">
                  <c:v>SE Southern</c:v>
                </c:pt>
                <c:pt idx="5">
                  <c:v>CE Altona (1,2)</c:v>
                </c:pt>
                <c:pt idx="6">
                  <c:v>CE Cartier/SFX</c:v>
                </c:pt>
                <c:pt idx="7">
                  <c:v>CE Red River</c:v>
                </c:pt>
                <c:pt idx="8">
                  <c:v>CE Louise/Pembina</c:v>
                </c:pt>
                <c:pt idx="9">
                  <c:v>CE Carman</c:v>
                </c:pt>
                <c:pt idx="10">
                  <c:v>CE Morden/Winkler (2)</c:v>
                </c:pt>
                <c:pt idx="11">
                  <c:v>CE Swan Lake</c:v>
                </c:pt>
                <c:pt idx="12">
                  <c:v>CE Portage</c:v>
                </c:pt>
                <c:pt idx="13">
                  <c:v>CE Seven Regions</c:v>
                </c:pt>
                <c:pt idx="15">
                  <c:v>AS East 2 (2)</c:v>
                </c:pt>
                <c:pt idx="16">
                  <c:v>AS West 1</c:v>
                </c:pt>
                <c:pt idx="17">
                  <c:v>AS North 2</c:v>
                </c:pt>
                <c:pt idx="18">
                  <c:v>AS West 2</c:v>
                </c:pt>
                <c:pt idx="19">
                  <c:v>AS North 1</c:v>
                </c:pt>
                <c:pt idx="20">
                  <c:v>AS East 1</c:v>
                </c:pt>
                <c:pt idx="22">
                  <c:v>BDN Rural</c:v>
                </c:pt>
                <c:pt idx="23">
                  <c:v>BDN Southeast</c:v>
                </c:pt>
                <c:pt idx="24">
                  <c:v>BDN West (2)</c:v>
                </c:pt>
                <c:pt idx="25">
                  <c:v>BDN East</c:v>
                </c:pt>
                <c:pt idx="26">
                  <c:v>BDN North End</c:v>
                </c:pt>
                <c:pt idx="27">
                  <c:v>BDN Southwest (2)</c:v>
                </c:pt>
                <c:pt idx="28">
                  <c:v>BDN Central (1)</c:v>
                </c:pt>
                <c:pt idx="30">
                  <c:v>PL West (2)</c:v>
                </c:pt>
                <c:pt idx="31">
                  <c:v>PL Central</c:v>
                </c:pt>
                <c:pt idx="32">
                  <c:v>PL East</c:v>
                </c:pt>
                <c:pt idx="33">
                  <c:v>PL North (2)</c:v>
                </c:pt>
                <c:pt idx="35">
                  <c:v>IL Southwest</c:v>
                </c:pt>
                <c:pt idx="36">
                  <c:v>IL Southeast (1,t)</c:v>
                </c:pt>
                <c:pt idx="37">
                  <c:v>IL Northeast</c:v>
                </c:pt>
                <c:pt idx="38">
                  <c:v>IL Northwest (1)</c:v>
                </c:pt>
                <c:pt idx="40">
                  <c:v>NE Springfield</c:v>
                </c:pt>
                <c:pt idx="41">
                  <c:v>NE Iron Rose</c:v>
                </c:pt>
                <c:pt idx="42">
                  <c:v>NE Winnipeg River</c:v>
                </c:pt>
                <c:pt idx="43">
                  <c:v>NE Brokenhead</c:v>
                </c:pt>
                <c:pt idx="44">
                  <c:v>NE Blue Water (2)</c:v>
                </c:pt>
                <c:pt idx="45">
                  <c:v>NE Northern Remote (1,2)</c:v>
                </c:pt>
                <c:pt idx="47">
                  <c:v>NM F Flon/Snow L/Cran</c:v>
                </c:pt>
                <c:pt idx="48">
                  <c:v>NM The Pas/OCN/Kelsey (1,2)</c:v>
                </c:pt>
                <c:pt idx="49">
                  <c:v>NM Nor-Man Other (1,2)</c:v>
                </c:pt>
                <c:pt idx="51">
                  <c:v>BW Thompson</c:v>
                </c:pt>
                <c:pt idx="52">
                  <c:v>BW Gillam/Fox Lake</c:v>
                </c:pt>
                <c:pt idx="53">
                  <c:v>BW Lynn/Leaf/SIL (2)</c:v>
                </c:pt>
                <c:pt idx="54">
                  <c:v>BW Thick Por/Pik/Wab</c:v>
                </c:pt>
                <c:pt idx="55">
                  <c:v>BW Cross Lake (1)</c:v>
                </c:pt>
                <c:pt idx="56">
                  <c:v>BW Island Lake (1,2)</c:v>
                </c:pt>
                <c:pt idx="57">
                  <c:v>BW Norway House (1,2)</c:v>
                </c:pt>
                <c:pt idx="58">
                  <c:v>BW Oxford H &amp; Gods (1)</c:v>
                </c:pt>
                <c:pt idx="59">
                  <c:v>BW Tad/Broch/Lac Br</c:v>
                </c:pt>
                <c:pt idx="60">
                  <c:v>BW Sha/York/Split/War (1,2)</c:v>
                </c:pt>
                <c:pt idx="61">
                  <c:v>BW Nelson House (1,2)</c:v>
                </c:pt>
              </c:strCache>
            </c:strRef>
          </c:cat>
          <c:val>
            <c:numRef>
              <c:f>'graph data'!$J$40:$J$101</c:f>
              <c:numCache>
                <c:ptCount val="62"/>
                <c:pt idx="0">
                  <c:v>2.2912045438</c:v>
                </c:pt>
                <c:pt idx="1">
                  <c:v>1.9358972606</c:v>
                </c:pt>
                <c:pt idx="2">
                  <c:v>2.5304818405</c:v>
                </c:pt>
                <c:pt idx="3">
                  <c:v>2.1403709539</c:v>
                </c:pt>
                <c:pt idx="5">
                  <c:v>1.1611833836</c:v>
                </c:pt>
                <c:pt idx="6">
                  <c:v>2.0133677326</c:v>
                </c:pt>
                <c:pt idx="7">
                  <c:v>2.0701804752</c:v>
                </c:pt>
                <c:pt idx="8">
                  <c:v>2.1787759739</c:v>
                </c:pt>
                <c:pt idx="9">
                  <c:v>2.2385429356</c:v>
                </c:pt>
                <c:pt idx="10">
                  <c:v>2.054682529</c:v>
                </c:pt>
                <c:pt idx="11">
                  <c:v>1.8540528193</c:v>
                </c:pt>
                <c:pt idx="12">
                  <c:v>3.1157589316</c:v>
                </c:pt>
                <c:pt idx="13">
                  <c:v>3.506955864</c:v>
                </c:pt>
                <c:pt idx="15">
                  <c:v>2.0047248339</c:v>
                </c:pt>
                <c:pt idx="16">
                  <c:v>2.7196419944</c:v>
                </c:pt>
                <c:pt idx="17">
                  <c:v>2.5015827503</c:v>
                </c:pt>
                <c:pt idx="18">
                  <c:v>2.3265988944</c:v>
                </c:pt>
                <c:pt idx="19">
                  <c:v>2.3290045899</c:v>
                </c:pt>
                <c:pt idx="20">
                  <c:v>2.3424078119</c:v>
                </c:pt>
                <c:pt idx="22">
                  <c:v>2.4967418196</c:v>
                </c:pt>
                <c:pt idx="23">
                  <c:v>1.8904881853</c:v>
                </c:pt>
                <c:pt idx="24">
                  <c:v>1.9522780283</c:v>
                </c:pt>
                <c:pt idx="25">
                  <c:v>2.4681888845</c:v>
                </c:pt>
                <c:pt idx="26">
                  <c:v>2.4200017281</c:v>
                </c:pt>
                <c:pt idx="27">
                  <c:v>1.6554353354</c:v>
                </c:pt>
                <c:pt idx="28">
                  <c:v>3.0108800106</c:v>
                </c:pt>
                <c:pt idx="30">
                  <c:v>1.6821670811</c:v>
                </c:pt>
                <c:pt idx="31">
                  <c:v>2.9111090631</c:v>
                </c:pt>
                <c:pt idx="32">
                  <c:v>3.0608031621</c:v>
                </c:pt>
                <c:pt idx="33">
                  <c:v>3.3056906803</c:v>
                </c:pt>
                <c:pt idx="35">
                  <c:v>2.5648621848</c:v>
                </c:pt>
                <c:pt idx="36">
                  <c:v>2.6953924862</c:v>
                </c:pt>
                <c:pt idx="37">
                  <c:v>2.6125944395</c:v>
                </c:pt>
                <c:pt idx="38">
                  <c:v>3.0714774088</c:v>
                </c:pt>
                <c:pt idx="40">
                  <c:v>2.1893788744</c:v>
                </c:pt>
                <c:pt idx="41">
                  <c:v>1.7416234827</c:v>
                </c:pt>
                <c:pt idx="42">
                  <c:v>2.047585175</c:v>
                </c:pt>
                <c:pt idx="43">
                  <c:v>2.669464751</c:v>
                </c:pt>
                <c:pt idx="44">
                  <c:v>3.9826017096</c:v>
                </c:pt>
                <c:pt idx="45">
                  <c:v>8.6987674898</c:v>
                </c:pt>
                <c:pt idx="47">
                  <c:v>3.4458530208</c:v>
                </c:pt>
                <c:pt idx="48">
                  <c:v>3.6666586717</c:v>
                </c:pt>
                <c:pt idx="49">
                  <c:v>6.6715801715</c:v>
                </c:pt>
                <c:pt idx="51">
                  <c:v>2.8925722496</c:v>
                </c:pt>
                <c:pt idx="52">
                  <c:v>3.3594312049</c:v>
                </c:pt>
                <c:pt idx="53">
                  <c:v>5.2896343971</c:v>
                </c:pt>
                <c:pt idx="54">
                  <c:v>3.4251291478</c:v>
                </c:pt>
                <c:pt idx="55">
                  <c:v>4.1116228878</c:v>
                </c:pt>
                <c:pt idx="56">
                  <c:v>4.8335437123</c:v>
                </c:pt>
                <c:pt idx="57">
                  <c:v>4.9359392552</c:v>
                </c:pt>
                <c:pt idx="58">
                  <c:v>4.0125124347</c:v>
                </c:pt>
                <c:pt idx="59">
                  <c:v>4.5593150474</c:v>
                </c:pt>
                <c:pt idx="60">
                  <c:v>7.7693680354</c:v>
                </c:pt>
                <c:pt idx="61">
                  <c:v>6.943945548</c:v>
                </c:pt>
              </c:numCache>
            </c:numRef>
          </c:val>
        </c:ser>
        <c:ser>
          <c:idx val="3"/>
          <c:order val="3"/>
          <c:tx>
            <c:strRef>
              <c:f>'graph data'!$K$3</c:f>
              <c:strCache>
                <c:ptCount val="1"/>
                <c:pt idx="0">
                  <c:v>Mb Avg 1996-2003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1996-2003</c:name>
            <c:spPr>
              <a:ln w="25400">
                <a:solidFill>
                  <a:srgbClr val="000000"/>
                </a:solidFill>
                <a:prstDash val="sysDot"/>
              </a:ln>
            </c:spPr>
            <c:trendlineType val="linear"/>
            <c:forward val="0.5"/>
            <c:backward val="0.5"/>
            <c:dispEq val="0"/>
            <c:dispRSqr val="0"/>
          </c:trendline>
          <c:cat>
            <c:strRef>
              <c:f>'graph data'!$B$40:$B$101</c:f>
              <c:strCache>
                <c:ptCount val="62"/>
                <c:pt idx="0">
                  <c:v>SE Northern (1)</c:v>
                </c:pt>
                <c:pt idx="1">
                  <c:v>SE Central (2)</c:v>
                </c:pt>
                <c:pt idx="2">
                  <c:v>SE Western</c:v>
                </c:pt>
                <c:pt idx="3">
                  <c:v>SE Southern</c:v>
                </c:pt>
                <c:pt idx="5">
                  <c:v>CE Altona (1,2)</c:v>
                </c:pt>
                <c:pt idx="6">
                  <c:v>CE Cartier/SFX</c:v>
                </c:pt>
                <c:pt idx="7">
                  <c:v>CE Red River</c:v>
                </c:pt>
                <c:pt idx="8">
                  <c:v>CE Louise/Pembina</c:v>
                </c:pt>
                <c:pt idx="9">
                  <c:v>CE Carman</c:v>
                </c:pt>
                <c:pt idx="10">
                  <c:v>CE Morden/Winkler (2)</c:v>
                </c:pt>
                <c:pt idx="11">
                  <c:v>CE Swan Lake</c:v>
                </c:pt>
                <c:pt idx="12">
                  <c:v>CE Portage</c:v>
                </c:pt>
                <c:pt idx="13">
                  <c:v>CE Seven Regions</c:v>
                </c:pt>
                <c:pt idx="15">
                  <c:v>AS East 2 (2)</c:v>
                </c:pt>
                <c:pt idx="16">
                  <c:v>AS West 1</c:v>
                </c:pt>
                <c:pt idx="17">
                  <c:v>AS North 2</c:v>
                </c:pt>
                <c:pt idx="18">
                  <c:v>AS West 2</c:v>
                </c:pt>
                <c:pt idx="19">
                  <c:v>AS North 1</c:v>
                </c:pt>
                <c:pt idx="20">
                  <c:v>AS East 1</c:v>
                </c:pt>
                <c:pt idx="22">
                  <c:v>BDN Rural</c:v>
                </c:pt>
                <c:pt idx="23">
                  <c:v>BDN Southeast</c:v>
                </c:pt>
                <c:pt idx="24">
                  <c:v>BDN West (2)</c:v>
                </c:pt>
                <c:pt idx="25">
                  <c:v>BDN East</c:v>
                </c:pt>
                <c:pt idx="26">
                  <c:v>BDN North End</c:v>
                </c:pt>
                <c:pt idx="27">
                  <c:v>BDN Southwest (2)</c:v>
                </c:pt>
                <c:pt idx="28">
                  <c:v>BDN Central (1)</c:v>
                </c:pt>
                <c:pt idx="30">
                  <c:v>PL West (2)</c:v>
                </c:pt>
                <c:pt idx="31">
                  <c:v>PL Central</c:v>
                </c:pt>
                <c:pt idx="32">
                  <c:v>PL East</c:v>
                </c:pt>
                <c:pt idx="33">
                  <c:v>PL North (2)</c:v>
                </c:pt>
                <c:pt idx="35">
                  <c:v>IL Southwest</c:v>
                </c:pt>
                <c:pt idx="36">
                  <c:v>IL Southeast (1,t)</c:v>
                </c:pt>
                <c:pt idx="37">
                  <c:v>IL Northeast</c:v>
                </c:pt>
                <c:pt idx="38">
                  <c:v>IL Northwest (1)</c:v>
                </c:pt>
                <c:pt idx="40">
                  <c:v>NE Springfield</c:v>
                </c:pt>
                <c:pt idx="41">
                  <c:v>NE Iron Rose</c:v>
                </c:pt>
                <c:pt idx="42">
                  <c:v>NE Winnipeg River</c:v>
                </c:pt>
                <c:pt idx="43">
                  <c:v>NE Brokenhead</c:v>
                </c:pt>
                <c:pt idx="44">
                  <c:v>NE Blue Water (2)</c:v>
                </c:pt>
                <c:pt idx="45">
                  <c:v>NE Northern Remote (1,2)</c:v>
                </c:pt>
                <c:pt idx="47">
                  <c:v>NM F Flon/Snow L/Cran</c:v>
                </c:pt>
                <c:pt idx="48">
                  <c:v>NM The Pas/OCN/Kelsey (1,2)</c:v>
                </c:pt>
                <c:pt idx="49">
                  <c:v>NM Nor-Man Other (1,2)</c:v>
                </c:pt>
                <c:pt idx="51">
                  <c:v>BW Thompson</c:v>
                </c:pt>
                <c:pt idx="52">
                  <c:v>BW Gillam/Fox Lake</c:v>
                </c:pt>
                <c:pt idx="53">
                  <c:v>BW Lynn/Leaf/SIL (2)</c:v>
                </c:pt>
                <c:pt idx="54">
                  <c:v>BW Thick Por/Pik/Wab</c:v>
                </c:pt>
                <c:pt idx="55">
                  <c:v>BW Cross Lake (1)</c:v>
                </c:pt>
                <c:pt idx="56">
                  <c:v>BW Island Lake (1,2)</c:v>
                </c:pt>
                <c:pt idx="57">
                  <c:v>BW Norway House (1,2)</c:v>
                </c:pt>
                <c:pt idx="58">
                  <c:v>BW Oxford H &amp; Gods (1)</c:v>
                </c:pt>
                <c:pt idx="59">
                  <c:v>BW Tad/Broch/Lac Br</c:v>
                </c:pt>
                <c:pt idx="60">
                  <c:v>BW Sha/York/Split/War (1,2)</c:v>
                </c:pt>
                <c:pt idx="61">
                  <c:v>BW Nelson House (1,2)</c:v>
                </c:pt>
              </c:strCache>
            </c:strRef>
          </c:cat>
          <c:val>
            <c:numRef>
              <c:f>'graph data'!$K$40:$K$101</c:f>
              <c:numCache>
                <c:ptCount val="62"/>
                <c:pt idx="0">
                  <c:v>2.6658392674</c:v>
                </c:pt>
                <c:pt idx="1">
                  <c:v>2.6658392674</c:v>
                </c:pt>
                <c:pt idx="2">
                  <c:v>2.6658392674</c:v>
                </c:pt>
                <c:pt idx="3">
                  <c:v>2.6658392674</c:v>
                </c:pt>
                <c:pt idx="5">
                  <c:v>2.6658392674</c:v>
                </c:pt>
                <c:pt idx="6">
                  <c:v>2.6658392674</c:v>
                </c:pt>
                <c:pt idx="7">
                  <c:v>2.6658392674</c:v>
                </c:pt>
                <c:pt idx="8">
                  <c:v>2.6658392674</c:v>
                </c:pt>
                <c:pt idx="9">
                  <c:v>2.6658392674</c:v>
                </c:pt>
                <c:pt idx="10">
                  <c:v>2.6658392674</c:v>
                </c:pt>
                <c:pt idx="11">
                  <c:v>2.6658392674</c:v>
                </c:pt>
                <c:pt idx="12">
                  <c:v>2.6658392674</c:v>
                </c:pt>
                <c:pt idx="13">
                  <c:v>2.6658392674</c:v>
                </c:pt>
                <c:pt idx="15">
                  <c:v>2.6658392674</c:v>
                </c:pt>
                <c:pt idx="16">
                  <c:v>2.6658392674</c:v>
                </c:pt>
                <c:pt idx="17">
                  <c:v>2.6658392674</c:v>
                </c:pt>
                <c:pt idx="18">
                  <c:v>2.6658392674</c:v>
                </c:pt>
                <c:pt idx="19">
                  <c:v>2.6658392674</c:v>
                </c:pt>
                <c:pt idx="20">
                  <c:v>2.6658392674</c:v>
                </c:pt>
                <c:pt idx="22">
                  <c:v>2.6658392674</c:v>
                </c:pt>
                <c:pt idx="23">
                  <c:v>2.6658392674</c:v>
                </c:pt>
                <c:pt idx="24">
                  <c:v>2.6658392674</c:v>
                </c:pt>
                <c:pt idx="25">
                  <c:v>2.6658392674</c:v>
                </c:pt>
                <c:pt idx="26">
                  <c:v>2.6658392674</c:v>
                </c:pt>
                <c:pt idx="27">
                  <c:v>2.6658392674</c:v>
                </c:pt>
                <c:pt idx="28">
                  <c:v>2.6658392674</c:v>
                </c:pt>
                <c:pt idx="30">
                  <c:v>2.6658392674</c:v>
                </c:pt>
                <c:pt idx="31">
                  <c:v>2.6658392674</c:v>
                </c:pt>
                <c:pt idx="32">
                  <c:v>2.6658392674</c:v>
                </c:pt>
                <c:pt idx="33">
                  <c:v>2.6658392674</c:v>
                </c:pt>
                <c:pt idx="35">
                  <c:v>2.6658392674</c:v>
                </c:pt>
                <c:pt idx="36">
                  <c:v>2.6658392674</c:v>
                </c:pt>
                <c:pt idx="37">
                  <c:v>2.6658392674</c:v>
                </c:pt>
                <c:pt idx="38">
                  <c:v>2.6658392674</c:v>
                </c:pt>
                <c:pt idx="40">
                  <c:v>2.6658392674</c:v>
                </c:pt>
                <c:pt idx="41">
                  <c:v>2.6658392674</c:v>
                </c:pt>
                <c:pt idx="42">
                  <c:v>2.6658392674</c:v>
                </c:pt>
                <c:pt idx="43">
                  <c:v>2.6658392674</c:v>
                </c:pt>
                <c:pt idx="44">
                  <c:v>2.6658392674</c:v>
                </c:pt>
                <c:pt idx="45">
                  <c:v>2.6658392674</c:v>
                </c:pt>
                <c:pt idx="47">
                  <c:v>2.6658392674</c:v>
                </c:pt>
                <c:pt idx="48">
                  <c:v>2.6658392674</c:v>
                </c:pt>
                <c:pt idx="49">
                  <c:v>2.6658392674</c:v>
                </c:pt>
                <c:pt idx="51">
                  <c:v>2.6658392674</c:v>
                </c:pt>
                <c:pt idx="52">
                  <c:v>2.6658392674</c:v>
                </c:pt>
                <c:pt idx="53">
                  <c:v>2.6658392674</c:v>
                </c:pt>
                <c:pt idx="54">
                  <c:v>2.6658392674</c:v>
                </c:pt>
                <c:pt idx="55">
                  <c:v>2.6658392674</c:v>
                </c:pt>
                <c:pt idx="56">
                  <c:v>2.6658392674</c:v>
                </c:pt>
                <c:pt idx="57">
                  <c:v>2.6658392674</c:v>
                </c:pt>
                <c:pt idx="58">
                  <c:v>2.6658392674</c:v>
                </c:pt>
                <c:pt idx="59">
                  <c:v>2.6658392674</c:v>
                </c:pt>
                <c:pt idx="60">
                  <c:v>2.6658392674</c:v>
                </c:pt>
                <c:pt idx="61">
                  <c:v>2.6658392674</c:v>
                </c:pt>
              </c:numCache>
            </c:numRef>
          </c:val>
        </c:ser>
        <c:axId val="62846613"/>
        <c:axId val="28748606"/>
      </c:barChart>
      <c:catAx>
        <c:axId val="62846613"/>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28748606"/>
        <c:crosses val="autoZero"/>
        <c:auto val="1"/>
        <c:lblOffset val="100"/>
        <c:noMultiLvlLbl val="0"/>
      </c:catAx>
      <c:valAx>
        <c:axId val="28748606"/>
        <c:scaling>
          <c:orientation val="minMax"/>
          <c:max val="10"/>
        </c:scaling>
        <c:axPos val="t"/>
        <c:majorGridlines/>
        <c:delete val="0"/>
        <c:numFmt formatCode="0" sourceLinked="0"/>
        <c:majorTickMark val="none"/>
        <c:minorTickMark val="none"/>
        <c:tickLblPos val="nextTo"/>
        <c:crossAx val="62846613"/>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6275"/>
          <c:y val="0.05925"/>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2.3: Premature Mortality Rate for Females
by Winnipeg Community Areas</a:t>
            </a:r>
            <a:r>
              <a:rPr lang="en-US" cap="none" sz="800" b="1" i="0" u="none" baseline="0"/>
              <a:t>
</a:t>
            </a:r>
            <a:r>
              <a:rPr lang="en-US" cap="none" sz="800" b="0" i="0" u="none" baseline="0"/>
              <a:t>Age-adjusted average annual death rate per 1,000 females age 0-74</a:t>
            </a:r>
          </a:p>
        </c:rich>
      </c:tx>
      <c:layout>
        <c:manualLayout>
          <c:xMode val="factor"/>
          <c:yMode val="factor"/>
          <c:x val="0.005"/>
          <c:y val="-0.0195"/>
        </c:manualLayout>
      </c:layout>
      <c:spPr>
        <a:noFill/>
        <a:ln>
          <a:noFill/>
        </a:ln>
      </c:spPr>
    </c:title>
    <c:plotArea>
      <c:layout>
        <c:manualLayout>
          <c:xMode val="edge"/>
          <c:yMode val="edge"/>
          <c:x val="0.017"/>
          <c:y val="0.1275"/>
          <c:w val="0.983"/>
          <c:h val="0.76625"/>
        </c:manualLayout>
      </c:layout>
      <c:barChart>
        <c:barDir val="bar"/>
        <c:grouping val="clustered"/>
        <c:varyColors val="0"/>
        <c:ser>
          <c:idx val="0"/>
          <c:order val="0"/>
          <c:tx>
            <c:strRef>
              <c:f>'graph data'!$H$3</c:f>
              <c:strCache>
                <c:ptCount val="1"/>
                <c:pt idx="0">
                  <c:v>Mb Avg 1988-1995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1988-1995</c:name>
            <c:spPr>
              <a:ln w="25400">
                <a:solidFill>
                  <a:srgbClr val="C0C0C0"/>
                </a:solidFill>
                <a:prstDash val="sysDot"/>
              </a:ln>
            </c:spPr>
            <c:trendlineType val="linear"/>
            <c:forward val="0.5"/>
            <c:backward val="0.5"/>
            <c:dispEq val="0"/>
            <c:dispRSqr val="0"/>
          </c:trendline>
          <c:cat>
            <c:strRef>
              <c:f>'graph data'!$B$21:$B$38</c:f>
              <c:strCache>
                <c:ptCount val="18"/>
                <c:pt idx="0">
                  <c:v>Fort Garry (1,2)</c:v>
                </c:pt>
                <c:pt idx="1">
                  <c:v>Assiniboine South (1,2)</c:v>
                </c:pt>
                <c:pt idx="2">
                  <c:v>Transcona</c:v>
                </c:pt>
                <c:pt idx="3">
                  <c:v>River Heights (1)</c:v>
                </c:pt>
                <c:pt idx="4">
                  <c:v>St. Boniface (2,t)</c:v>
                </c:pt>
                <c:pt idx="5">
                  <c:v>St. Vital (2)</c:v>
                </c:pt>
                <c:pt idx="6">
                  <c:v>Seven Oaks</c:v>
                </c:pt>
                <c:pt idx="7">
                  <c:v>River East (1)</c:v>
                </c:pt>
                <c:pt idx="8">
                  <c:v>St. James - Assiniboia</c:v>
                </c:pt>
                <c:pt idx="9">
                  <c:v>Inkster</c:v>
                </c:pt>
                <c:pt idx="10">
                  <c:v>Point Douglas (1,2)</c:v>
                </c:pt>
                <c:pt idx="11">
                  <c:v>Downtown (1,2)</c:v>
                </c:pt>
                <c:pt idx="13">
                  <c:v>Wpg Most Healthy (1,2,t)</c:v>
                </c:pt>
                <c:pt idx="14">
                  <c:v>Wpg Average Health</c:v>
                </c:pt>
                <c:pt idx="15">
                  <c:v>Wpg Least Healthy (1,2)</c:v>
                </c:pt>
                <c:pt idx="16">
                  <c:v>Winnipeg Overall (1,t)</c:v>
                </c:pt>
                <c:pt idx="17">
                  <c:v>Manitoba (t)</c:v>
                </c:pt>
              </c:strCache>
            </c:strRef>
          </c:cat>
          <c:val>
            <c:numRef>
              <c:f>'graph data'!$H$21:$H$38</c:f>
              <c:numCache>
                <c:ptCount val="18"/>
                <c:pt idx="0">
                  <c:v>2.8836742518</c:v>
                </c:pt>
                <c:pt idx="1">
                  <c:v>2.8836742518</c:v>
                </c:pt>
                <c:pt idx="2">
                  <c:v>2.8836742518</c:v>
                </c:pt>
                <c:pt idx="3">
                  <c:v>2.8836742518</c:v>
                </c:pt>
                <c:pt idx="4">
                  <c:v>2.8836742518</c:v>
                </c:pt>
                <c:pt idx="5">
                  <c:v>2.8836742518</c:v>
                </c:pt>
                <c:pt idx="6">
                  <c:v>2.8836742518</c:v>
                </c:pt>
                <c:pt idx="7">
                  <c:v>2.8836742518</c:v>
                </c:pt>
                <c:pt idx="8">
                  <c:v>2.8836742518</c:v>
                </c:pt>
                <c:pt idx="9">
                  <c:v>2.8836742518</c:v>
                </c:pt>
                <c:pt idx="10">
                  <c:v>2.8836742518</c:v>
                </c:pt>
                <c:pt idx="11">
                  <c:v>2.8836742518</c:v>
                </c:pt>
                <c:pt idx="13">
                  <c:v>2.8836742518</c:v>
                </c:pt>
                <c:pt idx="14">
                  <c:v>2.8836742518</c:v>
                </c:pt>
                <c:pt idx="15">
                  <c:v>2.8836742518</c:v>
                </c:pt>
                <c:pt idx="16">
                  <c:v>2.8836742518</c:v>
                </c:pt>
                <c:pt idx="17">
                  <c:v>2.8836742518</c:v>
                </c:pt>
              </c:numCache>
            </c:numRef>
          </c:val>
        </c:ser>
        <c:ser>
          <c:idx val="1"/>
          <c:order val="1"/>
          <c:tx>
            <c:strRef>
              <c:f>'graph data'!$I$3</c:f>
              <c:strCache>
                <c:ptCount val="1"/>
                <c:pt idx="0">
                  <c:v>1988-1995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c:v>
                </c:pt>
                <c:pt idx="1">
                  <c:v>Assiniboine South (1,2)</c:v>
                </c:pt>
                <c:pt idx="2">
                  <c:v>Transcona</c:v>
                </c:pt>
                <c:pt idx="3">
                  <c:v>River Heights (1)</c:v>
                </c:pt>
                <c:pt idx="4">
                  <c:v>St. Boniface (2,t)</c:v>
                </c:pt>
                <c:pt idx="5">
                  <c:v>St. Vital (2)</c:v>
                </c:pt>
                <c:pt idx="6">
                  <c:v>Seven Oaks</c:v>
                </c:pt>
                <c:pt idx="7">
                  <c:v>River East (1)</c:v>
                </c:pt>
                <c:pt idx="8">
                  <c:v>St. James - Assiniboia</c:v>
                </c:pt>
                <c:pt idx="9">
                  <c:v>Inkster</c:v>
                </c:pt>
                <c:pt idx="10">
                  <c:v>Point Douglas (1,2)</c:v>
                </c:pt>
                <c:pt idx="11">
                  <c:v>Downtown (1,2)</c:v>
                </c:pt>
                <c:pt idx="13">
                  <c:v>Wpg Most Healthy (1,2,t)</c:v>
                </c:pt>
                <c:pt idx="14">
                  <c:v>Wpg Average Health</c:v>
                </c:pt>
                <c:pt idx="15">
                  <c:v>Wpg Least Healthy (1,2)</c:v>
                </c:pt>
                <c:pt idx="16">
                  <c:v>Winnipeg Overall (1,t)</c:v>
                </c:pt>
                <c:pt idx="17">
                  <c:v>Manitoba (t)</c:v>
                </c:pt>
              </c:strCache>
            </c:strRef>
          </c:cat>
          <c:val>
            <c:numRef>
              <c:f>'graph data'!$I$21:$I$38</c:f>
              <c:numCache>
                <c:ptCount val="18"/>
                <c:pt idx="0">
                  <c:v>2.2528056652</c:v>
                </c:pt>
                <c:pt idx="1">
                  <c:v>2.2605879643</c:v>
                </c:pt>
                <c:pt idx="2">
                  <c:v>2.9006145772</c:v>
                </c:pt>
                <c:pt idx="3">
                  <c:v>2.5491310131</c:v>
                </c:pt>
                <c:pt idx="4">
                  <c:v>2.7666496936</c:v>
                </c:pt>
                <c:pt idx="5">
                  <c:v>2.6123506917</c:v>
                </c:pt>
                <c:pt idx="6">
                  <c:v>2.6183150305</c:v>
                </c:pt>
                <c:pt idx="7">
                  <c:v>2.6367053452</c:v>
                </c:pt>
                <c:pt idx="8">
                  <c:v>2.6588289411</c:v>
                </c:pt>
                <c:pt idx="9">
                  <c:v>2.98109704</c:v>
                </c:pt>
                <c:pt idx="10">
                  <c:v>4.0418085105</c:v>
                </c:pt>
                <c:pt idx="11">
                  <c:v>3.7997874211</c:v>
                </c:pt>
                <c:pt idx="13">
                  <c:v>2.3827260055</c:v>
                </c:pt>
                <c:pt idx="14">
                  <c:v>2.8174378277</c:v>
                </c:pt>
                <c:pt idx="15">
                  <c:v>3.7778417974</c:v>
                </c:pt>
                <c:pt idx="16">
                  <c:v>2.7591239654</c:v>
                </c:pt>
                <c:pt idx="17">
                  <c:v>2.8836742518</c:v>
                </c:pt>
              </c:numCache>
            </c:numRef>
          </c:val>
        </c:ser>
        <c:ser>
          <c:idx val="2"/>
          <c:order val="2"/>
          <c:tx>
            <c:strRef>
              <c:f>'graph data'!$J$3</c:f>
              <c:strCache>
                <c:ptCount val="1"/>
                <c:pt idx="0">
                  <c:v>1996-2003</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c:v>
                </c:pt>
                <c:pt idx="1">
                  <c:v>Assiniboine South (1,2)</c:v>
                </c:pt>
                <c:pt idx="2">
                  <c:v>Transcona</c:v>
                </c:pt>
                <c:pt idx="3">
                  <c:v>River Heights (1)</c:v>
                </c:pt>
                <c:pt idx="4">
                  <c:v>St. Boniface (2,t)</c:v>
                </c:pt>
                <c:pt idx="5">
                  <c:v>St. Vital (2)</c:v>
                </c:pt>
                <c:pt idx="6">
                  <c:v>Seven Oaks</c:v>
                </c:pt>
                <c:pt idx="7">
                  <c:v>River East (1)</c:v>
                </c:pt>
                <c:pt idx="8">
                  <c:v>St. James - Assiniboia</c:v>
                </c:pt>
                <c:pt idx="9">
                  <c:v>Inkster</c:v>
                </c:pt>
                <c:pt idx="10">
                  <c:v>Point Douglas (1,2)</c:v>
                </c:pt>
                <c:pt idx="11">
                  <c:v>Downtown (1,2)</c:v>
                </c:pt>
                <c:pt idx="13">
                  <c:v>Wpg Most Healthy (1,2,t)</c:v>
                </c:pt>
                <c:pt idx="14">
                  <c:v>Wpg Average Health</c:v>
                </c:pt>
                <c:pt idx="15">
                  <c:v>Wpg Least Healthy (1,2)</c:v>
                </c:pt>
                <c:pt idx="16">
                  <c:v>Winnipeg Overall (1,t)</c:v>
                </c:pt>
                <c:pt idx="17">
                  <c:v>Manitoba (t)</c:v>
                </c:pt>
              </c:strCache>
            </c:strRef>
          </c:cat>
          <c:val>
            <c:numRef>
              <c:f>'graph data'!$J$21:$J$38</c:f>
              <c:numCache>
                <c:ptCount val="18"/>
                <c:pt idx="0">
                  <c:v>1.896778957</c:v>
                </c:pt>
                <c:pt idx="1">
                  <c:v>2.2783147479</c:v>
                </c:pt>
                <c:pt idx="2">
                  <c:v>2.7072232438</c:v>
                </c:pt>
                <c:pt idx="3">
                  <c:v>2.5215430413</c:v>
                </c:pt>
                <c:pt idx="4">
                  <c:v>2.2941527933</c:v>
                </c:pt>
                <c:pt idx="5">
                  <c:v>2.3364859663</c:v>
                </c:pt>
                <c:pt idx="6">
                  <c:v>2.6175402466</c:v>
                </c:pt>
                <c:pt idx="7">
                  <c:v>2.4543183672</c:v>
                </c:pt>
                <c:pt idx="8">
                  <c:v>2.7085244497</c:v>
                </c:pt>
                <c:pt idx="9">
                  <c:v>2.8009874814</c:v>
                </c:pt>
                <c:pt idx="10">
                  <c:v>3.8440483163</c:v>
                </c:pt>
                <c:pt idx="11">
                  <c:v>3.8267506662</c:v>
                </c:pt>
                <c:pt idx="13">
                  <c:v>2.1701234362</c:v>
                </c:pt>
                <c:pt idx="14">
                  <c:v>2.7873856773</c:v>
                </c:pt>
                <c:pt idx="15">
                  <c:v>3.7152438712</c:v>
                </c:pt>
                <c:pt idx="16">
                  <c:v>2.6023166067</c:v>
                </c:pt>
                <c:pt idx="17">
                  <c:v>2.6658392674</c:v>
                </c:pt>
              </c:numCache>
            </c:numRef>
          </c:val>
        </c:ser>
        <c:ser>
          <c:idx val="3"/>
          <c:order val="3"/>
          <c:tx>
            <c:strRef>
              <c:f>'graph data'!$K$3</c:f>
              <c:strCache>
                <c:ptCount val="1"/>
                <c:pt idx="0">
                  <c:v>Mb Avg 1996-2003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1996-2003</c:name>
            <c:spPr>
              <a:ln w="25400">
                <a:solidFill>
                  <a:srgbClr val="000000"/>
                </a:solidFill>
                <a:prstDash val="sysDot"/>
              </a:ln>
            </c:spPr>
            <c:trendlineType val="linear"/>
            <c:forward val="0.5"/>
            <c:backward val="0.5"/>
            <c:dispEq val="0"/>
            <c:dispRSqr val="0"/>
          </c:trendline>
          <c:cat>
            <c:strRef>
              <c:f>'graph data'!$B$21:$B$38</c:f>
              <c:strCache>
                <c:ptCount val="18"/>
                <c:pt idx="0">
                  <c:v>Fort Garry (1,2)</c:v>
                </c:pt>
                <c:pt idx="1">
                  <c:v>Assiniboine South (1,2)</c:v>
                </c:pt>
                <c:pt idx="2">
                  <c:v>Transcona</c:v>
                </c:pt>
                <c:pt idx="3">
                  <c:v>River Heights (1)</c:v>
                </c:pt>
                <c:pt idx="4">
                  <c:v>St. Boniface (2,t)</c:v>
                </c:pt>
                <c:pt idx="5">
                  <c:v>St. Vital (2)</c:v>
                </c:pt>
                <c:pt idx="6">
                  <c:v>Seven Oaks</c:v>
                </c:pt>
                <c:pt idx="7">
                  <c:v>River East (1)</c:v>
                </c:pt>
                <c:pt idx="8">
                  <c:v>St. James - Assiniboia</c:v>
                </c:pt>
                <c:pt idx="9">
                  <c:v>Inkster</c:v>
                </c:pt>
                <c:pt idx="10">
                  <c:v>Point Douglas (1,2)</c:v>
                </c:pt>
                <c:pt idx="11">
                  <c:v>Downtown (1,2)</c:v>
                </c:pt>
                <c:pt idx="13">
                  <c:v>Wpg Most Healthy (1,2,t)</c:v>
                </c:pt>
                <c:pt idx="14">
                  <c:v>Wpg Average Health</c:v>
                </c:pt>
                <c:pt idx="15">
                  <c:v>Wpg Least Healthy (1,2)</c:v>
                </c:pt>
                <c:pt idx="16">
                  <c:v>Winnipeg Overall (1,t)</c:v>
                </c:pt>
                <c:pt idx="17">
                  <c:v>Manitoba (t)</c:v>
                </c:pt>
              </c:strCache>
            </c:strRef>
          </c:cat>
          <c:val>
            <c:numRef>
              <c:f>'graph data'!$K$21:$K$38</c:f>
              <c:numCache>
                <c:ptCount val="18"/>
                <c:pt idx="0">
                  <c:v>2.6658392674</c:v>
                </c:pt>
                <c:pt idx="1">
                  <c:v>2.6658392674</c:v>
                </c:pt>
                <c:pt idx="2">
                  <c:v>2.6658392674</c:v>
                </c:pt>
                <c:pt idx="3">
                  <c:v>2.6658392674</c:v>
                </c:pt>
                <c:pt idx="4">
                  <c:v>2.6658392674</c:v>
                </c:pt>
                <c:pt idx="5">
                  <c:v>2.6658392674</c:v>
                </c:pt>
                <c:pt idx="6">
                  <c:v>2.6658392674</c:v>
                </c:pt>
                <c:pt idx="7">
                  <c:v>2.6658392674</c:v>
                </c:pt>
                <c:pt idx="8">
                  <c:v>2.6658392674</c:v>
                </c:pt>
                <c:pt idx="9">
                  <c:v>2.6658392674</c:v>
                </c:pt>
                <c:pt idx="10">
                  <c:v>2.6658392674</c:v>
                </c:pt>
                <c:pt idx="11">
                  <c:v>2.6658392674</c:v>
                </c:pt>
                <c:pt idx="13">
                  <c:v>2.6658392674</c:v>
                </c:pt>
                <c:pt idx="14">
                  <c:v>2.6658392674</c:v>
                </c:pt>
                <c:pt idx="15">
                  <c:v>2.6658392674</c:v>
                </c:pt>
                <c:pt idx="16">
                  <c:v>2.6658392674</c:v>
                </c:pt>
                <c:pt idx="17">
                  <c:v>2.6658392674</c:v>
                </c:pt>
              </c:numCache>
            </c:numRef>
          </c:val>
        </c:ser>
        <c:axId val="57410863"/>
        <c:axId val="46935720"/>
      </c:barChart>
      <c:catAx>
        <c:axId val="57410863"/>
        <c:scaling>
          <c:orientation val="maxMin"/>
        </c:scaling>
        <c:axPos val="l"/>
        <c:delete val="0"/>
        <c:numFmt formatCode="General" sourceLinked="1"/>
        <c:majorTickMark val="none"/>
        <c:minorTickMark val="none"/>
        <c:tickLblPos val="nextTo"/>
        <c:crossAx val="46935720"/>
        <c:crosses val="autoZero"/>
        <c:auto val="1"/>
        <c:lblOffset val="100"/>
        <c:noMultiLvlLbl val="0"/>
      </c:catAx>
      <c:valAx>
        <c:axId val="46935720"/>
        <c:scaling>
          <c:orientation val="minMax"/>
          <c:max val="10"/>
        </c:scaling>
        <c:axPos val="t"/>
        <c:majorGridlines/>
        <c:delete val="0"/>
        <c:numFmt formatCode="0" sourceLinked="0"/>
        <c:majorTickMark val="none"/>
        <c:minorTickMark val="none"/>
        <c:tickLblPos val="nextTo"/>
        <c:crossAx val="57410863"/>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3675"/>
          <c:y val="0.139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2.4: Premature Mortality Rate for Females
by Winnipeg Neighbourhood Clusters</a:t>
            </a:r>
            <a:r>
              <a:rPr lang="en-US" cap="none" sz="800" b="1" i="0" u="none" baseline="0"/>
              <a:t>
</a:t>
            </a:r>
            <a:r>
              <a:rPr lang="en-US" cap="none" sz="800" b="0" i="0" u="none" baseline="0"/>
              <a:t>Age-adjusted average annual death rate per 1,000 females age 0-74</a:t>
            </a:r>
          </a:p>
        </c:rich>
      </c:tx>
      <c:layout>
        <c:manualLayout>
          <c:xMode val="factor"/>
          <c:yMode val="factor"/>
          <c:x val="0.00675"/>
          <c:y val="-0.02"/>
        </c:manualLayout>
      </c:layout>
      <c:spPr>
        <a:noFill/>
        <a:ln>
          <a:noFill/>
        </a:ln>
      </c:spPr>
    </c:title>
    <c:plotArea>
      <c:layout>
        <c:manualLayout>
          <c:xMode val="edge"/>
          <c:yMode val="edge"/>
          <c:x val="0.017"/>
          <c:y val="0.07625"/>
          <c:w val="0.983"/>
          <c:h val="0.90175"/>
        </c:manualLayout>
      </c:layout>
      <c:barChart>
        <c:barDir val="bar"/>
        <c:grouping val="clustered"/>
        <c:varyColors val="0"/>
        <c:ser>
          <c:idx val="0"/>
          <c:order val="0"/>
          <c:tx>
            <c:strRef>
              <c:f>'graph data'!$H$3</c:f>
              <c:strCache>
                <c:ptCount val="1"/>
                <c:pt idx="0">
                  <c:v>Mb Avg 1988-1995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1988-1995</c:name>
            <c:spPr>
              <a:ln w="25400">
                <a:solidFill>
                  <a:srgbClr val="C0C0C0"/>
                </a:solidFill>
                <a:prstDash val="sysDot"/>
              </a:ln>
            </c:spPr>
            <c:trendlineType val="linear"/>
            <c:forward val="0.5"/>
            <c:backward val="0.5"/>
            <c:dispEq val="0"/>
            <c:dispRSqr val="0"/>
          </c:trendline>
          <c:cat>
            <c:strRef>
              <c:f>'graph data'!$B$103:$B$138</c:f>
              <c:strCache>
                <c:ptCount val="36"/>
                <c:pt idx="0">
                  <c:v>Fort Garry S (1,2)</c:v>
                </c:pt>
                <c:pt idx="1">
                  <c:v>Fort Garry N (2)</c:v>
                </c:pt>
                <c:pt idx="3">
                  <c:v>Assiniboine South (1)</c:v>
                </c:pt>
                <c:pt idx="5">
                  <c:v>Transcona</c:v>
                </c:pt>
                <c:pt idx="7">
                  <c:v>River Heights W (1,2)</c:v>
                </c:pt>
                <c:pt idx="8">
                  <c:v>River Heights E</c:v>
                </c:pt>
                <c:pt idx="10">
                  <c:v>St. Boniface E (1,2)</c:v>
                </c:pt>
                <c:pt idx="11">
                  <c:v>St. Boniface W</c:v>
                </c:pt>
                <c:pt idx="13">
                  <c:v>St. Vital South (2)</c:v>
                </c:pt>
                <c:pt idx="14">
                  <c:v>St. Vital North</c:v>
                </c:pt>
                <c:pt idx="16">
                  <c:v>Seven Oaks W</c:v>
                </c:pt>
                <c:pt idx="17">
                  <c:v>Seven Oaks E (1)</c:v>
                </c:pt>
                <c:pt idx="18">
                  <c:v>Seven Oaks N</c:v>
                </c:pt>
                <c:pt idx="20">
                  <c:v>River East N (1,2)</c:v>
                </c:pt>
                <c:pt idx="21">
                  <c:v>River East E</c:v>
                </c:pt>
                <c:pt idx="22">
                  <c:v>River East W (2)</c:v>
                </c:pt>
                <c:pt idx="23">
                  <c:v>River East S (2)</c:v>
                </c:pt>
                <c:pt idx="25">
                  <c:v>St. James - Assiniboia W (1)</c:v>
                </c:pt>
                <c:pt idx="26">
                  <c:v>St. James - Assiniboia E (2)</c:v>
                </c:pt>
                <c:pt idx="28">
                  <c:v>Inkster West</c:v>
                </c:pt>
                <c:pt idx="29">
                  <c:v>Inkster East</c:v>
                </c:pt>
                <c:pt idx="31">
                  <c:v>Point Douglas N (1,2)</c:v>
                </c:pt>
                <c:pt idx="32">
                  <c:v>Point Douglas S (1,2)</c:v>
                </c:pt>
                <c:pt idx="34">
                  <c:v>Downtown W</c:v>
                </c:pt>
                <c:pt idx="35">
                  <c:v>Downtown E (1,2)</c:v>
                </c:pt>
              </c:strCache>
            </c:strRef>
          </c:cat>
          <c:val>
            <c:numRef>
              <c:f>'graph data'!$H$103:$H$138</c:f>
              <c:numCache>
                <c:ptCount val="36"/>
                <c:pt idx="0">
                  <c:v>2.8836742518</c:v>
                </c:pt>
                <c:pt idx="1">
                  <c:v>2.8836742518</c:v>
                </c:pt>
                <c:pt idx="3">
                  <c:v>2.8836742518</c:v>
                </c:pt>
                <c:pt idx="5">
                  <c:v>2.8836742518</c:v>
                </c:pt>
                <c:pt idx="7">
                  <c:v>2.8836742518</c:v>
                </c:pt>
                <c:pt idx="8">
                  <c:v>2.8836742518</c:v>
                </c:pt>
                <c:pt idx="10">
                  <c:v>2.8836742518</c:v>
                </c:pt>
                <c:pt idx="11">
                  <c:v>2.8836742518</c:v>
                </c:pt>
                <c:pt idx="13">
                  <c:v>2.8836742518</c:v>
                </c:pt>
                <c:pt idx="14">
                  <c:v>2.8836742518</c:v>
                </c:pt>
                <c:pt idx="16">
                  <c:v>2.8836742518</c:v>
                </c:pt>
                <c:pt idx="17">
                  <c:v>2.8836742518</c:v>
                </c:pt>
                <c:pt idx="18">
                  <c:v>2.8836742518</c:v>
                </c:pt>
                <c:pt idx="20">
                  <c:v>2.8836742518</c:v>
                </c:pt>
                <c:pt idx="21">
                  <c:v>2.8836742518</c:v>
                </c:pt>
                <c:pt idx="22">
                  <c:v>2.8836742518</c:v>
                </c:pt>
                <c:pt idx="23">
                  <c:v>2.8836742518</c:v>
                </c:pt>
                <c:pt idx="25">
                  <c:v>2.8836742518</c:v>
                </c:pt>
                <c:pt idx="26">
                  <c:v>2.8836742518</c:v>
                </c:pt>
                <c:pt idx="28">
                  <c:v>2.8836742518</c:v>
                </c:pt>
                <c:pt idx="29">
                  <c:v>2.8836742518</c:v>
                </c:pt>
                <c:pt idx="31">
                  <c:v>2.8836742518</c:v>
                </c:pt>
                <c:pt idx="32">
                  <c:v>2.8836742518</c:v>
                </c:pt>
                <c:pt idx="34">
                  <c:v>2.8836742518</c:v>
                </c:pt>
                <c:pt idx="35">
                  <c:v>2.8836742518</c:v>
                </c:pt>
              </c:numCache>
            </c:numRef>
          </c:val>
        </c:ser>
        <c:ser>
          <c:idx val="1"/>
          <c:order val="1"/>
          <c:tx>
            <c:strRef>
              <c:f>'graph data'!$I$3</c:f>
              <c:strCache>
                <c:ptCount val="1"/>
                <c:pt idx="0">
                  <c:v>1988-1995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c:v>
                </c:pt>
                <c:pt idx="1">
                  <c:v>Fort Garry N (2)</c:v>
                </c:pt>
                <c:pt idx="3">
                  <c:v>Assiniboine South (1)</c:v>
                </c:pt>
                <c:pt idx="5">
                  <c:v>Transcona</c:v>
                </c:pt>
                <c:pt idx="7">
                  <c:v>River Heights W (1,2)</c:v>
                </c:pt>
                <c:pt idx="8">
                  <c:v>River Heights E</c:v>
                </c:pt>
                <c:pt idx="10">
                  <c:v>St. Boniface E (1,2)</c:v>
                </c:pt>
                <c:pt idx="11">
                  <c:v>St. Boniface W</c:v>
                </c:pt>
                <c:pt idx="13">
                  <c:v>St. Vital South (2)</c:v>
                </c:pt>
                <c:pt idx="14">
                  <c:v>St. Vital North</c:v>
                </c:pt>
                <c:pt idx="16">
                  <c:v>Seven Oaks W</c:v>
                </c:pt>
                <c:pt idx="17">
                  <c:v>Seven Oaks E (1)</c:v>
                </c:pt>
                <c:pt idx="18">
                  <c:v>Seven Oaks N</c:v>
                </c:pt>
                <c:pt idx="20">
                  <c:v>River East N (1,2)</c:v>
                </c:pt>
                <c:pt idx="21">
                  <c:v>River East E</c:v>
                </c:pt>
                <c:pt idx="22">
                  <c:v>River East W (2)</c:v>
                </c:pt>
                <c:pt idx="23">
                  <c:v>River East S (2)</c:v>
                </c:pt>
                <c:pt idx="25">
                  <c:v>St. James - Assiniboia W (1)</c:v>
                </c:pt>
                <c:pt idx="26">
                  <c:v>St. James - Assiniboia E (2)</c:v>
                </c:pt>
                <c:pt idx="28">
                  <c:v>Inkster West</c:v>
                </c:pt>
                <c:pt idx="29">
                  <c:v>Inkster East</c:v>
                </c:pt>
                <c:pt idx="31">
                  <c:v>Point Douglas N (1,2)</c:v>
                </c:pt>
                <c:pt idx="32">
                  <c:v>Point Douglas S (1,2)</c:v>
                </c:pt>
                <c:pt idx="34">
                  <c:v>Downtown W</c:v>
                </c:pt>
                <c:pt idx="35">
                  <c:v>Downtown E (1,2)</c:v>
                </c:pt>
              </c:strCache>
            </c:strRef>
          </c:cat>
          <c:val>
            <c:numRef>
              <c:f>'graph data'!$I$103:$I$138</c:f>
              <c:numCache>
                <c:ptCount val="36"/>
                <c:pt idx="0">
                  <c:v>2.1183216818</c:v>
                </c:pt>
                <c:pt idx="1">
                  <c:v>2.3947584445</c:v>
                </c:pt>
                <c:pt idx="3">
                  <c:v>2.253180128</c:v>
                </c:pt>
                <c:pt idx="5">
                  <c:v>2.890719176</c:v>
                </c:pt>
                <c:pt idx="7">
                  <c:v>2.4498033741</c:v>
                </c:pt>
                <c:pt idx="8">
                  <c:v>2.7410731269</c:v>
                </c:pt>
                <c:pt idx="10">
                  <c:v>2.3422020743</c:v>
                </c:pt>
                <c:pt idx="11">
                  <c:v>3.3310313517</c:v>
                </c:pt>
                <c:pt idx="13">
                  <c:v>2.6861407202</c:v>
                </c:pt>
                <c:pt idx="14">
                  <c:v>2.5708706751</c:v>
                </c:pt>
                <c:pt idx="16">
                  <c:v>2.91279811</c:v>
                </c:pt>
                <c:pt idx="17">
                  <c:v>2.4411770966</c:v>
                </c:pt>
                <c:pt idx="18">
                  <c:v>3.783315385</c:v>
                </c:pt>
                <c:pt idx="20">
                  <c:v>1.7298314632</c:v>
                </c:pt>
                <c:pt idx="21">
                  <c:v>2.3693818925</c:v>
                </c:pt>
                <c:pt idx="22">
                  <c:v>2.5396024773</c:v>
                </c:pt>
                <c:pt idx="23">
                  <c:v>3.3380097633</c:v>
                </c:pt>
                <c:pt idx="25">
                  <c:v>2.3156345933</c:v>
                </c:pt>
                <c:pt idx="26">
                  <c:v>2.9897201285</c:v>
                </c:pt>
                <c:pt idx="28">
                  <c:v>2.176018485</c:v>
                </c:pt>
                <c:pt idx="29">
                  <c:v>3.5052930125</c:v>
                </c:pt>
                <c:pt idx="31">
                  <c:v>3.4020224275</c:v>
                </c:pt>
                <c:pt idx="32">
                  <c:v>5.4778608607</c:v>
                </c:pt>
                <c:pt idx="34">
                  <c:v>3.0449835969</c:v>
                </c:pt>
                <c:pt idx="35">
                  <c:v>4.7412339912</c:v>
                </c:pt>
              </c:numCache>
            </c:numRef>
          </c:val>
        </c:ser>
        <c:ser>
          <c:idx val="2"/>
          <c:order val="2"/>
          <c:tx>
            <c:strRef>
              <c:f>'graph data'!$J$3</c:f>
              <c:strCache>
                <c:ptCount val="1"/>
                <c:pt idx="0">
                  <c:v>1996-2003</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c:v>
                </c:pt>
                <c:pt idx="1">
                  <c:v>Fort Garry N (2)</c:v>
                </c:pt>
                <c:pt idx="3">
                  <c:v>Assiniboine South (1)</c:v>
                </c:pt>
                <c:pt idx="5">
                  <c:v>Transcona</c:v>
                </c:pt>
                <c:pt idx="7">
                  <c:v>River Heights W (1,2)</c:v>
                </c:pt>
                <c:pt idx="8">
                  <c:v>River Heights E</c:v>
                </c:pt>
                <c:pt idx="10">
                  <c:v>St. Boniface E (1,2)</c:v>
                </c:pt>
                <c:pt idx="11">
                  <c:v>St. Boniface W</c:v>
                </c:pt>
                <c:pt idx="13">
                  <c:v>St. Vital South (2)</c:v>
                </c:pt>
                <c:pt idx="14">
                  <c:v>St. Vital North</c:v>
                </c:pt>
                <c:pt idx="16">
                  <c:v>Seven Oaks W</c:v>
                </c:pt>
                <c:pt idx="17">
                  <c:v>Seven Oaks E (1)</c:v>
                </c:pt>
                <c:pt idx="18">
                  <c:v>Seven Oaks N</c:v>
                </c:pt>
                <c:pt idx="20">
                  <c:v>River East N (1,2)</c:v>
                </c:pt>
                <c:pt idx="21">
                  <c:v>River East E</c:v>
                </c:pt>
                <c:pt idx="22">
                  <c:v>River East W (2)</c:v>
                </c:pt>
                <c:pt idx="23">
                  <c:v>River East S (2)</c:v>
                </c:pt>
                <c:pt idx="25">
                  <c:v>St. James - Assiniboia W (1)</c:v>
                </c:pt>
                <c:pt idx="26">
                  <c:v>St. James - Assiniboia E (2)</c:v>
                </c:pt>
                <c:pt idx="28">
                  <c:v>Inkster West</c:v>
                </c:pt>
                <c:pt idx="29">
                  <c:v>Inkster East</c:v>
                </c:pt>
                <c:pt idx="31">
                  <c:v>Point Douglas N (1,2)</c:v>
                </c:pt>
                <c:pt idx="32">
                  <c:v>Point Douglas S (1,2)</c:v>
                </c:pt>
                <c:pt idx="34">
                  <c:v>Downtown W</c:v>
                </c:pt>
                <c:pt idx="35">
                  <c:v>Downtown E (1,2)</c:v>
                </c:pt>
              </c:strCache>
            </c:strRef>
          </c:cat>
          <c:val>
            <c:numRef>
              <c:f>'graph data'!$J$103:$J$138</c:f>
              <c:numCache>
                <c:ptCount val="36"/>
                <c:pt idx="0">
                  <c:v>1.7861006786</c:v>
                </c:pt>
                <c:pt idx="1">
                  <c:v>2.0181897932</c:v>
                </c:pt>
                <c:pt idx="3">
                  <c:v>2.2720501367</c:v>
                </c:pt>
                <c:pt idx="5">
                  <c:v>2.6977043512</c:v>
                </c:pt>
                <c:pt idx="7">
                  <c:v>2.229726999</c:v>
                </c:pt>
                <c:pt idx="8">
                  <c:v>3.0136287216</c:v>
                </c:pt>
                <c:pt idx="10">
                  <c:v>2.1200753892</c:v>
                </c:pt>
                <c:pt idx="11">
                  <c:v>2.6260517843</c:v>
                </c:pt>
                <c:pt idx="13">
                  <c:v>2.1342801524</c:v>
                </c:pt>
                <c:pt idx="14">
                  <c:v>2.5128204571</c:v>
                </c:pt>
                <c:pt idx="16">
                  <c:v>2.4003256163</c:v>
                </c:pt>
                <c:pt idx="17">
                  <c:v>2.7985696794</c:v>
                </c:pt>
                <c:pt idx="18">
                  <c:v>1.92338315</c:v>
                </c:pt>
                <c:pt idx="20">
                  <c:v>1.4234512348</c:v>
                </c:pt>
                <c:pt idx="21">
                  <c:v>2.4817038961</c:v>
                </c:pt>
                <c:pt idx="22">
                  <c:v>2.2315898413</c:v>
                </c:pt>
                <c:pt idx="23">
                  <c:v>3.5629256014</c:v>
                </c:pt>
                <c:pt idx="25">
                  <c:v>2.302653982</c:v>
                </c:pt>
                <c:pt idx="26">
                  <c:v>3.2195281638</c:v>
                </c:pt>
                <c:pt idx="28">
                  <c:v>2.2944757039</c:v>
                </c:pt>
                <c:pt idx="29">
                  <c:v>3.2924043778</c:v>
                </c:pt>
                <c:pt idx="31">
                  <c:v>3.1879337208</c:v>
                </c:pt>
                <c:pt idx="32">
                  <c:v>5.3858533465</c:v>
                </c:pt>
                <c:pt idx="34">
                  <c:v>2.9094539338</c:v>
                </c:pt>
                <c:pt idx="35">
                  <c:v>5.0044489568</c:v>
                </c:pt>
              </c:numCache>
            </c:numRef>
          </c:val>
        </c:ser>
        <c:ser>
          <c:idx val="3"/>
          <c:order val="3"/>
          <c:tx>
            <c:strRef>
              <c:f>'graph data'!$K$3</c:f>
              <c:strCache>
                <c:ptCount val="1"/>
                <c:pt idx="0">
                  <c:v>Mb Avg 1996-2003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1996-2003</c:name>
            <c:spPr>
              <a:ln w="25400">
                <a:solidFill>
                  <a:srgbClr val="000000"/>
                </a:solidFill>
                <a:prstDash val="sysDot"/>
              </a:ln>
            </c:spPr>
            <c:trendlineType val="linear"/>
            <c:forward val="0.5"/>
            <c:backward val="0.5"/>
            <c:dispEq val="0"/>
            <c:dispRSqr val="0"/>
          </c:trendline>
          <c:cat>
            <c:strRef>
              <c:f>'graph data'!$B$103:$B$138</c:f>
              <c:strCache>
                <c:ptCount val="36"/>
                <c:pt idx="0">
                  <c:v>Fort Garry S (1,2)</c:v>
                </c:pt>
                <c:pt idx="1">
                  <c:v>Fort Garry N (2)</c:v>
                </c:pt>
                <c:pt idx="3">
                  <c:v>Assiniboine South (1)</c:v>
                </c:pt>
                <c:pt idx="5">
                  <c:v>Transcona</c:v>
                </c:pt>
                <c:pt idx="7">
                  <c:v>River Heights W (1,2)</c:v>
                </c:pt>
                <c:pt idx="8">
                  <c:v>River Heights E</c:v>
                </c:pt>
                <c:pt idx="10">
                  <c:v>St. Boniface E (1,2)</c:v>
                </c:pt>
                <c:pt idx="11">
                  <c:v>St. Boniface W</c:v>
                </c:pt>
                <c:pt idx="13">
                  <c:v>St. Vital South (2)</c:v>
                </c:pt>
                <c:pt idx="14">
                  <c:v>St. Vital North</c:v>
                </c:pt>
                <c:pt idx="16">
                  <c:v>Seven Oaks W</c:v>
                </c:pt>
                <c:pt idx="17">
                  <c:v>Seven Oaks E (1)</c:v>
                </c:pt>
                <c:pt idx="18">
                  <c:v>Seven Oaks N</c:v>
                </c:pt>
                <c:pt idx="20">
                  <c:v>River East N (1,2)</c:v>
                </c:pt>
                <c:pt idx="21">
                  <c:v>River East E</c:v>
                </c:pt>
                <c:pt idx="22">
                  <c:v>River East W (2)</c:v>
                </c:pt>
                <c:pt idx="23">
                  <c:v>River East S (2)</c:v>
                </c:pt>
                <c:pt idx="25">
                  <c:v>St. James - Assiniboia W (1)</c:v>
                </c:pt>
                <c:pt idx="26">
                  <c:v>St. James - Assiniboia E (2)</c:v>
                </c:pt>
                <c:pt idx="28">
                  <c:v>Inkster West</c:v>
                </c:pt>
                <c:pt idx="29">
                  <c:v>Inkster East</c:v>
                </c:pt>
                <c:pt idx="31">
                  <c:v>Point Douglas N (1,2)</c:v>
                </c:pt>
                <c:pt idx="32">
                  <c:v>Point Douglas S (1,2)</c:v>
                </c:pt>
                <c:pt idx="34">
                  <c:v>Downtown W</c:v>
                </c:pt>
                <c:pt idx="35">
                  <c:v>Downtown E (1,2)</c:v>
                </c:pt>
              </c:strCache>
            </c:strRef>
          </c:cat>
          <c:val>
            <c:numRef>
              <c:f>'graph data'!$K$103:$K$138</c:f>
              <c:numCache>
                <c:ptCount val="36"/>
                <c:pt idx="0">
                  <c:v>2.6658392674</c:v>
                </c:pt>
                <c:pt idx="1">
                  <c:v>2.6658392674</c:v>
                </c:pt>
                <c:pt idx="3">
                  <c:v>2.6658392674</c:v>
                </c:pt>
                <c:pt idx="5">
                  <c:v>2.6658392674</c:v>
                </c:pt>
                <c:pt idx="7">
                  <c:v>2.6658392674</c:v>
                </c:pt>
                <c:pt idx="8">
                  <c:v>2.6658392674</c:v>
                </c:pt>
                <c:pt idx="10">
                  <c:v>2.6658392674</c:v>
                </c:pt>
                <c:pt idx="11">
                  <c:v>2.6658392674</c:v>
                </c:pt>
                <c:pt idx="13">
                  <c:v>2.6658392674</c:v>
                </c:pt>
                <c:pt idx="14">
                  <c:v>2.6658392674</c:v>
                </c:pt>
                <c:pt idx="16">
                  <c:v>2.6658392674</c:v>
                </c:pt>
                <c:pt idx="17">
                  <c:v>2.6658392674</c:v>
                </c:pt>
                <c:pt idx="18">
                  <c:v>2.6658392674</c:v>
                </c:pt>
                <c:pt idx="20">
                  <c:v>2.6658392674</c:v>
                </c:pt>
                <c:pt idx="21">
                  <c:v>2.6658392674</c:v>
                </c:pt>
                <c:pt idx="22">
                  <c:v>2.6658392674</c:v>
                </c:pt>
                <c:pt idx="23">
                  <c:v>2.6658392674</c:v>
                </c:pt>
                <c:pt idx="25">
                  <c:v>2.6658392674</c:v>
                </c:pt>
                <c:pt idx="26">
                  <c:v>2.6658392674</c:v>
                </c:pt>
                <c:pt idx="28">
                  <c:v>2.6658392674</c:v>
                </c:pt>
                <c:pt idx="29">
                  <c:v>2.6658392674</c:v>
                </c:pt>
                <c:pt idx="31">
                  <c:v>2.6658392674</c:v>
                </c:pt>
                <c:pt idx="32">
                  <c:v>2.6658392674</c:v>
                </c:pt>
                <c:pt idx="34">
                  <c:v>2.6658392674</c:v>
                </c:pt>
                <c:pt idx="35">
                  <c:v>2.6658392674</c:v>
                </c:pt>
              </c:numCache>
            </c:numRef>
          </c:val>
        </c:ser>
        <c:axId val="19768297"/>
        <c:axId val="43696946"/>
      </c:barChart>
      <c:catAx>
        <c:axId val="19768297"/>
        <c:scaling>
          <c:orientation val="maxMin"/>
        </c:scaling>
        <c:axPos val="l"/>
        <c:delete val="0"/>
        <c:numFmt formatCode="General" sourceLinked="1"/>
        <c:majorTickMark val="none"/>
        <c:minorTickMark val="none"/>
        <c:tickLblPos val="nextTo"/>
        <c:txPr>
          <a:bodyPr/>
          <a:lstStyle/>
          <a:p>
            <a:pPr>
              <a:defRPr lang="en-US" cap="none" sz="600" b="0" i="0" u="none" baseline="0"/>
            </a:pPr>
          </a:p>
        </c:txPr>
        <c:crossAx val="43696946"/>
        <c:crosses val="autoZero"/>
        <c:auto val="1"/>
        <c:lblOffset val="100"/>
        <c:noMultiLvlLbl val="0"/>
      </c:catAx>
      <c:valAx>
        <c:axId val="43696946"/>
        <c:scaling>
          <c:orientation val="minMax"/>
          <c:max val="10"/>
        </c:scaling>
        <c:axPos val="t"/>
        <c:majorGridlines/>
        <c:delete val="0"/>
        <c:numFmt formatCode="0" sourceLinked="0"/>
        <c:majorTickMark val="none"/>
        <c:minorTickMark val="none"/>
        <c:tickLblPos val="nextTo"/>
        <c:crossAx val="19768297"/>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5"/>
          <c:y val="0.088"/>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Premature Mortality Rate for Females
by Aggregate RHA Areas</a:t>
            </a:r>
            <a:r>
              <a:rPr lang="en-US" cap="none" sz="800" b="1" i="0" u="none" baseline="0"/>
              <a:t>
</a:t>
            </a:r>
            <a:r>
              <a:rPr lang="en-US" cap="none" sz="800" b="0" i="0" u="none" baseline="0"/>
              <a:t>Age-adjusted average annual death rate per 1,000 females age 0-74</a:t>
            </a:r>
          </a:p>
        </c:rich>
      </c:tx>
      <c:layout>
        <c:manualLayout>
          <c:xMode val="factor"/>
          <c:yMode val="factor"/>
          <c:x val="0"/>
          <c:y val="-0.01925"/>
        </c:manualLayout>
      </c:layout>
      <c:spPr>
        <a:noFill/>
        <a:ln>
          <a:noFill/>
        </a:ln>
      </c:spPr>
    </c:title>
    <c:plotArea>
      <c:layout>
        <c:manualLayout>
          <c:xMode val="edge"/>
          <c:yMode val="edge"/>
          <c:x val="0.017"/>
          <c:y val="0.12575"/>
          <c:w val="0.983"/>
          <c:h val="0.8335"/>
        </c:manualLayout>
      </c:layout>
      <c:barChart>
        <c:barDir val="bar"/>
        <c:grouping val="clustered"/>
        <c:varyColors val="0"/>
        <c:ser>
          <c:idx val="0"/>
          <c:order val="0"/>
          <c:tx>
            <c:strRef>
              <c:f>'graph data'!$H$3</c:f>
              <c:strCache>
                <c:ptCount val="1"/>
                <c:pt idx="0">
                  <c:v>Mb Avg 1988-1995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1988-1995</c:name>
            <c:spPr>
              <a:ln w="25400">
                <a:solidFill>
                  <a:srgbClr val="C0C0C0"/>
                </a:solidFill>
                <a:prstDash val="sysDot"/>
              </a:ln>
            </c:spPr>
            <c:trendlineType val="linear"/>
            <c:forward val="0.5"/>
            <c:backward val="0.5"/>
            <c:dispEq val="0"/>
            <c:dispRSqr val="0"/>
          </c:trendline>
          <c:cat>
            <c:strRef>
              <c:f>'graph data'!$B$16:$B$19</c:f>
              <c:strCache>
                <c:ptCount val="4"/>
                <c:pt idx="0">
                  <c:v>South (1,2,t)</c:v>
                </c:pt>
                <c:pt idx="1">
                  <c:v>Mid (1,t)</c:v>
                </c:pt>
                <c:pt idx="2">
                  <c:v>North (1,2)</c:v>
                </c:pt>
                <c:pt idx="3">
                  <c:v>Manitoba (t)</c:v>
                </c:pt>
              </c:strCache>
            </c:strRef>
          </c:cat>
          <c:val>
            <c:numRef>
              <c:f>'graph data'!$H$16:$H$19</c:f>
              <c:numCache>
                <c:ptCount val="4"/>
                <c:pt idx="0">
                  <c:v>2.8836742518</c:v>
                </c:pt>
                <c:pt idx="1">
                  <c:v>2.8836742518</c:v>
                </c:pt>
                <c:pt idx="2">
                  <c:v>2.8836742518</c:v>
                </c:pt>
                <c:pt idx="3">
                  <c:v>2.8836742518</c:v>
                </c:pt>
              </c:numCache>
            </c:numRef>
          </c:val>
        </c:ser>
        <c:ser>
          <c:idx val="1"/>
          <c:order val="1"/>
          <c:tx>
            <c:strRef>
              <c:f>'graph data'!$I$3</c:f>
              <c:strCache>
                <c:ptCount val="1"/>
                <c:pt idx="0">
                  <c:v>1988-1995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(1,2,t)</c:v>
                </c:pt>
                <c:pt idx="1">
                  <c:v>Mid (1,t)</c:v>
                </c:pt>
                <c:pt idx="2">
                  <c:v>North (1,2)</c:v>
                </c:pt>
                <c:pt idx="3">
                  <c:v>Manitoba (t)</c:v>
                </c:pt>
              </c:strCache>
            </c:strRef>
          </c:cat>
          <c:val>
            <c:numRef>
              <c:f>'graph data'!$I$16:$I$19</c:f>
              <c:numCache>
                <c:ptCount val="4"/>
                <c:pt idx="0">
                  <c:v>2.5682938349</c:v>
                </c:pt>
                <c:pt idx="1">
                  <c:v>3.1056921925</c:v>
                </c:pt>
                <c:pt idx="2">
                  <c:v>4.484072865</c:v>
                </c:pt>
                <c:pt idx="3">
                  <c:v>2.8836742518</c:v>
                </c:pt>
              </c:numCache>
            </c:numRef>
          </c:val>
        </c:ser>
        <c:ser>
          <c:idx val="2"/>
          <c:order val="2"/>
          <c:tx>
            <c:strRef>
              <c:f>'graph data'!$J$3</c:f>
              <c:strCache>
                <c:ptCount val="1"/>
                <c:pt idx="0">
                  <c:v>1996-2003</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(1,2,t)</c:v>
                </c:pt>
                <c:pt idx="1">
                  <c:v>Mid (1,t)</c:v>
                </c:pt>
                <c:pt idx="2">
                  <c:v>North (1,2)</c:v>
                </c:pt>
                <c:pt idx="3">
                  <c:v>Manitoba (t)</c:v>
                </c:pt>
              </c:strCache>
            </c:strRef>
          </c:cat>
          <c:val>
            <c:numRef>
              <c:f>'graph data'!$J$16:$J$19</c:f>
              <c:numCache>
                <c:ptCount val="4"/>
                <c:pt idx="0">
                  <c:v>2.3293252577</c:v>
                </c:pt>
                <c:pt idx="1">
                  <c:v>2.8070451163</c:v>
                </c:pt>
                <c:pt idx="2">
                  <c:v>4.2310645985</c:v>
                </c:pt>
                <c:pt idx="3">
                  <c:v>2.6658392674</c:v>
                </c:pt>
              </c:numCache>
            </c:numRef>
          </c:val>
        </c:ser>
        <c:ser>
          <c:idx val="3"/>
          <c:order val="3"/>
          <c:tx>
            <c:strRef>
              <c:f>'graph data'!$K$3</c:f>
              <c:strCache>
                <c:ptCount val="1"/>
                <c:pt idx="0">
                  <c:v>Mb Avg 1996-2003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1996-2003</c:name>
            <c:spPr>
              <a:ln w="25400">
                <a:solidFill>
                  <a:srgbClr val="000000"/>
                </a:solidFill>
                <a:prstDash val="sysDot"/>
              </a:ln>
            </c:spPr>
            <c:trendlineType val="linear"/>
            <c:forward val="0.5"/>
            <c:backward val="0.5"/>
            <c:dispEq val="0"/>
            <c:dispRSqr val="0"/>
          </c:trendline>
          <c:cat>
            <c:strRef>
              <c:f>'graph data'!$B$16:$B$19</c:f>
              <c:strCache>
                <c:ptCount val="4"/>
                <c:pt idx="0">
                  <c:v>South (1,2,t)</c:v>
                </c:pt>
                <c:pt idx="1">
                  <c:v>Mid (1,t)</c:v>
                </c:pt>
                <c:pt idx="2">
                  <c:v>North (1,2)</c:v>
                </c:pt>
                <c:pt idx="3">
                  <c:v>Manitoba (t)</c:v>
                </c:pt>
              </c:strCache>
            </c:strRef>
          </c:cat>
          <c:val>
            <c:numRef>
              <c:f>'graph data'!$K$16:$K$19</c:f>
              <c:numCache>
                <c:ptCount val="4"/>
                <c:pt idx="0">
                  <c:v>2.6658392674</c:v>
                </c:pt>
                <c:pt idx="1">
                  <c:v>2.6658392674</c:v>
                </c:pt>
                <c:pt idx="2">
                  <c:v>2.6658392674</c:v>
                </c:pt>
                <c:pt idx="3">
                  <c:v>2.6658392674</c:v>
                </c:pt>
              </c:numCache>
            </c:numRef>
          </c:val>
        </c:ser>
        <c:axId val="57728195"/>
        <c:axId val="49791708"/>
      </c:barChart>
      <c:catAx>
        <c:axId val="57728195"/>
        <c:scaling>
          <c:orientation val="maxMin"/>
        </c:scaling>
        <c:axPos val="l"/>
        <c:delete val="0"/>
        <c:numFmt formatCode="General" sourceLinked="1"/>
        <c:majorTickMark val="none"/>
        <c:minorTickMark val="none"/>
        <c:tickLblPos val="nextTo"/>
        <c:crossAx val="49791708"/>
        <c:crosses val="autoZero"/>
        <c:auto val="1"/>
        <c:lblOffset val="100"/>
        <c:noMultiLvlLbl val="0"/>
      </c:catAx>
      <c:valAx>
        <c:axId val="49791708"/>
        <c:scaling>
          <c:orientation val="minMax"/>
          <c:max val="10"/>
        </c:scaling>
        <c:axPos val="t"/>
        <c:majorGridlines/>
        <c:delete val="0"/>
        <c:numFmt formatCode="0" sourceLinked="0"/>
        <c:majorTickMark val="none"/>
        <c:minorTickMark val="none"/>
        <c:tickLblPos val="nextTo"/>
        <c:crossAx val="57728195"/>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3675"/>
          <c:y val="0.142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Premature Mortality Rate for Females 
by Aggregate Winnipeg Areas</a:t>
            </a:r>
            <a:r>
              <a:rPr lang="en-US" cap="none" sz="800" b="0" i="0" u="none" baseline="0"/>
              <a:t>
Age-adjusted average annual death rate per 1,000 females age 0-74</a:t>
            </a:r>
          </a:p>
        </c:rich>
      </c:tx>
      <c:layout>
        <c:manualLayout>
          <c:xMode val="factor"/>
          <c:yMode val="factor"/>
          <c:x val="0.00675"/>
          <c:y val="-0.01925"/>
        </c:manualLayout>
      </c:layout>
      <c:spPr>
        <a:noFill/>
        <a:ln>
          <a:noFill/>
        </a:ln>
      </c:spPr>
    </c:title>
    <c:plotArea>
      <c:layout>
        <c:manualLayout>
          <c:xMode val="edge"/>
          <c:yMode val="edge"/>
          <c:x val="0.017"/>
          <c:y val="0.1365"/>
          <c:w val="0.983"/>
          <c:h val="0.8275"/>
        </c:manualLayout>
      </c:layout>
      <c:barChart>
        <c:barDir val="bar"/>
        <c:grouping val="clustered"/>
        <c:varyColors val="0"/>
        <c:ser>
          <c:idx val="0"/>
          <c:order val="0"/>
          <c:tx>
            <c:strRef>
              <c:f>'graph data'!$H$3</c:f>
              <c:strCache>
                <c:ptCount val="1"/>
                <c:pt idx="0">
                  <c:v>Mb Avg 1988-1995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1988-1995</c:name>
            <c:spPr>
              <a:ln w="25400">
                <a:solidFill>
                  <a:srgbClr val="C0C0C0"/>
                </a:solidFill>
                <a:prstDash val="sysDot"/>
              </a:ln>
            </c:spPr>
            <c:trendlineType val="linear"/>
            <c:forward val="0.5"/>
            <c:backward val="0.5"/>
            <c:dispEq val="0"/>
            <c:dispRSqr val="0"/>
          </c:trendline>
          <c:cat>
            <c:strRef>
              <c:f>'graph data'!$B$34:$B$38</c:f>
              <c:strCache>
                <c:ptCount val="5"/>
                <c:pt idx="0">
                  <c:v>Wpg Most Healthy (1,2,t)</c:v>
                </c:pt>
                <c:pt idx="1">
                  <c:v>Wpg Average Health</c:v>
                </c:pt>
                <c:pt idx="2">
                  <c:v>Wpg Least Healthy (1,2)</c:v>
                </c:pt>
                <c:pt idx="3">
                  <c:v>Winnipeg Overall (1,t)</c:v>
                </c:pt>
                <c:pt idx="4">
                  <c:v>Manitoba (t)</c:v>
                </c:pt>
              </c:strCache>
            </c:strRef>
          </c:cat>
          <c:val>
            <c:numRef>
              <c:f>'graph data'!$H$34:$H$38</c:f>
              <c:numCache>
                <c:ptCount val="5"/>
                <c:pt idx="0">
                  <c:v>2.8836742518</c:v>
                </c:pt>
                <c:pt idx="1">
                  <c:v>2.8836742518</c:v>
                </c:pt>
                <c:pt idx="2">
                  <c:v>2.8836742518</c:v>
                </c:pt>
                <c:pt idx="3">
                  <c:v>2.8836742518</c:v>
                </c:pt>
                <c:pt idx="4">
                  <c:v>2.8836742518</c:v>
                </c:pt>
              </c:numCache>
            </c:numRef>
          </c:val>
        </c:ser>
        <c:ser>
          <c:idx val="1"/>
          <c:order val="1"/>
          <c:tx>
            <c:strRef>
              <c:f>'graph data'!$I$3</c:f>
              <c:strCache>
                <c:ptCount val="1"/>
                <c:pt idx="0">
                  <c:v>1988-1995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(1,2,t)</c:v>
                </c:pt>
                <c:pt idx="1">
                  <c:v>Wpg Average Health</c:v>
                </c:pt>
                <c:pt idx="2">
                  <c:v>Wpg Least Healthy (1,2)</c:v>
                </c:pt>
                <c:pt idx="3">
                  <c:v>Winnipeg Overall (1,t)</c:v>
                </c:pt>
                <c:pt idx="4">
                  <c:v>Manitoba (t)</c:v>
                </c:pt>
              </c:strCache>
            </c:strRef>
          </c:cat>
          <c:val>
            <c:numRef>
              <c:f>'graph data'!$I$34:$I$38</c:f>
              <c:numCache>
                <c:ptCount val="5"/>
                <c:pt idx="0">
                  <c:v>2.3827260055</c:v>
                </c:pt>
                <c:pt idx="1">
                  <c:v>2.8174378277</c:v>
                </c:pt>
                <c:pt idx="2">
                  <c:v>3.7778417974</c:v>
                </c:pt>
                <c:pt idx="3">
                  <c:v>2.7591239654</c:v>
                </c:pt>
                <c:pt idx="4">
                  <c:v>2.8836742518</c:v>
                </c:pt>
              </c:numCache>
            </c:numRef>
          </c:val>
        </c:ser>
        <c:ser>
          <c:idx val="2"/>
          <c:order val="2"/>
          <c:tx>
            <c:strRef>
              <c:f>'graph data'!$J$3</c:f>
              <c:strCache>
                <c:ptCount val="1"/>
                <c:pt idx="0">
                  <c:v>1996-2003</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(1,2,t)</c:v>
                </c:pt>
                <c:pt idx="1">
                  <c:v>Wpg Average Health</c:v>
                </c:pt>
                <c:pt idx="2">
                  <c:v>Wpg Least Healthy (1,2)</c:v>
                </c:pt>
                <c:pt idx="3">
                  <c:v>Winnipeg Overall (1,t)</c:v>
                </c:pt>
                <c:pt idx="4">
                  <c:v>Manitoba (t)</c:v>
                </c:pt>
              </c:strCache>
            </c:strRef>
          </c:cat>
          <c:val>
            <c:numRef>
              <c:f>'graph data'!$J$34:$J$38</c:f>
              <c:numCache>
                <c:ptCount val="5"/>
                <c:pt idx="0">
                  <c:v>2.1701234362</c:v>
                </c:pt>
                <c:pt idx="1">
                  <c:v>2.7873856773</c:v>
                </c:pt>
                <c:pt idx="2">
                  <c:v>3.7152438712</c:v>
                </c:pt>
                <c:pt idx="3">
                  <c:v>2.6023166067</c:v>
                </c:pt>
                <c:pt idx="4">
                  <c:v>2.6658392674</c:v>
                </c:pt>
              </c:numCache>
            </c:numRef>
          </c:val>
        </c:ser>
        <c:ser>
          <c:idx val="3"/>
          <c:order val="3"/>
          <c:tx>
            <c:strRef>
              <c:f>'graph data'!$K$3</c:f>
              <c:strCache>
                <c:ptCount val="1"/>
                <c:pt idx="0">
                  <c:v>Mb Avg 1996-2003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1996-2003</c:name>
            <c:spPr>
              <a:ln w="25400">
                <a:solidFill>
                  <a:srgbClr val="000000"/>
                </a:solidFill>
                <a:prstDash val="sysDot"/>
              </a:ln>
            </c:spPr>
            <c:trendlineType val="linear"/>
            <c:forward val="0.5"/>
            <c:backward val="0.5"/>
            <c:dispEq val="0"/>
            <c:dispRSqr val="0"/>
          </c:trendline>
          <c:cat>
            <c:strRef>
              <c:f>'graph data'!$B$34:$B$38</c:f>
              <c:strCache>
                <c:ptCount val="5"/>
                <c:pt idx="0">
                  <c:v>Wpg Most Healthy (1,2,t)</c:v>
                </c:pt>
                <c:pt idx="1">
                  <c:v>Wpg Average Health</c:v>
                </c:pt>
                <c:pt idx="2">
                  <c:v>Wpg Least Healthy (1,2)</c:v>
                </c:pt>
                <c:pt idx="3">
                  <c:v>Winnipeg Overall (1,t)</c:v>
                </c:pt>
                <c:pt idx="4">
                  <c:v>Manitoba (t)</c:v>
                </c:pt>
              </c:strCache>
            </c:strRef>
          </c:cat>
          <c:val>
            <c:numRef>
              <c:f>'graph data'!$K$34:$K$38</c:f>
              <c:numCache>
                <c:ptCount val="5"/>
                <c:pt idx="0">
                  <c:v>2.6658392674</c:v>
                </c:pt>
                <c:pt idx="1">
                  <c:v>2.6658392674</c:v>
                </c:pt>
                <c:pt idx="2">
                  <c:v>2.6658392674</c:v>
                </c:pt>
                <c:pt idx="3">
                  <c:v>2.6658392674</c:v>
                </c:pt>
                <c:pt idx="4">
                  <c:v>2.6658392674</c:v>
                </c:pt>
              </c:numCache>
            </c:numRef>
          </c:val>
        </c:ser>
        <c:axId val="45472189"/>
        <c:axId val="6596518"/>
      </c:barChart>
      <c:catAx>
        <c:axId val="45472189"/>
        <c:scaling>
          <c:orientation val="maxMin"/>
        </c:scaling>
        <c:axPos val="l"/>
        <c:delete val="0"/>
        <c:numFmt formatCode="General" sourceLinked="1"/>
        <c:majorTickMark val="none"/>
        <c:minorTickMark val="none"/>
        <c:tickLblPos val="nextTo"/>
        <c:crossAx val="6596518"/>
        <c:crosses val="autoZero"/>
        <c:auto val="1"/>
        <c:lblOffset val="100"/>
        <c:noMultiLvlLbl val="0"/>
      </c:catAx>
      <c:valAx>
        <c:axId val="6596518"/>
        <c:scaling>
          <c:orientation val="minMax"/>
          <c:max val="10"/>
        </c:scaling>
        <c:axPos val="t"/>
        <c:majorGridlines/>
        <c:delete val="0"/>
        <c:numFmt formatCode="0" sourceLinked="0"/>
        <c:majorTickMark val="none"/>
        <c:minorTickMark val="none"/>
        <c:tickLblPos val="nextTo"/>
        <c:crossAx val="45472189"/>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385"/>
          <c:y val="0.153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0.19425</cdr:x>
      <cdr:y>0.88225</cdr:y>
    </cdr:from>
    <cdr:to>
      <cdr:x>0.95675</cdr:x>
      <cdr:y>0.996</cdr:y>
    </cdr:to>
    <cdr:grpSp>
      <cdr:nvGrpSpPr>
        <cdr:cNvPr id="1" name="Group 3"/>
        <cdr:cNvGrpSpPr>
          <a:grpSpLocks/>
        </cdr:cNvGrpSpPr>
      </cdr:nvGrpSpPr>
      <cdr:grpSpPr>
        <a:xfrm>
          <a:off x="1104900" y="4019550"/>
          <a:ext cx="4352925" cy="514350"/>
          <a:chOff x="1152901" y="3962429"/>
          <a:chExt cx="4461532" cy="504796"/>
        </a:xfrm>
        <a:solidFill>
          <a:srgbClr val="FFFFFF"/>
        </a:solidFill>
      </cdr:grpSpPr>
      <cdr:sp>
        <cdr:nvSpPr>
          <cdr:cNvPr id="2" name="TextBox 4"/>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0.00475</cdr:x>
      <cdr:y>0.01075</cdr:y>
    </cdr:from>
    <cdr:to>
      <cdr:x>1</cdr:x>
      <cdr:y>0.09625</cdr:y>
    </cdr:to>
    <cdr:sp>
      <cdr:nvSpPr>
        <cdr:cNvPr id="4" name="TextBox 6"/>
        <cdr:cNvSpPr txBox="1">
          <a:spLocks noChangeArrowheads="1"/>
        </cdr:cNvSpPr>
      </cdr:nvSpPr>
      <cdr:spPr>
        <a:xfrm>
          <a:off x="19050" y="47625"/>
          <a:ext cx="5676900" cy="3905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2.1: Premature Mortality Rate for Females by RHA
</a:t>
          </a:r>
          <a:r>
            <a:rPr lang="en-US" cap="none" sz="800" b="0" i="0" u="none" baseline="0">
              <a:latin typeface="Univers 45 Light"/>
              <a:ea typeface="Univers 45 Light"/>
              <a:cs typeface="Univers 45 Light"/>
            </a:rPr>
            <a:t>Age-adjusted average annual death rate per 1,000 females age 0-74</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cdr:x>
      <cdr:y>0.97025</cdr:y>
    </cdr:from>
    <cdr:to>
      <cdr:x>0.99975</cdr:x>
      <cdr:y>1</cdr:y>
    </cdr:to>
    <cdr:sp>
      <cdr:nvSpPr>
        <cdr:cNvPr id="1" name="TextBox 1"/>
        <cdr:cNvSpPr txBox="1">
          <a:spLocks noChangeArrowheads="1"/>
        </cdr:cNvSpPr>
      </cdr:nvSpPr>
      <cdr:spPr>
        <a:xfrm>
          <a:off x="3562350" y="4419600"/>
          <a:ext cx="21336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0.6375</cdr:x>
      <cdr:y>0.981</cdr:y>
    </cdr:from>
    <cdr:to>
      <cdr:x>0.985</cdr:x>
      <cdr:y>0.9975</cdr:y>
    </cdr:to>
    <cdr:sp>
      <cdr:nvSpPr>
        <cdr:cNvPr id="1" name="TextBox 1"/>
        <cdr:cNvSpPr txBox="1">
          <a:spLocks noChangeArrowheads="1"/>
        </cdr:cNvSpPr>
      </cdr:nvSpPr>
      <cdr:spPr>
        <a:xfrm>
          <a:off x="4676775" y="9705975"/>
          <a:ext cx="2552700" cy="161925"/>
        </a:xfrm>
        <a:prstGeom prst="rect">
          <a:avLst/>
        </a:prstGeom>
        <a:noFill/>
        <a:ln w="9525" cmpd="sng">
          <a:noFill/>
        </a:ln>
      </cdr:spPr>
      <cdr:txBody>
        <a:bodyPr vertOverflow="clip" wrap="square"/>
        <a:p>
          <a:pPr algn="l">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cdr:x>
      <cdr:y>0.90625</cdr:y>
    </cdr:from>
    <cdr:to>
      <cdr:x>1</cdr:x>
      <cdr:y>1</cdr:y>
    </cdr:to>
    <cdr:grpSp>
      <cdr:nvGrpSpPr>
        <cdr:cNvPr id="1" name="Group 5"/>
        <cdr:cNvGrpSpPr>
          <a:grpSpLocks/>
        </cdr:cNvGrpSpPr>
      </cdr:nvGrpSpPr>
      <cdr:grpSpPr>
        <a:xfrm>
          <a:off x="1304925" y="4962525"/>
          <a:ext cx="44005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0.6215</cdr:x>
      <cdr:y>0.9835</cdr:y>
    </cdr:from>
    <cdr:to>
      <cdr:x>1</cdr:x>
      <cdr:y>1</cdr:y>
    </cdr:to>
    <cdr:sp>
      <cdr:nvSpPr>
        <cdr:cNvPr id="1" name="TextBox 1"/>
        <cdr:cNvSpPr txBox="1">
          <a:spLocks noChangeArrowheads="1"/>
        </cdr:cNvSpPr>
      </cdr:nvSpPr>
      <cdr:spPr>
        <a:xfrm>
          <a:off x="3543300" y="8077200"/>
          <a:ext cx="2162175"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0.63575</cdr:x>
      <cdr:y>0.9595</cdr:y>
    </cdr:from>
    <cdr:to>
      <cdr:x>1</cdr:x>
      <cdr:y>1</cdr:y>
    </cdr:to>
    <cdr:sp>
      <cdr:nvSpPr>
        <cdr:cNvPr id="1" name="TextBox 1"/>
        <cdr:cNvSpPr txBox="1">
          <a:spLocks noChangeArrowheads="1"/>
        </cdr:cNvSpPr>
      </cdr:nvSpPr>
      <cdr:spPr>
        <a:xfrm>
          <a:off x="3619500" y="4371975"/>
          <a:ext cx="2076450" cy="180975"/>
        </a:xfrm>
        <a:prstGeom prst="rect">
          <a:avLst/>
        </a:prstGeom>
        <a:noFill/>
        <a:ln w="9525" cmpd="sng">
          <a:noFill/>
        </a:ln>
      </cdr:spPr>
      <cdr:txBody>
        <a:bodyPr vertOverflow="clip" wrap="square" anchor="b"/>
        <a:p>
          <a:pPr algn="l">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68"/>
  <sheetViews>
    <sheetView workbookViewId="0" topLeftCell="A1">
      <pane xSplit="7" ySplit="3" topLeftCell="H103" activePane="bottomRight" state="frozen"/>
      <selection pane="topLeft" activeCell="A1" sqref="A1"/>
      <selection pane="topRight" activeCell="G1" sqref="G1"/>
      <selection pane="bottomLeft" activeCell="A2" sqref="A2"/>
      <selection pane="bottomRight" activeCell="E138" sqref="E138"/>
    </sheetView>
  </sheetViews>
  <sheetFormatPr defaultColWidth="9.140625" defaultRowHeight="12.75"/>
  <cols>
    <col min="1" max="1" width="16.8515625" style="2" customWidth="1"/>
    <col min="2" max="2" width="27.28125" style="2" customWidth="1"/>
    <col min="3" max="5" width="2.8515625" style="2" customWidth="1"/>
    <col min="6" max="7" width="7.8515625" style="2" customWidth="1"/>
    <col min="8" max="9" width="9.140625" style="2" customWidth="1"/>
    <col min="10" max="10" width="9.140625" style="11" customWidth="1"/>
    <col min="11" max="14" width="9.140625" style="2" customWidth="1"/>
    <col min="15" max="15" width="2.8515625" style="10" customWidth="1"/>
    <col min="16" max="18" width="9.140625" style="2" customWidth="1"/>
    <col min="19" max="19" width="2.8515625" style="10" customWidth="1"/>
    <col min="20" max="20" width="9.28125" style="2" bestFit="1" customWidth="1"/>
    <col min="21" max="16384" width="9.140625" style="2" customWidth="1"/>
  </cols>
  <sheetData>
    <row r="1" spans="3:20" ht="12.75">
      <c r="C1" s="51" t="s">
        <v>153</v>
      </c>
      <c r="D1" s="51"/>
      <c r="E1" s="51"/>
      <c r="F1" s="51" t="s">
        <v>155</v>
      </c>
      <c r="G1" s="51"/>
      <c r="H1" s="6" t="s">
        <v>143</v>
      </c>
      <c r="I1" s="3" t="s">
        <v>145</v>
      </c>
      <c r="J1" s="3" t="s">
        <v>146</v>
      </c>
      <c r="K1" s="6" t="s">
        <v>144</v>
      </c>
      <c r="L1" s="6" t="s">
        <v>147</v>
      </c>
      <c r="M1" s="6" t="s">
        <v>148</v>
      </c>
      <c r="N1" s="6" t="s">
        <v>149</v>
      </c>
      <c r="O1" s="7"/>
      <c r="P1" s="6" t="s">
        <v>150</v>
      </c>
      <c r="Q1" s="6" t="s">
        <v>151</v>
      </c>
      <c r="R1" s="6" t="s">
        <v>152</v>
      </c>
      <c r="S1" s="7"/>
      <c r="T1" s="6" t="s">
        <v>156</v>
      </c>
    </row>
    <row r="2" spans="3:20" ht="12.75">
      <c r="C2" s="14"/>
      <c r="D2" s="14"/>
      <c r="E2" s="14"/>
      <c r="F2" s="15" t="s">
        <v>147</v>
      </c>
      <c r="G2" s="15" t="s">
        <v>150</v>
      </c>
      <c r="H2" s="6"/>
      <c r="I2" s="3" t="s">
        <v>296</v>
      </c>
      <c r="J2" s="3" t="s">
        <v>296</v>
      </c>
      <c r="K2" s="6"/>
      <c r="L2" s="6"/>
      <c r="M2" s="6"/>
      <c r="N2" s="6"/>
      <c r="O2" s="7"/>
      <c r="P2" s="6"/>
      <c r="Q2" s="6"/>
      <c r="R2" s="6"/>
      <c r="S2" s="7"/>
      <c r="T2" s="6"/>
    </row>
    <row r="3" spans="2:27" ht="12.75">
      <c r="B3" s="5" t="s">
        <v>0</v>
      </c>
      <c r="C3" s="14">
        <v>1</v>
      </c>
      <c r="D3" s="14">
        <v>2</v>
      </c>
      <c r="E3" s="14" t="s">
        <v>154</v>
      </c>
      <c r="F3" s="15" t="s">
        <v>148</v>
      </c>
      <c r="G3" s="15" t="s">
        <v>151</v>
      </c>
      <c r="H3" s="2" t="s">
        <v>220</v>
      </c>
      <c r="I3" s="11" t="s">
        <v>218</v>
      </c>
      <c r="J3" s="11" t="s">
        <v>219</v>
      </c>
      <c r="K3" s="2" t="s">
        <v>221</v>
      </c>
      <c r="U3" s="6"/>
      <c r="V3" s="6"/>
      <c r="W3" s="6"/>
      <c r="X3" s="6"/>
      <c r="Y3" s="6"/>
      <c r="Z3" s="6"/>
      <c r="AA3" s="6"/>
    </row>
    <row r="4" spans="1:27" ht="12.75">
      <c r="A4" s="2">
        <v>1</v>
      </c>
      <c r="B4" t="s">
        <v>222</v>
      </c>
      <c r="C4" t="str">
        <f>IF(AND(N4&lt;=0.01,N4&gt;0),"1","")</f>
        <v>1</v>
      </c>
      <c r="D4" t="str">
        <f>IF(AND(R4&lt;=0.01,R4&gt;0),"2","")</f>
        <v>2</v>
      </c>
      <c r="E4">
        <f>IF(AND(T4&lt;=0.01,T4&gt;0),"t","")</f>
      </c>
      <c r="F4" t="str">
        <f aca="true" t="shared" si="0" ref="F4:F14">IF(AND(L4&gt;0,L4&lt;=5),"T1c"," ")&amp;IF(AND(M4&gt;0,M4&lt;=5),"T1p"," ")</f>
        <v>  </v>
      </c>
      <c r="G4" t="str">
        <f aca="true" t="shared" si="1" ref="G4:G14">IF(AND(P4&gt;0,P4&lt;=5),"T2c"," ")&amp;IF(AND(Q4&gt;0,Q4&lt;=5),"T2p"," ")</f>
        <v>  </v>
      </c>
      <c r="H4" s="13">
        <f aca="true" t="shared" si="2" ref="H4:H14">I$19</f>
        <v>2.8836742518</v>
      </c>
      <c r="I4" s="3">
        <f>'orig. data'!E4</f>
        <v>2.3030529405</v>
      </c>
      <c r="J4" s="3">
        <f>'orig. data'!S4</f>
        <v>2.1948274358</v>
      </c>
      <c r="K4" s="13">
        <f aca="true" t="shared" si="3" ref="K4:K14">J$19</f>
        <v>2.6658392674</v>
      </c>
      <c r="L4" s="6">
        <f>'orig. data'!C4</f>
        <v>362</v>
      </c>
      <c r="M4" s="6">
        <f>'orig. data'!D4</f>
        <v>184570</v>
      </c>
      <c r="N4" s="12">
        <f>'orig. data'!H4</f>
        <v>2.60641E-05</v>
      </c>
      <c r="O4" s="8"/>
      <c r="P4" s="6">
        <f>'orig. data'!Q4</f>
        <v>388</v>
      </c>
      <c r="Q4" s="6">
        <f>'orig. data'!R4</f>
        <v>201469</v>
      </c>
      <c r="R4" s="12">
        <f>'orig. data'!V4</f>
        <v>0.0001744212</v>
      </c>
      <c r="S4" s="8"/>
      <c r="T4" s="12">
        <f>'orig. data'!AE4</f>
        <v>0.5279931499</v>
      </c>
      <c r="U4" s="3"/>
      <c r="V4" s="3"/>
      <c r="W4" s="3"/>
      <c r="X4" s="3"/>
      <c r="Y4" s="3"/>
      <c r="Z4" s="3"/>
      <c r="AA4" s="3"/>
    </row>
    <row r="5" spans="1:27" ht="12.75">
      <c r="A5" s="2">
        <v>2</v>
      </c>
      <c r="B5" t="s">
        <v>223</v>
      </c>
      <c r="C5" t="str">
        <f aca="true" t="shared" si="4" ref="C5:C38">IF(AND(N5&lt;=0.01,N5&gt;0),"1","")</f>
        <v>1</v>
      </c>
      <c r="D5" t="str">
        <f aca="true" t="shared" si="5" ref="D5:D38">IF(AND(R5&lt;=0.01,R5&gt;0),"2","")</f>
        <v>2</v>
      </c>
      <c r="E5">
        <f aca="true" t="shared" si="6" ref="E5:E38">IF(AND(T5&lt;=0.01,T5&gt;0),"t","")</f>
      </c>
      <c r="F5" t="str">
        <f t="shared" si="0"/>
        <v>  </v>
      </c>
      <c r="G5" t="str">
        <f t="shared" si="1"/>
        <v>  </v>
      </c>
      <c r="H5" s="13">
        <f t="shared" si="2"/>
        <v>2.8836742518</v>
      </c>
      <c r="I5" s="3">
        <f>'orig. data'!E5</f>
        <v>2.6012939142</v>
      </c>
      <c r="J5" s="3">
        <f>'orig. data'!S5</f>
        <v>2.374781926</v>
      </c>
      <c r="K5" s="13">
        <f t="shared" si="3"/>
        <v>2.6658392674</v>
      </c>
      <c r="L5" s="6">
        <f>'orig. data'!C5</f>
        <v>901</v>
      </c>
      <c r="M5" s="6">
        <f>'orig. data'!D5</f>
        <v>345112</v>
      </c>
      <c r="N5" s="12">
        <f>'orig. data'!H5</f>
        <v>0.0028285552</v>
      </c>
      <c r="O5" s="9"/>
      <c r="P5" s="6">
        <f>'orig. data'!Q5</f>
        <v>813</v>
      </c>
      <c r="Q5" s="6">
        <f>'orig. data'!R5</f>
        <v>354854</v>
      </c>
      <c r="R5" s="12">
        <f>'orig. data'!V5</f>
        <v>0.0014488824</v>
      </c>
      <c r="S5" s="9"/>
      <c r="T5" s="12">
        <f>'orig. data'!AE5</f>
        <v>0.0651402501</v>
      </c>
      <c r="U5" s="1"/>
      <c r="V5" s="1"/>
      <c r="W5" s="1"/>
      <c r="X5" s="1"/>
      <c r="Y5" s="1"/>
      <c r="Z5" s="1"/>
      <c r="AA5" s="1"/>
    </row>
    <row r="6" spans="1:27" ht="12.75">
      <c r="A6" s="2">
        <v>3</v>
      </c>
      <c r="B6" t="s">
        <v>225</v>
      </c>
      <c r="C6">
        <f t="shared" si="4"/>
      </c>
      <c r="D6" t="str">
        <f t="shared" si="5"/>
        <v>2</v>
      </c>
      <c r="E6">
        <f t="shared" si="6"/>
      </c>
      <c r="F6" t="str">
        <f t="shared" si="0"/>
        <v>  </v>
      </c>
      <c r="G6" t="str">
        <f t="shared" si="1"/>
        <v>  </v>
      </c>
      <c r="H6" s="13">
        <f t="shared" si="2"/>
        <v>2.8836742518</v>
      </c>
      <c r="I6" s="3">
        <f>'orig. data'!E7</f>
        <v>2.6544193699</v>
      </c>
      <c r="J6" s="3">
        <f>'orig. data'!S7</f>
        <v>2.3515721281</v>
      </c>
      <c r="K6" s="13">
        <f t="shared" si="3"/>
        <v>2.6658392674</v>
      </c>
      <c r="L6" s="6">
        <f>'orig. data'!C7</f>
        <v>879</v>
      </c>
      <c r="M6" s="6">
        <f>'orig. data'!D7</f>
        <v>264006</v>
      </c>
      <c r="N6" s="12">
        <f>'orig. data'!H7</f>
        <v>0.0177210503</v>
      </c>
      <c r="O6" s="9"/>
      <c r="P6" s="6">
        <f>'orig. data'!Q7</f>
        <v>707</v>
      </c>
      <c r="Q6" s="6">
        <f>'orig. data'!R7</f>
        <v>251818</v>
      </c>
      <c r="R6" s="12">
        <f>'orig. data'!V7</f>
        <v>0.0012280934</v>
      </c>
      <c r="S6" s="9"/>
      <c r="T6" s="12">
        <f>'orig. data'!AE7</f>
        <v>0.0183408641</v>
      </c>
      <c r="U6" s="1"/>
      <c r="V6" s="1"/>
      <c r="W6" s="1"/>
      <c r="X6" s="1"/>
      <c r="Y6" s="1"/>
      <c r="Z6" s="1"/>
      <c r="AA6" s="1"/>
    </row>
    <row r="7" spans="1:27" ht="12.75">
      <c r="A7" s="2">
        <v>4</v>
      </c>
      <c r="B7" t="s">
        <v>224</v>
      </c>
      <c r="C7">
        <f t="shared" si="4"/>
      </c>
      <c r="D7" t="str">
        <f t="shared" si="5"/>
        <v>2</v>
      </c>
      <c r="E7">
        <f t="shared" si="6"/>
      </c>
      <c r="F7" t="str">
        <f t="shared" si="0"/>
        <v>  </v>
      </c>
      <c r="G7" t="str">
        <f t="shared" si="1"/>
        <v>  </v>
      </c>
      <c r="H7" s="13">
        <f t="shared" si="2"/>
        <v>2.8836742518</v>
      </c>
      <c r="I7" s="3">
        <f>'orig. data'!E6</f>
        <v>2.7252872768</v>
      </c>
      <c r="J7" s="3">
        <f>'orig. data'!S6</f>
        <v>2.3079343534</v>
      </c>
      <c r="K7" s="13">
        <f t="shared" si="3"/>
        <v>2.6658392674</v>
      </c>
      <c r="L7" s="6">
        <f>'orig. data'!C6</f>
        <v>488</v>
      </c>
      <c r="M7" s="6">
        <f>'orig. data'!D6</f>
        <v>181564</v>
      </c>
      <c r="N7" s="12">
        <f>'orig. data'!H6</f>
        <v>0.2229633883</v>
      </c>
      <c r="O7" s="9"/>
      <c r="P7" s="6">
        <f>'orig. data'!Q6</f>
        <v>415</v>
      </c>
      <c r="Q7" s="6">
        <f>'orig. data'!R6</f>
        <v>180515</v>
      </c>
      <c r="R7" s="12">
        <f>'orig. data'!V6</f>
        <v>0.004013654</v>
      </c>
      <c r="S7" s="9"/>
      <c r="T7" s="12">
        <f>'orig. data'!AE6</f>
        <v>0.0141936438</v>
      </c>
      <c r="U7" s="1"/>
      <c r="V7" s="1"/>
      <c r="W7" s="1"/>
      <c r="X7" s="1"/>
      <c r="Y7" s="1"/>
      <c r="Z7" s="1"/>
      <c r="AA7" s="1"/>
    </row>
    <row r="8" spans="1:27" ht="12.75">
      <c r="A8" s="2">
        <v>5</v>
      </c>
      <c r="B8" t="s">
        <v>226</v>
      </c>
      <c r="C8" t="str">
        <f t="shared" si="4"/>
        <v>1</v>
      </c>
      <c r="D8">
        <f t="shared" si="5"/>
      </c>
      <c r="E8" t="str">
        <f t="shared" si="6"/>
        <v>t</v>
      </c>
      <c r="F8" t="str">
        <f t="shared" si="0"/>
        <v>  </v>
      </c>
      <c r="G8" t="str">
        <f t="shared" si="1"/>
        <v>  </v>
      </c>
      <c r="H8" s="13">
        <f t="shared" si="2"/>
        <v>2.8836742518</v>
      </c>
      <c r="I8" s="3">
        <f>'orig. data'!E8</f>
        <v>2.7591239654</v>
      </c>
      <c r="J8" s="3">
        <f>'orig. data'!S8</f>
        <v>2.6023166067</v>
      </c>
      <c r="K8" s="13">
        <f t="shared" si="3"/>
        <v>2.6658392674</v>
      </c>
      <c r="L8" s="6">
        <f>'orig. data'!C8</f>
        <v>7130</v>
      </c>
      <c r="M8" s="6">
        <f>'orig. data'!D8</f>
        <v>2470469</v>
      </c>
      <c r="N8" s="12">
        <f>'orig. data'!H8</f>
        <v>0.0040842829</v>
      </c>
      <c r="O8" s="9"/>
      <c r="P8" s="6">
        <f>'orig. data'!Q8</f>
        <v>6640</v>
      </c>
      <c r="Q8" s="6">
        <f>'orig. data'!R8</f>
        <v>2444994</v>
      </c>
      <c r="R8" s="12">
        <f>'orig. data'!V8</f>
        <v>0.1275433864</v>
      </c>
      <c r="S8" s="9"/>
      <c r="T8" s="12">
        <f>'orig. data'!AE8</f>
        <v>0.003986715</v>
      </c>
      <c r="U8" s="1"/>
      <c r="V8" s="1"/>
      <c r="W8" s="1"/>
      <c r="X8" s="1"/>
      <c r="Y8" s="1"/>
      <c r="Z8" s="1"/>
      <c r="AA8" s="1"/>
    </row>
    <row r="9" spans="1:27" ht="12.75">
      <c r="A9" s="2">
        <v>6</v>
      </c>
      <c r="B9" t="s">
        <v>175</v>
      </c>
      <c r="C9">
        <f t="shared" si="4"/>
      </c>
      <c r="D9">
        <f t="shared" si="5"/>
      </c>
      <c r="E9">
        <f t="shared" si="6"/>
      </c>
      <c r="F9" t="str">
        <f t="shared" si="0"/>
        <v>  </v>
      </c>
      <c r="G9" t="str">
        <f t="shared" si="1"/>
        <v>  </v>
      </c>
      <c r="H9" s="13">
        <f t="shared" si="2"/>
        <v>2.8836742518</v>
      </c>
      <c r="I9" s="3">
        <f>'orig. data'!E9</f>
        <v>2.9506056281</v>
      </c>
      <c r="J9" s="3">
        <f>'orig. data'!S9</f>
        <v>2.8892454285</v>
      </c>
      <c r="K9" s="13">
        <f t="shared" si="3"/>
        <v>2.6658392674</v>
      </c>
      <c r="L9" s="6">
        <f>'orig. data'!C9</f>
        <v>586</v>
      </c>
      <c r="M9" s="6">
        <f>'orig. data'!D9</f>
        <v>163045</v>
      </c>
      <c r="N9" s="12">
        <f>'orig. data'!H9</f>
        <v>0.5873993331</v>
      </c>
      <c r="O9" s="9"/>
      <c r="P9" s="6">
        <f>'orig. data'!Q9</f>
        <v>525</v>
      </c>
      <c r="Q9" s="6">
        <f>'orig. data'!R9</f>
        <v>155328</v>
      </c>
      <c r="R9" s="12">
        <f>'orig. data'!V9</f>
        <v>0.0715336334</v>
      </c>
      <c r="S9" s="9"/>
      <c r="T9" s="12">
        <f>'orig. data'!AE9</f>
        <v>0.7502077892</v>
      </c>
      <c r="U9" s="1"/>
      <c r="V9" s="1"/>
      <c r="W9" s="1"/>
      <c r="X9" s="1"/>
      <c r="Y9" s="1"/>
      <c r="Z9" s="1"/>
      <c r="AA9" s="1"/>
    </row>
    <row r="10" spans="1:20" ht="12.75">
      <c r="A10" s="2">
        <v>7</v>
      </c>
      <c r="B10" t="s">
        <v>227</v>
      </c>
      <c r="C10" t="str">
        <f t="shared" si="4"/>
        <v>1</v>
      </c>
      <c r="D10">
        <f t="shared" si="5"/>
      </c>
      <c r="E10" t="str">
        <f t="shared" si="6"/>
        <v>t</v>
      </c>
      <c r="F10" t="str">
        <f t="shared" si="0"/>
        <v>  </v>
      </c>
      <c r="G10" t="str">
        <f t="shared" si="1"/>
        <v>  </v>
      </c>
      <c r="H10" s="13">
        <f t="shared" si="2"/>
        <v>2.8836742518</v>
      </c>
      <c r="I10" s="3">
        <f>'orig. data'!E10</f>
        <v>3.2055907424</v>
      </c>
      <c r="J10" s="3">
        <f>'orig. data'!S10</f>
        <v>2.6953820985</v>
      </c>
      <c r="K10" s="13">
        <f t="shared" si="3"/>
        <v>2.6658392674</v>
      </c>
      <c r="L10" s="6">
        <f>'orig. data'!C10</f>
        <v>871</v>
      </c>
      <c r="M10" s="6">
        <f>'orig. data'!D10</f>
        <v>265994</v>
      </c>
      <c r="N10" s="12">
        <f>'orig. data'!H10</f>
        <v>0.0025415927</v>
      </c>
      <c r="P10" s="6">
        <f>'orig. data'!Q10</f>
        <v>776</v>
      </c>
      <c r="Q10" s="6">
        <f>'orig. data'!R10</f>
        <v>274250</v>
      </c>
      <c r="R10" s="12">
        <f>'orig. data'!V10</f>
        <v>0.7665821158</v>
      </c>
      <c r="T10" s="12">
        <f>'orig. data'!AE10</f>
        <v>0.000516167</v>
      </c>
    </row>
    <row r="11" spans="1:27" ht="12.75">
      <c r="A11" s="2">
        <v>8</v>
      </c>
      <c r="B11" t="s">
        <v>177</v>
      </c>
      <c r="C11">
        <f t="shared" si="4"/>
      </c>
      <c r="D11">
        <f t="shared" si="5"/>
      </c>
      <c r="E11">
        <f t="shared" si="6"/>
      </c>
      <c r="F11" t="str">
        <f t="shared" si="0"/>
        <v>  </v>
      </c>
      <c r="G11" t="str">
        <f t="shared" si="1"/>
        <v>  </v>
      </c>
      <c r="H11" s="13">
        <f t="shared" si="2"/>
        <v>2.8836742518</v>
      </c>
      <c r="I11" s="3">
        <f>'orig. data'!E11</f>
        <v>3.131370826</v>
      </c>
      <c r="J11" s="3">
        <f>'orig. data'!S11</f>
        <v>2.9336054358</v>
      </c>
      <c r="K11" s="13">
        <f t="shared" si="3"/>
        <v>2.6658392674</v>
      </c>
      <c r="L11" s="6">
        <f>'orig. data'!C11</f>
        <v>388</v>
      </c>
      <c r="M11" s="6">
        <f>'orig. data'!D11</f>
        <v>133351</v>
      </c>
      <c r="N11" s="12">
        <f>'orig. data'!H11</f>
        <v>0.1100498141</v>
      </c>
      <c r="O11" s="9"/>
      <c r="P11" s="6">
        <f>'orig. data'!Q11</f>
        <v>416</v>
      </c>
      <c r="Q11" s="6">
        <f>'orig. data'!R11</f>
        <v>144595</v>
      </c>
      <c r="R11" s="12">
        <f>'orig. data'!V11</f>
        <v>0.0554569781</v>
      </c>
      <c r="S11" s="9"/>
      <c r="T11" s="12">
        <f>'orig. data'!AE11</f>
        <v>0.369633123</v>
      </c>
      <c r="U11" s="1"/>
      <c r="V11" s="1"/>
      <c r="W11" s="1"/>
      <c r="X11" s="1"/>
      <c r="Y11" s="1"/>
      <c r="Z11" s="1"/>
      <c r="AA11" s="1"/>
    </row>
    <row r="12" spans="1:27" ht="12.75">
      <c r="A12" s="2">
        <v>9</v>
      </c>
      <c r="B12" t="s">
        <v>178</v>
      </c>
      <c r="C12">
        <f t="shared" si="4"/>
      </c>
      <c r="D12">
        <f t="shared" si="5"/>
      </c>
      <c r="E12">
        <f t="shared" si="6"/>
      </c>
      <c r="F12" t="str">
        <f t="shared" si="0"/>
        <v>  </v>
      </c>
      <c r="G12" t="str">
        <f t="shared" si="1"/>
        <v>  </v>
      </c>
      <c r="H12" s="13">
        <f t="shared" si="2"/>
        <v>2.8836742518</v>
      </c>
      <c r="I12" s="3">
        <f>'orig. data'!E12</f>
        <v>4.1697619486</v>
      </c>
      <c r="J12" s="3">
        <f>'orig. data'!S12</f>
        <v>3.6028726945</v>
      </c>
      <c r="K12" s="13">
        <f t="shared" si="3"/>
        <v>2.6658392674</v>
      </c>
      <c r="L12" s="6">
        <f>'orig. data'!C12</f>
        <v>12</v>
      </c>
      <c r="M12" s="6">
        <f>'orig. data'!D12</f>
        <v>4556</v>
      </c>
      <c r="N12" s="12">
        <f>'orig. data'!H12</f>
        <v>0.2080199016</v>
      </c>
      <c r="O12" s="9"/>
      <c r="P12" s="6">
        <f>'orig. data'!Q12</f>
        <v>10</v>
      </c>
      <c r="Q12" s="6">
        <f>'orig. data'!R12</f>
        <v>3891</v>
      </c>
      <c r="R12" s="12">
        <f>'orig. data'!V12</f>
        <v>0.350891965</v>
      </c>
      <c r="S12" s="9"/>
      <c r="T12" s="12">
        <f>'orig. data'!AE12</f>
        <v>0.7406202904</v>
      </c>
      <c r="U12" s="1"/>
      <c r="V12" s="1"/>
      <c r="W12" s="1"/>
      <c r="X12" s="1"/>
      <c r="Y12" s="1"/>
      <c r="Z12" s="1"/>
      <c r="AA12" s="1"/>
    </row>
    <row r="13" spans="1:27" ht="12.75">
      <c r="A13" s="2">
        <v>10</v>
      </c>
      <c r="B13" t="s">
        <v>228</v>
      </c>
      <c r="C13" t="str">
        <f t="shared" si="4"/>
        <v>1</v>
      </c>
      <c r="D13" t="str">
        <f t="shared" si="5"/>
        <v>2</v>
      </c>
      <c r="E13">
        <f t="shared" si="6"/>
      </c>
      <c r="F13" t="str">
        <f t="shared" si="0"/>
        <v>  </v>
      </c>
      <c r="G13" t="str">
        <f t="shared" si="1"/>
        <v>  </v>
      </c>
      <c r="H13" s="13">
        <f t="shared" si="2"/>
        <v>2.8836742518</v>
      </c>
      <c r="I13" s="3">
        <f>'orig. data'!E13</f>
        <v>3.991926281</v>
      </c>
      <c r="J13" s="3">
        <f>'orig. data'!S13</f>
        <v>4.0923140589</v>
      </c>
      <c r="K13" s="13">
        <f t="shared" si="3"/>
        <v>2.6658392674</v>
      </c>
      <c r="L13" s="6">
        <f>'orig. data'!C13</f>
        <v>284</v>
      </c>
      <c r="M13" s="6">
        <f>'orig. data'!D13</f>
        <v>96573</v>
      </c>
      <c r="N13" s="12">
        <f>'orig. data'!H13</f>
        <v>6.5170794E-08</v>
      </c>
      <c r="O13" s="9"/>
      <c r="P13" s="6">
        <f>'orig. data'!Q13</f>
        <v>296</v>
      </c>
      <c r="Q13" s="6">
        <f>'orig. data'!R13</f>
        <v>95131</v>
      </c>
      <c r="R13" s="12">
        <f>'orig. data'!V13</f>
        <v>3.38618E-13</v>
      </c>
      <c r="S13" s="9"/>
      <c r="T13" s="12">
        <f>'orig. data'!AE13</f>
        <v>0.7480576182</v>
      </c>
      <c r="U13" s="1"/>
      <c r="V13" s="1"/>
      <c r="W13" s="1"/>
      <c r="X13" s="1"/>
      <c r="Y13" s="1"/>
      <c r="Z13" s="1"/>
      <c r="AA13" s="1"/>
    </row>
    <row r="14" spans="1:27" ht="12.75">
      <c r="A14" s="2">
        <v>11</v>
      </c>
      <c r="B14" t="s">
        <v>207</v>
      </c>
      <c r="C14" t="str">
        <f t="shared" si="4"/>
        <v>1</v>
      </c>
      <c r="D14" t="str">
        <f t="shared" si="5"/>
        <v>2</v>
      </c>
      <c r="E14">
        <f t="shared" si="6"/>
      </c>
      <c r="F14" t="str">
        <f t="shared" si="0"/>
        <v>  </v>
      </c>
      <c r="G14" t="str">
        <f t="shared" si="1"/>
        <v>  </v>
      </c>
      <c r="H14" s="13">
        <f t="shared" si="2"/>
        <v>2.8836742518</v>
      </c>
      <c r="I14" s="3">
        <f>'orig. data'!E14</f>
        <v>4.9151260399</v>
      </c>
      <c r="J14" s="3">
        <f>'orig. data'!S14</f>
        <v>4.3593537409</v>
      </c>
      <c r="K14" s="13">
        <f t="shared" si="3"/>
        <v>2.6658392674</v>
      </c>
      <c r="L14" s="6">
        <f>'orig. data'!C14</f>
        <v>420</v>
      </c>
      <c r="M14" s="6">
        <f>'orig. data'!D14</f>
        <v>163434</v>
      </c>
      <c r="N14" s="12">
        <f>'orig. data'!H14</f>
        <v>1.578404E-26</v>
      </c>
      <c r="O14" s="9"/>
      <c r="P14" s="6">
        <f>'orig. data'!Q14</f>
        <v>424</v>
      </c>
      <c r="Q14" s="6">
        <f>'orig. data'!R14</f>
        <v>173233</v>
      </c>
      <c r="R14" s="12">
        <f>'orig. data'!V14</f>
        <v>3.420687E-23</v>
      </c>
      <c r="S14" s="9"/>
      <c r="T14" s="12">
        <f>'orig. data'!AE14</f>
        <v>0.0872066605</v>
      </c>
      <c r="U14" s="1"/>
      <c r="V14" s="1"/>
      <c r="W14" s="1"/>
      <c r="X14" s="1"/>
      <c r="Y14" s="1"/>
      <c r="Z14" s="1"/>
      <c r="AA14" s="1"/>
    </row>
    <row r="15" spans="2:27" ht="12.75">
      <c r="B15"/>
      <c r="C15"/>
      <c r="D15"/>
      <c r="E15"/>
      <c r="F15"/>
      <c r="G15"/>
      <c r="H15" s="13"/>
      <c r="I15" s="3"/>
      <c r="J15" s="3"/>
      <c r="K15" s="13"/>
      <c r="L15" s="6"/>
      <c r="M15" s="6"/>
      <c r="N15" s="12"/>
      <c r="O15" s="9"/>
      <c r="P15" s="6"/>
      <c r="Q15" s="6"/>
      <c r="R15" s="12"/>
      <c r="S15" s="9"/>
      <c r="T15" s="12"/>
      <c r="U15" s="1"/>
      <c r="V15" s="1"/>
      <c r="W15" s="1"/>
      <c r="X15" s="1"/>
      <c r="Y15" s="1"/>
      <c r="Z15" s="1"/>
      <c r="AA15" s="1"/>
    </row>
    <row r="16" spans="1:27" ht="12.75">
      <c r="A16" s="2">
        <v>12</v>
      </c>
      <c r="B16" t="s">
        <v>229</v>
      </c>
      <c r="C16" t="str">
        <f t="shared" si="4"/>
        <v>1</v>
      </c>
      <c r="D16" t="str">
        <f t="shared" si="5"/>
        <v>2</v>
      </c>
      <c r="E16" t="str">
        <f t="shared" si="6"/>
        <v>t</v>
      </c>
      <c r="F16" t="str">
        <f>IF(AND(L16&gt;0,L16&lt;=5),"T1c"," ")&amp;IF(AND(M16&gt;0,M16&lt;=5),"T1p"," ")</f>
        <v>  </v>
      </c>
      <c r="G16" t="str">
        <f>IF(AND(P16&gt;0,P16&lt;=5),"T2c"," ")&amp;IF(AND(Q16&gt;0,Q16&lt;=5),"T2p"," ")</f>
        <v>  </v>
      </c>
      <c r="H16" s="13">
        <f>I$19</f>
        <v>2.8836742518</v>
      </c>
      <c r="I16" s="3">
        <f>'orig. data'!E15</f>
        <v>2.5682938349</v>
      </c>
      <c r="J16" s="3">
        <f>'orig. data'!S15</f>
        <v>2.3293252577</v>
      </c>
      <c r="K16" s="13">
        <f>J$19</f>
        <v>2.6658392674</v>
      </c>
      <c r="L16" s="6">
        <f>'orig. data'!C15</f>
        <v>2142</v>
      </c>
      <c r="M16" s="6">
        <f>'orig. data'!D15</f>
        <v>793688</v>
      </c>
      <c r="N16" s="12">
        <f>'orig. data'!H15</f>
        <v>9.1722834E-07</v>
      </c>
      <c r="O16" s="9"/>
      <c r="P16" s="6">
        <f>'orig. data'!Q15</f>
        <v>1908</v>
      </c>
      <c r="Q16" s="6">
        <f>'orig. data'!R15</f>
        <v>808141</v>
      </c>
      <c r="R16" s="12">
        <f>'orig. data'!V15</f>
        <v>6.060714E-08</v>
      </c>
      <c r="S16" s="9"/>
      <c r="T16" s="12">
        <f>'orig. data'!AE15</f>
        <v>0.0025502536</v>
      </c>
      <c r="U16" s="1"/>
      <c r="V16" s="1"/>
      <c r="W16" s="1"/>
      <c r="X16" s="1"/>
      <c r="Y16" s="1"/>
      <c r="Z16" s="1"/>
      <c r="AA16" s="1"/>
    </row>
    <row r="17" spans="1:20" ht="12.75">
      <c r="A17" s="2">
        <v>13</v>
      </c>
      <c r="B17" t="s">
        <v>230</v>
      </c>
      <c r="C17" t="str">
        <f t="shared" si="4"/>
        <v>1</v>
      </c>
      <c r="D17">
        <f t="shared" si="5"/>
      </c>
      <c r="E17" t="str">
        <f t="shared" si="6"/>
        <v>t</v>
      </c>
      <c r="F17" t="str">
        <f>IF(AND(L17&gt;0,L17&lt;=5),"T1c"," ")&amp;IF(AND(M17&gt;0,M17&lt;=5),"T1p"," ")</f>
        <v>  </v>
      </c>
      <c r="G17" t="str">
        <f>IF(AND(P17&gt;0,P17&lt;=5),"T2c"," ")&amp;IF(AND(Q17&gt;0,Q17&lt;=5),"T2p"," ")</f>
        <v>  </v>
      </c>
      <c r="H17" s="13">
        <f>I$19</f>
        <v>2.8836742518</v>
      </c>
      <c r="I17" s="3">
        <f>'orig. data'!E16</f>
        <v>3.1056921925</v>
      </c>
      <c r="J17" s="3">
        <f>'orig. data'!S16</f>
        <v>2.8070451163</v>
      </c>
      <c r="K17" s="13">
        <f>J$19</f>
        <v>2.6658392674</v>
      </c>
      <c r="L17" s="6">
        <f>'orig. data'!C16</f>
        <v>1845</v>
      </c>
      <c r="M17" s="6">
        <f>'orig. data'!D16</f>
        <v>562390</v>
      </c>
      <c r="N17" s="12">
        <f>'orig. data'!H16</f>
        <v>0.0031804762</v>
      </c>
      <c r="P17" s="6">
        <f>'orig. data'!Q16</f>
        <v>1717</v>
      </c>
      <c r="Q17" s="6">
        <f>'orig. data'!R16</f>
        <v>574173</v>
      </c>
      <c r="R17" s="12">
        <f>'orig. data'!V16</f>
        <v>0.0476233887</v>
      </c>
      <c r="T17" s="12">
        <f>'orig. data'!AE16</f>
        <v>0.0033265353</v>
      </c>
    </row>
    <row r="18" spans="1:20" ht="12.75">
      <c r="A18" s="2">
        <v>14</v>
      </c>
      <c r="B18" t="s">
        <v>231</v>
      </c>
      <c r="C18" t="str">
        <f t="shared" si="4"/>
        <v>1</v>
      </c>
      <c r="D18" t="str">
        <f t="shared" si="5"/>
        <v>2</v>
      </c>
      <c r="E18">
        <f t="shared" si="6"/>
      </c>
      <c r="F18" t="str">
        <f>IF(AND(L18&gt;0,L18&lt;=5),"T1c"," ")&amp;IF(AND(M18&gt;0,M18&lt;=5),"T1p"," ")</f>
        <v>  </v>
      </c>
      <c r="G18" t="str">
        <f>IF(AND(P18&gt;0,P18&lt;=5),"T2c"," ")&amp;IF(AND(Q18&gt;0,Q18&lt;=5),"T2p"," ")</f>
        <v>  </v>
      </c>
      <c r="H18" s="13">
        <f>I$19</f>
        <v>2.8836742518</v>
      </c>
      <c r="I18" s="3">
        <f>'orig. data'!E17</f>
        <v>4.484072865</v>
      </c>
      <c r="J18" s="3">
        <f>'orig. data'!S17</f>
        <v>4.2310645985</v>
      </c>
      <c r="K18" s="13">
        <f>J$19</f>
        <v>2.6658392674</v>
      </c>
      <c r="L18" s="6">
        <f>'orig. data'!C17</f>
        <v>716</v>
      </c>
      <c r="M18" s="6">
        <f>'orig. data'!D17</f>
        <v>264563</v>
      </c>
      <c r="N18" s="12">
        <f>'orig. data'!H17</f>
        <v>6.438111E-30</v>
      </c>
      <c r="P18" s="6">
        <f>'orig. data'!Q17</f>
        <v>730</v>
      </c>
      <c r="Q18" s="6">
        <f>'orig. data'!R17</f>
        <v>272255</v>
      </c>
      <c r="R18" s="12">
        <f>'orig. data'!V17</f>
        <v>2.320843E-33</v>
      </c>
      <c r="T18" s="12">
        <f>'orig. data'!AE17</f>
        <v>0.2906255727</v>
      </c>
    </row>
    <row r="19" spans="1:20" ht="12.75">
      <c r="A19" s="2">
        <v>15</v>
      </c>
      <c r="B19" t="s">
        <v>157</v>
      </c>
      <c r="C19">
        <f t="shared" si="4"/>
      </c>
      <c r="D19">
        <f t="shared" si="5"/>
      </c>
      <c r="E19" t="str">
        <f t="shared" si="6"/>
        <v>t</v>
      </c>
      <c r="F19" t="str">
        <f>IF(AND(L19&gt;0,L19&lt;=5),"T1c"," ")&amp;IF(AND(M19&gt;0,M19&lt;=5),"T1p"," ")</f>
        <v>  </v>
      </c>
      <c r="G19" t="str">
        <f>IF(AND(P19&gt;0,P19&lt;=5),"T2c"," ")&amp;IF(AND(Q19&gt;0,Q19&lt;=5),"T2p"," ")</f>
        <v>  </v>
      </c>
      <c r="H19" s="13">
        <f>I$19</f>
        <v>2.8836742518</v>
      </c>
      <c r="I19" s="3">
        <f>'orig. data'!E18</f>
        <v>2.8836742518</v>
      </c>
      <c r="J19" s="3">
        <f>'orig. data'!S18</f>
        <v>2.6658392674</v>
      </c>
      <c r="K19" s="13">
        <f>J$19</f>
        <v>2.6658392674</v>
      </c>
      <c r="L19" s="6">
        <f>'orig. data'!C18</f>
        <v>12321</v>
      </c>
      <c r="M19" s="6">
        <f>'orig. data'!D18</f>
        <v>4272674</v>
      </c>
      <c r="N19" s="12" t="str">
        <f>'orig. data'!H18</f>
        <v> </v>
      </c>
      <c r="P19" s="6">
        <f>'orig. data'!Q18</f>
        <v>11410</v>
      </c>
      <c r="Q19" s="6">
        <f>'orig. data'!R18</f>
        <v>4280078</v>
      </c>
      <c r="R19" s="12" t="str">
        <f>'orig. data'!V18</f>
        <v> </v>
      </c>
      <c r="T19" s="12">
        <f>'orig. data'!AE18</f>
        <v>3.7499689E-09</v>
      </c>
    </row>
    <row r="20" spans="2:20" ht="12.75">
      <c r="B20"/>
      <c r="C20"/>
      <c r="D20"/>
      <c r="E20"/>
      <c r="F20"/>
      <c r="G20"/>
      <c r="H20" s="13"/>
      <c r="I20" s="3"/>
      <c r="J20" s="3"/>
      <c r="K20" s="13"/>
      <c r="L20" s="6"/>
      <c r="M20" s="6"/>
      <c r="N20" s="12"/>
      <c r="P20" s="6"/>
      <c r="Q20" s="6"/>
      <c r="R20" s="12"/>
      <c r="T20" s="12"/>
    </row>
    <row r="21" spans="1:20" ht="12.75">
      <c r="A21" s="2">
        <v>16</v>
      </c>
      <c r="B21" t="s">
        <v>208</v>
      </c>
      <c r="C21" t="str">
        <f t="shared" si="4"/>
        <v>1</v>
      </c>
      <c r="D21" t="str">
        <f t="shared" si="5"/>
        <v>2</v>
      </c>
      <c r="E21">
        <f t="shared" si="6"/>
      </c>
      <c r="F21" t="str">
        <f aca="true" t="shared" si="7" ref="F21:F32">IF(AND(L21&gt;0,L21&lt;=5),"T1c"," ")&amp;IF(AND(M21&gt;0,M21&lt;=5),"T1p"," ")</f>
        <v>  </v>
      </c>
      <c r="G21" t="str">
        <f aca="true" t="shared" si="8" ref="G21:G32">IF(AND(P21&gt;0,P21&lt;=5),"T2c"," ")&amp;IF(AND(Q21&gt;0,Q21&lt;=5),"T2p"," ")</f>
        <v>  </v>
      </c>
      <c r="H21" s="13">
        <f aca="true" t="shared" si="9" ref="H21:H32">I$19</f>
        <v>2.8836742518</v>
      </c>
      <c r="I21" s="3">
        <f>'orig. data'!E19</f>
        <v>2.2528056652</v>
      </c>
      <c r="J21" s="3">
        <f>'orig. data'!S19</f>
        <v>1.896778957</v>
      </c>
      <c r="K21" s="13">
        <f aca="true" t="shared" si="10" ref="K21:K32">J$19</f>
        <v>2.6658392674</v>
      </c>
      <c r="L21" s="6">
        <f>'orig. data'!C19</f>
        <v>433</v>
      </c>
      <c r="M21" s="6">
        <f>'orig. data'!D19</f>
        <v>220738</v>
      </c>
      <c r="N21" s="12">
        <f>'orig. data'!H19</f>
        <v>5.1608184E-07</v>
      </c>
      <c r="P21" s="6">
        <f>'orig. data'!Q19</f>
        <v>429</v>
      </c>
      <c r="Q21" s="6">
        <f>'orig. data'!R19</f>
        <v>239147</v>
      </c>
      <c r="R21" s="12">
        <f>'orig. data'!V19</f>
        <v>4.500199E-12</v>
      </c>
      <c r="T21" s="12">
        <f>'orig. data'!AE19</f>
        <v>0.0127692626</v>
      </c>
    </row>
    <row r="22" spans="1:20" ht="12.75">
      <c r="A22" s="2">
        <v>17</v>
      </c>
      <c r="B22" t="s">
        <v>158</v>
      </c>
      <c r="C22" t="str">
        <f t="shared" si="4"/>
        <v>1</v>
      </c>
      <c r="D22" t="str">
        <f t="shared" si="5"/>
        <v>2</v>
      </c>
      <c r="E22">
        <f t="shared" si="6"/>
      </c>
      <c r="F22" t="str">
        <f t="shared" si="7"/>
        <v>  </v>
      </c>
      <c r="G22" t="str">
        <f t="shared" si="8"/>
        <v>  </v>
      </c>
      <c r="H22" s="13">
        <f t="shared" si="9"/>
        <v>2.8836742518</v>
      </c>
      <c r="I22" s="3">
        <f>'orig. data'!E20</f>
        <v>2.2605879643</v>
      </c>
      <c r="J22" s="3">
        <f>'orig. data'!S20</f>
        <v>2.2783147479</v>
      </c>
      <c r="K22" s="13">
        <f t="shared" si="10"/>
        <v>2.6658392674</v>
      </c>
      <c r="L22" s="6">
        <f>'orig. data'!C20</f>
        <v>278</v>
      </c>
      <c r="M22" s="6">
        <f>'orig. data'!D20</f>
        <v>141276</v>
      </c>
      <c r="N22" s="12">
        <f>'orig. data'!H20</f>
        <v>6.5091E-05</v>
      </c>
      <c r="P22" s="6">
        <f>'orig. data'!Q20</f>
        <v>316</v>
      </c>
      <c r="Q22" s="6">
        <f>'orig. data'!R20</f>
        <v>140259</v>
      </c>
      <c r="R22" s="12">
        <f>'orig. data'!V20</f>
        <v>0.0059176022</v>
      </c>
      <c r="T22" s="12">
        <f>'orig. data'!AE20</f>
        <v>0.9064885784</v>
      </c>
    </row>
    <row r="23" spans="1:20" ht="12.75">
      <c r="A23" s="2">
        <v>18</v>
      </c>
      <c r="B23" t="s">
        <v>195</v>
      </c>
      <c r="C23">
        <f t="shared" si="4"/>
      </c>
      <c r="D23">
        <f t="shared" si="5"/>
      </c>
      <c r="E23">
        <f t="shared" si="6"/>
      </c>
      <c r="F23" t="str">
        <f t="shared" si="7"/>
        <v>  </v>
      </c>
      <c r="G23" t="str">
        <f t="shared" si="8"/>
        <v>  </v>
      </c>
      <c r="H23" s="13">
        <f t="shared" si="9"/>
        <v>2.8836742518</v>
      </c>
      <c r="I23" s="3">
        <f>'orig. data'!E25</f>
        <v>2.9006145772</v>
      </c>
      <c r="J23" s="3">
        <f>'orig. data'!S25</f>
        <v>2.7072232438</v>
      </c>
      <c r="K23" s="13">
        <f t="shared" si="10"/>
        <v>2.6658392674</v>
      </c>
      <c r="L23" s="6">
        <f>'orig. data'!C25</f>
        <v>311</v>
      </c>
      <c r="M23" s="6">
        <f>'orig. data'!D25</f>
        <v>129640</v>
      </c>
      <c r="N23" s="12">
        <f>'orig. data'!H25</f>
        <v>0.918932597</v>
      </c>
      <c r="P23" s="6">
        <f>'orig. data'!Q25</f>
        <v>314</v>
      </c>
      <c r="Q23" s="6">
        <f>'orig. data'!R25</f>
        <v>127518</v>
      </c>
      <c r="R23" s="12">
        <f>'orig. data'!V25</f>
        <v>0.7881253227</v>
      </c>
      <c r="T23" s="12">
        <f>'orig. data'!AE25</f>
        <v>0.40249874</v>
      </c>
    </row>
    <row r="24" spans="1:20" ht="12.75">
      <c r="A24" s="2">
        <v>19</v>
      </c>
      <c r="B24" t="s">
        <v>232</v>
      </c>
      <c r="C24" t="str">
        <f t="shared" si="4"/>
        <v>1</v>
      </c>
      <c r="D24">
        <f t="shared" si="5"/>
      </c>
      <c r="E24">
        <f t="shared" si="6"/>
      </c>
      <c r="F24" t="str">
        <f t="shared" si="7"/>
        <v>  </v>
      </c>
      <c r="G24" t="str">
        <f t="shared" si="8"/>
        <v>  </v>
      </c>
      <c r="H24" s="13">
        <f t="shared" si="9"/>
        <v>2.8836742518</v>
      </c>
      <c r="I24" s="3">
        <f>'orig. data'!E21</f>
        <v>2.5491310131</v>
      </c>
      <c r="J24" s="3">
        <f>'orig. data'!S21</f>
        <v>2.5215430413</v>
      </c>
      <c r="K24" s="13">
        <f t="shared" si="10"/>
        <v>2.6658392674</v>
      </c>
      <c r="L24" s="6">
        <f>'orig. data'!C21</f>
        <v>699</v>
      </c>
      <c r="M24" s="6">
        <f>'orig. data'!D21</f>
        <v>226132</v>
      </c>
      <c r="N24" s="12">
        <f>'orig. data'!H21</f>
        <v>0.0015334447</v>
      </c>
      <c r="P24" s="6">
        <f>'orig. data'!Q21</f>
        <v>598</v>
      </c>
      <c r="Q24" s="6">
        <f>'orig. data'!R21</f>
        <v>212134</v>
      </c>
      <c r="R24" s="12">
        <f>'orig. data'!V21</f>
        <v>0.1848243031</v>
      </c>
      <c r="T24" s="12">
        <f>'orig. data'!AE21</f>
        <v>0.8716816397</v>
      </c>
    </row>
    <row r="25" spans="1:20" ht="12.75">
      <c r="A25" s="2">
        <v>20</v>
      </c>
      <c r="B25" t="s">
        <v>235</v>
      </c>
      <c r="C25">
        <f t="shared" si="4"/>
      </c>
      <c r="D25" t="str">
        <f t="shared" si="5"/>
        <v>2</v>
      </c>
      <c r="E25" t="str">
        <f t="shared" si="6"/>
        <v>t</v>
      </c>
      <c r="F25" t="str">
        <f t="shared" si="7"/>
        <v>  </v>
      </c>
      <c r="G25" t="str">
        <f t="shared" si="8"/>
        <v>  </v>
      </c>
      <c r="H25" s="13">
        <f t="shared" si="9"/>
        <v>2.8836742518</v>
      </c>
      <c r="I25" s="3">
        <f>'orig. data'!E24</f>
        <v>2.7666496936</v>
      </c>
      <c r="J25" s="3">
        <f>'orig. data'!S24</f>
        <v>2.2941527933</v>
      </c>
      <c r="K25" s="13">
        <f t="shared" si="10"/>
        <v>2.6658392674</v>
      </c>
      <c r="L25" s="6">
        <f>'orig. data'!C24</f>
        <v>498</v>
      </c>
      <c r="M25" s="6">
        <f>'orig. data'!D24</f>
        <v>171047</v>
      </c>
      <c r="N25" s="12">
        <f>'orig. data'!H24</f>
        <v>0.3652888643</v>
      </c>
      <c r="P25" s="6">
        <f>'orig. data'!Q24</f>
        <v>428</v>
      </c>
      <c r="Q25" s="6">
        <f>'orig. data'!R24</f>
        <v>176918</v>
      </c>
      <c r="R25" s="12">
        <f>'orig. data'!V24</f>
        <v>0.002306284</v>
      </c>
      <c r="T25" s="12">
        <f>'orig. data'!AE24</f>
        <v>0.0049524975</v>
      </c>
    </row>
    <row r="26" spans="1:20" ht="12.75">
      <c r="A26" s="2">
        <v>21</v>
      </c>
      <c r="B26" t="s">
        <v>233</v>
      </c>
      <c r="C26">
        <f t="shared" si="4"/>
      </c>
      <c r="D26" t="str">
        <f t="shared" si="5"/>
        <v>2</v>
      </c>
      <c r="E26">
        <f t="shared" si="6"/>
      </c>
      <c r="F26" t="str">
        <f t="shared" si="7"/>
        <v>  </v>
      </c>
      <c r="G26" t="str">
        <f t="shared" si="8"/>
        <v>  </v>
      </c>
      <c r="H26" s="13">
        <f t="shared" si="9"/>
        <v>2.8836742518</v>
      </c>
      <c r="I26" s="3">
        <f>'orig. data'!E22</f>
        <v>2.6123506917</v>
      </c>
      <c r="J26" s="3">
        <f>'orig. data'!S22</f>
        <v>2.3364859663</v>
      </c>
      <c r="K26" s="13">
        <f t="shared" si="10"/>
        <v>2.6658392674</v>
      </c>
      <c r="L26" s="6">
        <f>'orig. data'!C22</f>
        <v>559</v>
      </c>
      <c r="M26" s="6">
        <f>'orig. data'!D22</f>
        <v>229727</v>
      </c>
      <c r="N26" s="12">
        <f>'orig. data'!H22</f>
        <v>0.0224437256</v>
      </c>
      <c r="P26" s="6">
        <f>'orig. data'!Q22</f>
        <v>542</v>
      </c>
      <c r="Q26" s="6">
        <f>'orig. data'!R22</f>
        <v>233568</v>
      </c>
      <c r="R26" s="12">
        <f>'orig. data'!V22</f>
        <v>0.0027287782</v>
      </c>
      <c r="T26" s="12">
        <f>'orig. data'!AE22</f>
        <v>0.0690345348</v>
      </c>
    </row>
    <row r="27" spans="1:23" ht="12.75">
      <c r="A27" s="2">
        <v>22</v>
      </c>
      <c r="B27" t="s">
        <v>196</v>
      </c>
      <c r="C27">
        <f t="shared" si="4"/>
      </c>
      <c r="D27">
        <f t="shared" si="5"/>
      </c>
      <c r="E27">
        <f t="shared" si="6"/>
      </c>
      <c r="F27" t="str">
        <f t="shared" si="7"/>
        <v>  </v>
      </c>
      <c r="G27" t="str">
        <f t="shared" si="8"/>
        <v>  </v>
      </c>
      <c r="H27" s="13">
        <f t="shared" si="9"/>
        <v>2.8836742518</v>
      </c>
      <c r="I27" s="3">
        <f>'orig. data'!E26</f>
        <v>2.6183150305</v>
      </c>
      <c r="J27" s="3">
        <f>'orig. data'!S26</f>
        <v>2.6175402466</v>
      </c>
      <c r="K27" s="13">
        <f t="shared" si="10"/>
        <v>2.6658392674</v>
      </c>
      <c r="L27" s="6">
        <f>'orig. data'!C26</f>
        <v>565</v>
      </c>
      <c r="M27" s="6">
        <f>'orig. data'!D26</f>
        <v>208100</v>
      </c>
      <c r="N27" s="12">
        <f>'orig. data'!H26</f>
        <v>0.0248542862</v>
      </c>
      <c r="P27" s="6">
        <f>'orig. data'!Q26</f>
        <v>614</v>
      </c>
      <c r="Q27" s="6">
        <f>'orig. data'!R26</f>
        <v>218796</v>
      </c>
      <c r="R27" s="12">
        <f>'orig. data'!V26</f>
        <v>0.6591121032</v>
      </c>
      <c r="T27" s="12">
        <f>'orig. data'!AE26</f>
        <v>0.9783517521</v>
      </c>
      <c r="U27" s="1"/>
      <c r="V27" s="1"/>
      <c r="W27" s="1"/>
    </row>
    <row r="28" spans="1:23" ht="12.75">
      <c r="A28" s="2">
        <v>23</v>
      </c>
      <c r="B28" t="s">
        <v>234</v>
      </c>
      <c r="C28" t="str">
        <f t="shared" si="4"/>
        <v>1</v>
      </c>
      <c r="D28">
        <f t="shared" si="5"/>
      </c>
      <c r="E28">
        <f t="shared" si="6"/>
      </c>
      <c r="F28" t="str">
        <f t="shared" si="7"/>
        <v>  </v>
      </c>
      <c r="G28" t="str">
        <f t="shared" si="8"/>
        <v>  </v>
      </c>
      <c r="H28" s="13">
        <f t="shared" si="9"/>
        <v>2.8836742518</v>
      </c>
      <c r="I28" s="3">
        <f>'orig. data'!E23</f>
        <v>2.6367053452</v>
      </c>
      <c r="J28" s="3">
        <f>'orig. data'!S23</f>
        <v>2.4543183672</v>
      </c>
      <c r="K28" s="13">
        <f t="shared" si="10"/>
        <v>2.6658392674</v>
      </c>
      <c r="L28" s="6">
        <f>'orig. data'!C23</f>
        <v>966</v>
      </c>
      <c r="M28" s="6">
        <f>'orig. data'!D23</f>
        <v>348944</v>
      </c>
      <c r="N28" s="12">
        <f>'orig. data'!H23</f>
        <v>0.0073742514</v>
      </c>
      <c r="P28" s="6">
        <f>'orig. data'!Q23</f>
        <v>911</v>
      </c>
      <c r="Q28" s="6">
        <f>'orig. data'!R23</f>
        <v>347079</v>
      </c>
      <c r="R28" s="12">
        <f>'orig. data'!V23</f>
        <v>0.0163649723</v>
      </c>
      <c r="T28" s="12">
        <f>'orig. data'!AE23</f>
        <v>0.1307723724</v>
      </c>
      <c r="U28" s="1"/>
      <c r="V28" s="1"/>
      <c r="W28" s="1"/>
    </row>
    <row r="29" spans="1:23" ht="12.75">
      <c r="A29" s="2">
        <v>24</v>
      </c>
      <c r="B29" t="s">
        <v>197</v>
      </c>
      <c r="C29">
        <f t="shared" si="4"/>
      </c>
      <c r="D29">
        <f t="shared" si="5"/>
      </c>
      <c r="E29">
        <f t="shared" si="6"/>
      </c>
      <c r="F29" t="str">
        <f t="shared" si="7"/>
        <v>  </v>
      </c>
      <c r="G29" t="str">
        <f t="shared" si="8"/>
        <v>  </v>
      </c>
      <c r="H29" s="13">
        <f t="shared" si="9"/>
        <v>2.8836742518</v>
      </c>
      <c r="I29" s="3">
        <f>'orig. data'!E27</f>
        <v>2.6588289411</v>
      </c>
      <c r="J29" s="3">
        <f>'orig. data'!S27</f>
        <v>2.7085244497</v>
      </c>
      <c r="K29" s="13">
        <f t="shared" si="10"/>
        <v>2.6658392674</v>
      </c>
      <c r="L29" s="6">
        <f>'orig. data'!C27</f>
        <v>751</v>
      </c>
      <c r="M29" s="6">
        <f>'orig. data'!D27</f>
        <v>240979</v>
      </c>
      <c r="N29" s="12">
        <f>'orig. data'!H27</f>
        <v>0.0312000224</v>
      </c>
      <c r="P29" s="6">
        <f>'orig. data'!Q27</f>
        <v>741</v>
      </c>
      <c r="Q29" s="6">
        <f>'orig. data'!R27</f>
        <v>224658</v>
      </c>
      <c r="R29" s="12">
        <f>'orig. data'!V27</f>
        <v>0.6752492384</v>
      </c>
      <c r="T29" s="12">
        <f>'orig. data'!AE27</f>
        <v>0.694011257</v>
      </c>
      <c r="U29" s="1"/>
      <c r="V29" s="1"/>
      <c r="W29" s="1"/>
    </row>
    <row r="30" spans="1:23" ht="12.75">
      <c r="A30" s="2">
        <v>25</v>
      </c>
      <c r="B30" t="s">
        <v>198</v>
      </c>
      <c r="C30">
        <f t="shared" si="4"/>
      </c>
      <c r="D30">
        <f t="shared" si="5"/>
      </c>
      <c r="E30">
        <f t="shared" si="6"/>
      </c>
      <c r="F30" t="str">
        <f t="shared" si="7"/>
        <v>  </v>
      </c>
      <c r="G30" t="str">
        <f t="shared" si="8"/>
        <v>  </v>
      </c>
      <c r="H30" s="13">
        <f t="shared" si="9"/>
        <v>2.8836742518</v>
      </c>
      <c r="I30" s="3">
        <f>'orig. data'!E28</f>
        <v>2.98109704</v>
      </c>
      <c r="J30" s="3">
        <f>'orig. data'!S28</f>
        <v>2.8009874814</v>
      </c>
      <c r="K30" s="13">
        <f t="shared" si="10"/>
        <v>2.6658392674</v>
      </c>
      <c r="L30" s="6">
        <f>'orig. data'!C28</f>
        <v>297</v>
      </c>
      <c r="M30" s="6">
        <f>'orig. data'!D28</f>
        <v>119769</v>
      </c>
      <c r="N30" s="12">
        <f>'orig. data'!H28</f>
        <v>0.5733359364</v>
      </c>
      <c r="O30" s="9"/>
      <c r="P30" s="6">
        <f>'orig. data'!Q28</f>
        <v>282</v>
      </c>
      <c r="Q30" s="6">
        <f>'orig. data'!R28</f>
        <v>119708</v>
      </c>
      <c r="R30" s="12">
        <f>'orig. data'!V28</f>
        <v>0.4149844926</v>
      </c>
      <c r="T30" s="12">
        <f>'orig. data'!AE28</f>
        <v>0.4698134266</v>
      </c>
      <c r="U30" s="1"/>
      <c r="V30" s="1"/>
      <c r="W30" s="1"/>
    </row>
    <row r="31" spans="1:23" ht="12.75">
      <c r="A31" s="2">
        <v>26</v>
      </c>
      <c r="B31" t="s">
        <v>237</v>
      </c>
      <c r="C31" t="str">
        <f t="shared" si="4"/>
        <v>1</v>
      </c>
      <c r="D31" t="str">
        <f t="shared" si="5"/>
        <v>2</v>
      </c>
      <c r="E31">
        <f t="shared" si="6"/>
      </c>
      <c r="F31" t="str">
        <f t="shared" si="7"/>
        <v>  </v>
      </c>
      <c r="G31" t="str">
        <f t="shared" si="8"/>
        <v>  </v>
      </c>
      <c r="H31" s="13">
        <f t="shared" si="9"/>
        <v>2.8836742518</v>
      </c>
      <c r="I31" s="3">
        <f>'orig. data'!E30</f>
        <v>4.0418085105</v>
      </c>
      <c r="J31" s="3">
        <f>'orig. data'!S30</f>
        <v>3.8440483163</v>
      </c>
      <c r="K31" s="13">
        <f t="shared" si="10"/>
        <v>2.6658392674</v>
      </c>
      <c r="L31" s="6">
        <f>'orig. data'!C30</f>
        <v>735</v>
      </c>
      <c r="M31" s="6">
        <f>'orig. data'!D30</f>
        <v>161315</v>
      </c>
      <c r="N31" s="12">
        <f>'orig. data'!H30</f>
        <v>6.328797E-19</v>
      </c>
      <c r="O31" s="9"/>
      <c r="P31" s="6">
        <f>'orig. data'!Q30</f>
        <v>562</v>
      </c>
      <c r="Q31" s="6">
        <f>'orig. data'!R30</f>
        <v>146793</v>
      </c>
      <c r="R31" s="12">
        <f>'orig. data'!V30</f>
        <v>2.525726E-17</v>
      </c>
      <c r="T31" s="12">
        <f>'orig. data'!AE30</f>
        <v>0.3891146078</v>
      </c>
      <c r="U31" s="1"/>
      <c r="V31" s="1"/>
      <c r="W31" s="1"/>
    </row>
    <row r="32" spans="1:23" ht="12.75">
      <c r="A32" s="2">
        <v>27</v>
      </c>
      <c r="B32" t="s">
        <v>236</v>
      </c>
      <c r="C32" t="str">
        <f t="shared" si="4"/>
        <v>1</v>
      </c>
      <c r="D32" t="str">
        <f t="shared" si="5"/>
        <v>2</v>
      </c>
      <c r="E32">
        <f t="shared" si="6"/>
      </c>
      <c r="F32" t="str">
        <f t="shared" si="7"/>
        <v>  </v>
      </c>
      <c r="G32" t="str">
        <f t="shared" si="8"/>
        <v>  </v>
      </c>
      <c r="H32" s="13">
        <f t="shared" si="9"/>
        <v>2.8836742518</v>
      </c>
      <c r="I32" s="3">
        <f>'orig. data'!E29</f>
        <v>3.7997874211</v>
      </c>
      <c r="J32" s="3">
        <f>'orig. data'!S29</f>
        <v>3.8267506662</v>
      </c>
      <c r="K32" s="13">
        <f t="shared" si="10"/>
        <v>2.6658392674</v>
      </c>
      <c r="L32" s="6">
        <f>'orig. data'!C29</f>
        <v>1038</v>
      </c>
      <c r="M32" s="6">
        <f>'orig. data'!D29</f>
        <v>272802</v>
      </c>
      <c r="N32" s="12">
        <f>'orig. data'!H29</f>
        <v>1.473496E-17</v>
      </c>
      <c r="O32" s="9"/>
      <c r="P32" s="6">
        <f>'orig. data'!Q29</f>
        <v>903</v>
      </c>
      <c r="Q32" s="6">
        <f>'orig. data'!R29</f>
        <v>258416</v>
      </c>
      <c r="R32" s="12">
        <f>'orig. data'!V29</f>
        <v>1.389497E-25</v>
      </c>
      <c r="T32" s="12">
        <f>'orig. data'!AE29</f>
        <v>0.8441788698</v>
      </c>
      <c r="U32" s="1"/>
      <c r="V32" s="1"/>
      <c r="W32" s="1"/>
    </row>
    <row r="33" spans="2:23" ht="12.75">
      <c r="B33"/>
      <c r="C33"/>
      <c r="D33"/>
      <c r="E33"/>
      <c r="F33"/>
      <c r="G33"/>
      <c r="H33" s="13"/>
      <c r="I33" s="3"/>
      <c r="J33" s="3"/>
      <c r="K33" s="13"/>
      <c r="L33" s="6"/>
      <c r="M33" s="6"/>
      <c r="N33" s="12"/>
      <c r="O33" s="9"/>
      <c r="P33" s="6"/>
      <c r="Q33" s="6"/>
      <c r="R33" s="12"/>
      <c r="T33" s="12"/>
      <c r="U33" s="1"/>
      <c r="V33" s="1"/>
      <c r="W33" s="1"/>
    </row>
    <row r="34" spans="1:23" ht="12.75">
      <c r="A34" s="2">
        <v>28</v>
      </c>
      <c r="B34" t="s">
        <v>205</v>
      </c>
      <c r="C34" t="str">
        <f t="shared" si="4"/>
        <v>1</v>
      </c>
      <c r="D34" t="str">
        <f t="shared" si="5"/>
        <v>2</v>
      </c>
      <c r="E34" t="str">
        <f t="shared" si="6"/>
        <v>t</v>
      </c>
      <c r="F34" t="str">
        <f>IF(AND(L34&gt;0,L34&lt;=5),"T1c"," ")&amp;IF(AND(M34&gt;0,M34&lt;=5),"T1p"," ")</f>
        <v>  </v>
      </c>
      <c r="G34" t="str">
        <f>IF(AND(P34&gt;0,P34&lt;=5),"T2c"," ")&amp;IF(AND(Q34&gt;0,Q34&lt;=5),"T2p"," ")</f>
        <v>  </v>
      </c>
      <c r="H34" s="13">
        <f>I$19</f>
        <v>2.8836742518</v>
      </c>
      <c r="I34" s="3">
        <f>'orig. data'!E31</f>
        <v>2.3827260055</v>
      </c>
      <c r="J34" s="3">
        <f>'orig. data'!S31</f>
        <v>2.1701234362</v>
      </c>
      <c r="K34" s="13">
        <f>J$19</f>
        <v>2.6658392674</v>
      </c>
      <c r="L34" s="6">
        <f>'orig. data'!C31</f>
        <v>2705</v>
      </c>
      <c r="M34" s="6">
        <f>'orig. data'!D31</f>
        <v>1216761</v>
      </c>
      <c r="N34" s="12">
        <f>'orig. data'!H31</f>
        <v>5.380417E-19</v>
      </c>
      <c r="O34" s="9"/>
      <c r="P34" s="6">
        <f>'orig. data'!Q31</f>
        <v>2723</v>
      </c>
      <c r="Q34" s="6">
        <f>'orig. data'!R31</f>
        <v>1241098</v>
      </c>
      <c r="R34" s="12">
        <f>'orig. data'!V31</f>
        <v>1.565965E-21</v>
      </c>
      <c r="T34" s="12">
        <f>'orig. data'!AE31</f>
        <v>0.0008321105</v>
      </c>
      <c r="U34" s="1"/>
      <c r="V34" s="1"/>
      <c r="W34" s="1"/>
    </row>
    <row r="35" spans="1:23" ht="12.75">
      <c r="A35" s="2">
        <v>29</v>
      </c>
      <c r="B35" s="16" t="s">
        <v>238</v>
      </c>
      <c r="C35">
        <f t="shared" si="4"/>
      </c>
      <c r="D35">
        <f t="shared" si="5"/>
      </c>
      <c r="E35">
        <f t="shared" si="6"/>
      </c>
      <c r="F35" t="str">
        <f>IF(AND(L35&gt;0,L35&lt;=5),"T1c"," ")&amp;IF(AND(M35&gt;0,M35&lt;=5),"T1p"," ")</f>
        <v>  </v>
      </c>
      <c r="G35" t="str">
        <f>IF(AND(P35&gt;0,P35&lt;=5),"T2c"," ")&amp;IF(AND(Q35&gt;0,Q35&lt;=5),"T2p"," ")</f>
        <v>  </v>
      </c>
      <c r="H35" s="13">
        <f>I$19</f>
        <v>2.8836742518</v>
      </c>
      <c r="I35" s="3">
        <f>'orig. data'!E32</f>
        <v>2.8174378277</v>
      </c>
      <c r="J35" s="3">
        <f>'orig. data'!S32</f>
        <v>2.7873856773</v>
      </c>
      <c r="K35" s="13">
        <f>J$19</f>
        <v>2.6658392674</v>
      </c>
      <c r="L35" s="6">
        <f>'orig. data'!C32</f>
        <v>2211</v>
      </c>
      <c r="M35" s="6">
        <f>'orig. data'!D32</f>
        <v>749306</v>
      </c>
      <c r="N35" s="12">
        <f>'orig. data'!H32</f>
        <v>0.3183755926</v>
      </c>
      <c r="O35" s="9"/>
      <c r="P35" s="6">
        <f>'orig. data'!Q32</f>
        <v>2109</v>
      </c>
      <c r="Q35" s="6">
        <f>'orig. data'!R32</f>
        <v>735220</v>
      </c>
      <c r="R35" s="12">
        <f>'orig. data'!V32</f>
        <v>0.0618280751</v>
      </c>
      <c r="T35" s="12">
        <f>'orig. data'!AE32</f>
        <v>0.782049184</v>
      </c>
      <c r="U35" s="1"/>
      <c r="V35" s="1"/>
      <c r="W35" s="1"/>
    </row>
    <row r="36" spans="1:23" ht="12.75">
      <c r="A36" s="2">
        <v>30</v>
      </c>
      <c r="B36" t="s">
        <v>239</v>
      </c>
      <c r="C36" t="str">
        <f t="shared" si="4"/>
        <v>1</v>
      </c>
      <c r="D36" t="str">
        <f t="shared" si="5"/>
        <v>2</v>
      </c>
      <c r="E36">
        <f t="shared" si="6"/>
      </c>
      <c r="F36" t="str">
        <f>IF(AND(L36&gt;0,L36&lt;=5),"T1c"," ")&amp;IF(AND(M36&gt;0,M36&lt;=5),"T1p"," ")</f>
        <v>  </v>
      </c>
      <c r="G36" t="str">
        <f>IF(AND(P36&gt;0,P36&lt;=5),"T2c"," ")&amp;IF(AND(Q36&gt;0,Q36&lt;=5),"T2p"," ")</f>
        <v>  </v>
      </c>
      <c r="H36" s="13">
        <f>I$19</f>
        <v>2.8836742518</v>
      </c>
      <c r="I36" s="3">
        <f>'orig. data'!E33</f>
        <v>3.7778417974</v>
      </c>
      <c r="J36" s="3">
        <f>'orig. data'!S33</f>
        <v>3.7152438712</v>
      </c>
      <c r="K36" s="13">
        <f>J$19</f>
        <v>2.6658392674</v>
      </c>
      <c r="L36" s="6">
        <f>'orig. data'!C33</f>
        <v>2214</v>
      </c>
      <c r="M36" s="6">
        <f>'orig. data'!D33</f>
        <v>504402</v>
      </c>
      <c r="N36" s="12">
        <f>'orig. data'!H33</f>
        <v>8.931604E-31</v>
      </c>
      <c r="O36" s="9"/>
      <c r="P36" s="6">
        <f>'orig. data'!Q33</f>
        <v>1808</v>
      </c>
      <c r="Q36" s="6">
        <f>'orig. data'!R33</f>
        <v>468676</v>
      </c>
      <c r="R36" s="12">
        <f>'orig. data'!V33</f>
        <v>1.079305E-38</v>
      </c>
      <c r="T36" s="12">
        <f>'orig. data'!AE33</f>
        <v>0.6503338576</v>
      </c>
      <c r="U36" s="1"/>
      <c r="V36" s="1"/>
      <c r="W36" s="1"/>
    </row>
    <row r="37" spans="1:23" ht="12.75">
      <c r="A37" s="2">
        <v>31</v>
      </c>
      <c r="B37" t="s">
        <v>240</v>
      </c>
      <c r="C37" t="str">
        <f t="shared" si="4"/>
        <v>1</v>
      </c>
      <c r="D37">
        <f t="shared" si="5"/>
      </c>
      <c r="E37" t="str">
        <f t="shared" si="6"/>
        <v>t</v>
      </c>
      <c r="F37" t="str">
        <f>IF(AND(L37&gt;0,L37&lt;=5),"T1c"," ")&amp;IF(AND(M37&gt;0,M37&lt;=5),"T1p"," ")</f>
        <v>  </v>
      </c>
      <c r="G37" t="str">
        <f>IF(AND(P37&gt;0,P37&lt;=5),"T2c"," ")&amp;IF(AND(Q37&gt;0,Q37&lt;=5),"T2p"," ")</f>
        <v>  </v>
      </c>
      <c r="H37" s="13">
        <f aca="true" t="shared" si="11" ref="H37:N37">H8</f>
        <v>2.8836742518</v>
      </c>
      <c r="I37" s="3">
        <f t="shared" si="11"/>
        <v>2.7591239654</v>
      </c>
      <c r="J37" s="3">
        <f t="shared" si="11"/>
        <v>2.6023166067</v>
      </c>
      <c r="K37" s="13">
        <f t="shared" si="11"/>
        <v>2.6658392674</v>
      </c>
      <c r="L37" s="6">
        <f t="shared" si="11"/>
        <v>7130</v>
      </c>
      <c r="M37" s="6">
        <f t="shared" si="11"/>
        <v>2470469</v>
      </c>
      <c r="N37" s="12">
        <f t="shared" si="11"/>
        <v>0.0040842829</v>
      </c>
      <c r="O37" s="9"/>
      <c r="P37" s="6">
        <f>P8</f>
        <v>6640</v>
      </c>
      <c r="Q37" s="6">
        <f>Q8</f>
        <v>2444994</v>
      </c>
      <c r="R37" s="12">
        <f>R8</f>
        <v>0.1275433864</v>
      </c>
      <c r="T37" s="12">
        <f>T8</f>
        <v>0.003986715</v>
      </c>
      <c r="U37" s="1"/>
      <c r="V37" s="1"/>
      <c r="W37" s="1"/>
    </row>
    <row r="38" spans="1:23" ht="12.75">
      <c r="A38" s="2">
        <v>32</v>
      </c>
      <c r="B38" t="str">
        <f>B19</f>
        <v>Manitoba (t)</v>
      </c>
      <c r="C38">
        <f t="shared" si="4"/>
      </c>
      <c r="D38">
        <f t="shared" si="5"/>
      </c>
      <c r="E38" t="str">
        <f t="shared" si="6"/>
        <v>t</v>
      </c>
      <c r="F38" t="str">
        <f>IF(AND(L38&gt;0,L38&lt;=5),"T1c"," ")&amp;IF(AND(M38&gt;0,M38&lt;=5),"T1p"," ")</f>
        <v>  </v>
      </c>
      <c r="G38" t="str">
        <f>IF(AND(P38&gt;0,P38&lt;=5),"T2c"," ")&amp;IF(AND(Q38&gt;0,Q38&lt;=5),"T2p"," ")</f>
        <v>  </v>
      </c>
      <c r="H38" s="13">
        <f aca="true" t="shared" si="12" ref="H38:N38">H19</f>
        <v>2.8836742518</v>
      </c>
      <c r="I38" s="3">
        <f t="shared" si="12"/>
        <v>2.8836742518</v>
      </c>
      <c r="J38" s="3">
        <f t="shared" si="12"/>
        <v>2.6658392674</v>
      </c>
      <c r="K38" s="13">
        <f t="shared" si="12"/>
        <v>2.6658392674</v>
      </c>
      <c r="L38" s="6">
        <f t="shared" si="12"/>
        <v>12321</v>
      </c>
      <c r="M38" s="6">
        <f t="shared" si="12"/>
        <v>4272674</v>
      </c>
      <c r="N38" s="12" t="str">
        <f t="shared" si="12"/>
        <v> </v>
      </c>
      <c r="O38" s="9"/>
      <c r="P38" s="6">
        <f>P19</f>
        <v>11410</v>
      </c>
      <c r="Q38" s="6">
        <f>Q19</f>
        <v>4280078</v>
      </c>
      <c r="R38" s="12" t="str">
        <f>R19</f>
        <v> </v>
      </c>
      <c r="T38" s="12">
        <f>T19</f>
        <v>3.7499689E-09</v>
      </c>
      <c r="U38" s="1"/>
      <c r="V38" s="1"/>
      <c r="W38" s="1"/>
    </row>
    <row r="39" spans="2:23" ht="12.75">
      <c r="B39"/>
      <c r="C39"/>
      <c r="D39"/>
      <c r="E39"/>
      <c r="F39"/>
      <c r="G39"/>
      <c r="H39" s="13"/>
      <c r="I39" s="3"/>
      <c r="J39" s="3"/>
      <c r="K39" s="13"/>
      <c r="L39" s="6"/>
      <c r="M39" s="6"/>
      <c r="N39" s="12"/>
      <c r="O39" s="9"/>
      <c r="P39" s="6"/>
      <c r="Q39" s="6"/>
      <c r="R39" s="12"/>
      <c r="T39" s="12"/>
      <c r="U39" s="1"/>
      <c r="V39" s="1"/>
      <c r="W39" s="1"/>
    </row>
    <row r="40" spans="1:23" ht="12.75">
      <c r="A40" s="2">
        <v>33</v>
      </c>
      <c r="B40" t="s">
        <v>209</v>
      </c>
      <c r="C40" t="str">
        <f>IF(AND(N40&lt;=0.005,N40&gt;0),"1","")</f>
        <v>1</v>
      </c>
      <c r="D40">
        <f>IF(AND(R40&lt;=0.005,R40&gt;0),"2","")</f>
      </c>
      <c r="E40">
        <f>IF(AND(T40&lt;=0.005,T40&gt;0),"t","")</f>
      </c>
      <c r="F40" t="str">
        <f>IF(AND(L40&gt;0,L40&lt;=5),"T1c"," ")&amp;IF(AND(M40&gt;0,M40&lt;=5),"T1p"," ")</f>
        <v>  </v>
      </c>
      <c r="G40" t="str">
        <f>IF(AND(P40&gt;0,P40&lt;=5),"T2c"," ")&amp;IF(AND(Q40&gt;0,Q40&lt;=5),"T2p"," ")</f>
        <v>  </v>
      </c>
      <c r="H40" s="13">
        <f>I$19</f>
        <v>2.8836742518</v>
      </c>
      <c r="I40" s="3">
        <f>'orig. data'!E34</f>
        <v>1.7441914622</v>
      </c>
      <c r="J40" s="3">
        <f>'orig. data'!S34</f>
        <v>2.2912045438</v>
      </c>
      <c r="K40" s="13">
        <f>J$19</f>
        <v>2.6658392674</v>
      </c>
      <c r="L40" s="6">
        <f>'orig. data'!C34</f>
        <v>69</v>
      </c>
      <c r="M40" s="6">
        <f>'orig. data'!D34</f>
        <v>55733</v>
      </c>
      <c r="N40" s="12">
        <f>'orig. data'!H34</f>
        <v>3.17497E-05</v>
      </c>
      <c r="O40" s="9"/>
      <c r="P40" s="6">
        <f>'orig. data'!Q34</f>
        <v>116</v>
      </c>
      <c r="Q40" s="6">
        <f>'orig. data'!R34</f>
        <v>59426</v>
      </c>
      <c r="R40" s="12">
        <f>'orig. data'!V34</f>
        <v>0.1059170162</v>
      </c>
      <c r="T40" s="12">
        <f>'orig. data'!AE34</f>
        <v>0.0714607412</v>
      </c>
      <c r="U40" s="1"/>
      <c r="V40" s="1"/>
      <c r="W40" s="1"/>
    </row>
    <row r="41" spans="1:23" ht="12.75">
      <c r="A41" s="2">
        <v>34</v>
      </c>
      <c r="B41" t="s">
        <v>241</v>
      </c>
      <c r="C41">
        <f aca="true" t="shared" si="13" ref="C41:C119">IF(AND(N41&lt;=0.005,N41&gt;0),"1","")</f>
      </c>
      <c r="D41" t="str">
        <f aca="true" t="shared" si="14" ref="D41:D119">IF(AND(R41&lt;=0.005,R41&gt;0),"2","")</f>
        <v>2</v>
      </c>
      <c r="E41">
        <f aca="true" t="shared" si="15" ref="E41:E119">IF(AND(T41&lt;=0.005,T41&gt;0),"t","")</f>
      </c>
      <c r="F41" t="str">
        <f>IF(AND(L41&gt;0,L41&lt;=5),"T1c"," ")&amp;IF(AND(M41&gt;0,M41&lt;=5),"T1p"," ")</f>
        <v>  </v>
      </c>
      <c r="G41" t="str">
        <f>IF(AND(P41&gt;0,P41&lt;=5),"T2c"," ")&amp;IF(AND(Q41&gt;0,Q41&lt;=5),"T2p"," ")</f>
        <v>  </v>
      </c>
      <c r="H41" s="13">
        <f>I$19</f>
        <v>2.8836742518</v>
      </c>
      <c r="I41" s="3">
        <f>'orig. data'!E35</f>
        <v>2.4735587507</v>
      </c>
      <c r="J41" s="3">
        <f>'orig. data'!S35</f>
        <v>1.9358972606</v>
      </c>
      <c r="K41" s="13">
        <f>J$19</f>
        <v>2.6658392674</v>
      </c>
      <c r="L41" s="6">
        <f>'orig. data'!C35</f>
        <v>149</v>
      </c>
      <c r="M41" s="6">
        <f>'orig. data'!D35</f>
        <v>70531</v>
      </c>
      <c r="N41" s="12">
        <f>'orig. data'!H35</f>
        <v>0.0634132131</v>
      </c>
      <c r="O41" s="9"/>
      <c r="P41" s="6">
        <f>'orig. data'!Q35</f>
        <v>131</v>
      </c>
      <c r="Q41" s="6">
        <f>'orig. data'!R35</f>
        <v>82089</v>
      </c>
      <c r="R41" s="12">
        <f>'orig. data'!V35</f>
        <v>0.0002743713</v>
      </c>
      <c r="T41" s="12">
        <f>'orig. data'!AE35</f>
        <v>0.0425770881</v>
      </c>
      <c r="U41" s="1"/>
      <c r="V41" s="1"/>
      <c r="W41" s="1"/>
    </row>
    <row r="42" spans="1:20" ht="12.75">
      <c r="A42" s="2">
        <v>35</v>
      </c>
      <c r="B42" t="s">
        <v>242</v>
      </c>
      <c r="C42">
        <f t="shared" si="13"/>
      </c>
      <c r="D42">
        <f t="shared" si="14"/>
      </c>
      <c r="E42">
        <f t="shared" si="15"/>
      </c>
      <c r="F42" t="str">
        <f>IF(AND(L42&gt;0,L42&lt;=5),"T1c"," ")&amp;IF(AND(M42&gt;0,M42&lt;=5),"T1p"," ")</f>
        <v>  </v>
      </c>
      <c r="G42" t="str">
        <f>IF(AND(P42&gt;0,P42&lt;=5),"T2c"," ")&amp;IF(AND(Q42&gt;0,Q42&lt;=5),"T2p"," ")</f>
        <v>  </v>
      </c>
      <c r="H42" s="13">
        <f>I$19</f>
        <v>2.8836742518</v>
      </c>
      <c r="I42" s="3">
        <f>'orig. data'!E36</f>
        <v>2.1219792345</v>
      </c>
      <c r="J42" s="3">
        <f>'orig. data'!S36</f>
        <v>2.5304818405</v>
      </c>
      <c r="K42" s="13">
        <f>J$19</f>
        <v>2.6658392674</v>
      </c>
      <c r="L42" s="6">
        <f>'orig. data'!C36</f>
        <v>69</v>
      </c>
      <c r="M42" s="6">
        <f>'orig. data'!D36</f>
        <v>39643</v>
      </c>
      <c r="N42" s="12">
        <f>'orig. data'!H36</f>
        <v>0.012130919</v>
      </c>
      <c r="O42" s="9"/>
      <c r="P42" s="6">
        <f>'orig. data'!Q36</f>
        <v>85</v>
      </c>
      <c r="Q42" s="6">
        <f>'orig. data'!R36</f>
        <v>40110</v>
      </c>
      <c r="R42" s="12">
        <f>'orig. data'!V36</f>
        <v>0.6322220082</v>
      </c>
      <c r="T42" s="12">
        <f>'orig. data'!AE36</f>
        <v>0.2758052777</v>
      </c>
    </row>
    <row r="43" spans="1:20" ht="12.75">
      <c r="A43" s="2">
        <v>36</v>
      </c>
      <c r="B43" t="s">
        <v>243</v>
      </c>
      <c r="C43">
        <f t="shared" si="13"/>
      </c>
      <c r="D43">
        <f t="shared" si="14"/>
      </c>
      <c r="E43">
        <f t="shared" si="15"/>
      </c>
      <c r="F43" t="str">
        <f>IF(AND(L43&gt;0,L43&lt;=5),"T1c"," ")&amp;IF(AND(M43&gt;0,M43&lt;=5),"T1p"," ")</f>
        <v>  </v>
      </c>
      <c r="G43" t="str">
        <f>IF(AND(P43&gt;0,P43&lt;=5),"T2c"," ")&amp;IF(AND(Q43&gt;0,Q43&lt;=5),"T2p"," ")</f>
        <v>  </v>
      </c>
      <c r="H43" s="13">
        <f>I$19</f>
        <v>2.8836742518</v>
      </c>
      <c r="I43" s="3">
        <f>'orig. data'!E37</f>
        <v>2.9524004721</v>
      </c>
      <c r="J43" s="3">
        <f>'orig. data'!S37</f>
        <v>2.1403709539</v>
      </c>
      <c r="K43" s="13">
        <f>J$19</f>
        <v>2.6658392674</v>
      </c>
      <c r="L43" s="6">
        <f>'orig. data'!C37</f>
        <v>75</v>
      </c>
      <c r="M43" s="6">
        <f>'orig. data'!D37</f>
        <v>18663</v>
      </c>
      <c r="N43" s="12">
        <f>'orig. data'!H37</f>
        <v>0.8395483253</v>
      </c>
      <c r="O43" s="9"/>
      <c r="P43" s="6">
        <f>'orig. data'!Q37</f>
        <v>56</v>
      </c>
      <c r="Q43" s="6">
        <f>'orig. data'!R37</f>
        <v>19844</v>
      </c>
      <c r="R43" s="12">
        <f>'orig. data'!V37</f>
        <v>0.1205971784</v>
      </c>
      <c r="T43" s="12">
        <f>'orig. data'!AE37</f>
        <v>0.0799521303</v>
      </c>
    </row>
    <row r="44" spans="2:20" ht="12.75">
      <c r="B44"/>
      <c r="C44"/>
      <c r="D44"/>
      <c r="E44"/>
      <c r="F44"/>
      <c r="G44"/>
      <c r="H44" s="13"/>
      <c r="I44" s="3"/>
      <c r="J44" s="3"/>
      <c r="K44" s="13"/>
      <c r="L44" s="6"/>
      <c r="M44" s="6"/>
      <c r="N44" s="12"/>
      <c r="O44" s="9"/>
      <c r="P44" s="6"/>
      <c r="Q44" s="6"/>
      <c r="R44" s="12"/>
      <c r="T44" s="12"/>
    </row>
    <row r="45" spans="1:20" ht="12.75">
      <c r="A45" s="2">
        <v>37</v>
      </c>
      <c r="B45" t="s">
        <v>244</v>
      </c>
      <c r="C45" t="str">
        <f t="shared" si="13"/>
        <v>1</v>
      </c>
      <c r="D45" t="str">
        <f t="shared" si="14"/>
        <v>2</v>
      </c>
      <c r="E45">
        <f t="shared" si="15"/>
      </c>
      <c r="F45" t="str">
        <f aca="true" t="shared" si="16" ref="F45:F53">IF(AND(L45&gt;0,L45&lt;=5),"T1c"," ")&amp;IF(AND(M45&gt;0,M45&lt;=5),"T1p"," ")</f>
        <v>  </v>
      </c>
      <c r="G45" t="str">
        <f aca="true" t="shared" si="17" ref="G45:G53">IF(AND(P45&gt;0,P45&lt;=5),"T2c"," ")&amp;IF(AND(Q45&gt;0,Q45&lt;=5),"T2p"," ")</f>
        <v>  </v>
      </c>
      <c r="H45" s="13">
        <f aca="true" t="shared" si="18" ref="H45:H53">I$19</f>
        <v>2.8836742518</v>
      </c>
      <c r="I45" s="3">
        <f>'orig. data'!E38</f>
        <v>1.8896020356</v>
      </c>
      <c r="J45" s="3">
        <f>'orig. data'!S38</f>
        <v>1.1611833836</v>
      </c>
      <c r="K45" s="13">
        <f aca="true" t="shared" si="19" ref="K45:K53">J$19</f>
        <v>2.6658392674</v>
      </c>
      <c r="L45" s="6">
        <f>'orig. data'!C38</f>
        <v>58</v>
      </c>
      <c r="M45" s="6">
        <f>'orig. data'!D38</f>
        <v>30412</v>
      </c>
      <c r="N45" s="12">
        <f>'orig. data'!H38</f>
        <v>0.0014009034</v>
      </c>
      <c r="O45" s="9"/>
      <c r="P45" s="6">
        <f>'orig. data'!Q38</f>
        <v>34</v>
      </c>
      <c r="Q45" s="6">
        <f>'orig. data'!R38</f>
        <v>31416</v>
      </c>
      <c r="R45" s="12">
        <f>'orig. data'!V38</f>
        <v>1.9070923E-06</v>
      </c>
      <c r="T45" s="12">
        <f>'orig. data'!AE38</f>
        <v>0.0264705471</v>
      </c>
    </row>
    <row r="46" spans="1:20" ht="12.75">
      <c r="A46" s="2">
        <v>38</v>
      </c>
      <c r="B46" t="s">
        <v>245</v>
      </c>
      <c r="C46">
        <f t="shared" si="13"/>
      </c>
      <c r="D46">
        <f t="shared" si="14"/>
      </c>
      <c r="E46">
        <f t="shared" si="15"/>
      </c>
      <c r="F46" t="str">
        <f t="shared" si="16"/>
        <v>  </v>
      </c>
      <c r="G46" t="str">
        <f t="shared" si="17"/>
        <v>  </v>
      </c>
      <c r="H46" s="13">
        <f t="shared" si="18"/>
        <v>2.8836742518</v>
      </c>
      <c r="I46" s="3">
        <f>'orig. data'!E39</f>
        <v>2.3573827875</v>
      </c>
      <c r="J46" s="3">
        <f>'orig. data'!S39</f>
        <v>2.0133677326</v>
      </c>
      <c r="K46" s="13">
        <f t="shared" si="19"/>
        <v>2.6658392674</v>
      </c>
      <c r="L46" s="6">
        <f>'orig. data'!C39</f>
        <v>38</v>
      </c>
      <c r="M46" s="6">
        <f>'orig. data'!D39</f>
        <v>21194</v>
      </c>
      <c r="N46" s="12">
        <f>'orig. data'!H39</f>
        <v>0.2155146174</v>
      </c>
      <c r="P46" s="6">
        <f>'orig. data'!Q39</f>
        <v>37</v>
      </c>
      <c r="Q46" s="6">
        <f>'orig. data'!R39</f>
        <v>21802</v>
      </c>
      <c r="R46" s="12">
        <f>'orig. data'!V39</f>
        <v>0.0883657109</v>
      </c>
      <c r="T46" s="12">
        <f>'orig. data'!AE39</f>
        <v>0.499940379</v>
      </c>
    </row>
    <row r="47" spans="1:20" ht="12.75">
      <c r="A47" s="2">
        <v>39</v>
      </c>
      <c r="B47" t="s">
        <v>210</v>
      </c>
      <c r="C47">
        <f t="shared" si="13"/>
      </c>
      <c r="D47">
        <f t="shared" si="14"/>
      </c>
      <c r="E47">
        <f t="shared" si="15"/>
      </c>
      <c r="F47" t="str">
        <f t="shared" si="16"/>
        <v>  </v>
      </c>
      <c r="G47" t="str">
        <f t="shared" si="17"/>
        <v>  </v>
      </c>
      <c r="H47" s="13">
        <f t="shared" si="18"/>
        <v>2.8836742518</v>
      </c>
      <c r="I47" s="3">
        <f>'orig. data'!E40</f>
        <v>2.5178105305</v>
      </c>
      <c r="J47" s="3">
        <f>'orig. data'!S40</f>
        <v>2.0701804752</v>
      </c>
      <c r="K47" s="13">
        <f t="shared" si="19"/>
        <v>2.6658392674</v>
      </c>
      <c r="L47" s="6">
        <f>'orig. data'!C40</f>
        <v>104</v>
      </c>
      <c r="M47" s="6">
        <f>'orig. data'!D40</f>
        <v>43215</v>
      </c>
      <c r="N47" s="12">
        <f>'orig. data'!H40</f>
        <v>0.1695131058</v>
      </c>
      <c r="P47" s="6">
        <f>'orig. data'!Q40</f>
        <v>87</v>
      </c>
      <c r="Q47" s="6">
        <f>'orig. data'!R40</f>
        <v>46564</v>
      </c>
      <c r="R47" s="12">
        <f>'orig. data'!V40</f>
        <v>0.0194254169</v>
      </c>
      <c r="T47" s="12">
        <f>'orig. data'!AE40</f>
        <v>0.1837880707</v>
      </c>
    </row>
    <row r="48" spans="1:20" ht="12.75">
      <c r="A48" s="2">
        <v>40</v>
      </c>
      <c r="B48" t="s">
        <v>246</v>
      </c>
      <c r="C48">
        <f t="shared" si="13"/>
      </c>
      <c r="D48">
        <f t="shared" si="14"/>
      </c>
      <c r="E48">
        <f t="shared" si="15"/>
      </c>
      <c r="F48" t="str">
        <f t="shared" si="16"/>
        <v>  </v>
      </c>
      <c r="G48" t="str">
        <f t="shared" si="17"/>
        <v>  </v>
      </c>
      <c r="H48" s="13">
        <f t="shared" si="18"/>
        <v>2.8836742518</v>
      </c>
      <c r="I48" s="3">
        <f>'orig. data'!E41</f>
        <v>2.5372390062</v>
      </c>
      <c r="J48" s="3">
        <f>'orig. data'!S41</f>
        <v>2.1787759739</v>
      </c>
      <c r="K48" s="13">
        <f t="shared" si="19"/>
        <v>2.6658392674</v>
      </c>
      <c r="L48" s="6">
        <f>'orig. data'!C41</f>
        <v>59</v>
      </c>
      <c r="M48" s="6">
        <f>'orig. data'!D41</f>
        <v>18392</v>
      </c>
      <c r="N48" s="12">
        <f>'orig. data'!H41</f>
        <v>0.3267948322</v>
      </c>
      <c r="P48" s="6">
        <f>'orig. data'!Q41</f>
        <v>45</v>
      </c>
      <c r="Q48" s="6">
        <f>'orig. data'!R41</f>
        <v>16668</v>
      </c>
      <c r="R48" s="12">
        <f>'orig. data'!V41</f>
        <v>0.1856515307</v>
      </c>
      <c r="T48" s="12">
        <f>'orig. data'!AE41</f>
        <v>0.4523028452</v>
      </c>
    </row>
    <row r="49" spans="1:20" ht="12.75">
      <c r="A49" s="2">
        <v>41</v>
      </c>
      <c r="B49" t="s">
        <v>297</v>
      </c>
      <c r="C49">
        <f t="shared" si="13"/>
      </c>
      <c r="D49">
        <f t="shared" si="14"/>
      </c>
      <c r="E49">
        <f t="shared" si="15"/>
      </c>
      <c r="F49" t="str">
        <f t="shared" si="16"/>
        <v>  </v>
      </c>
      <c r="G49" t="str">
        <f t="shared" si="17"/>
        <v>  </v>
      </c>
      <c r="H49" s="13">
        <f t="shared" si="18"/>
        <v>2.8836742518</v>
      </c>
      <c r="I49" s="3">
        <f>'orig. data'!E43</f>
        <v>2.1370463072</v>
      </c>
      <c r="J49" s="3">
        <f>'orig. data'!S43</f>
        <v>2.2385429356</v>
      </c>
      <c r="K49" s="13">
        <f t="shared" si="19"/>
        <v>2.6658392674</v>
      </c>
      <c r="L49" s="6">
        <f>'orig. data'!C43</f>
        <v>89</v>
      </c>
      <c r="M49" s="6">
        <f>'orig. data'!D43</f>
        <v>36712</v>
      </c>
      <c r="N49" s="12">
        <f>'orig. data'!H43</f>
        <v>0.0054929007</v>
      </c>
      <c r="P49" s="6">
        <f>'orig. data'!Q43</f>
        <v>90</v>
      </c>
      <c r="Q49" s="6">
        <f>'orig. data'!R43</f>
        <v>36490</v>
      </c>
      <c r="R49" s="12">
        <f>'orig. data'!V43</f>
        <v>0.098868316</v>
      </c>
      <c r="T49" s="12">
        <f>'orig. data'!AE43</f>
        <v>0.7489084641</v>
      </c>
    </row>
    <row r="50" spans="1:20" ht="12.75">
      <c r="A50" s="2">
        <v>42</v>
      </c>
      <c r="B50" t="s">
        <v>247</v>
      </c>
      <c r="C50">
        <f t="shared" si="13"/>
      </c>
      <c r="D50" t="str">
        <f t="shared" si="14"/>
        <v>2</v>
      </c>
      <c r="E50">
        <f t="shared" si="15"/>
      </c>
      <c r="F50" t="str">
        <f t="shared" si="16"/>
        <v>  </v>
      </c>
      <c r="G50" t="str">
        <f t="shared" si="17"/>
        <v>  </v>
      </c>
      <c r="H50" s="13">
        <f t="shared" si="18"/>
        <v>2.8836742518</v>
      </c>
      <c r="I50" s="3">
        <f>'orig. data'!E42</f>
        <v>2.4397591587</v>
      </c>
      <c r="J50" s="3">
        <f>'orig. data'!S42</f>
        <v>2.054682529</v>
      </c>
      <c r="K50" s="13">
        <f t="shared" si="19"/>
        <v>2.6658392674</v>
      </c>
      <c r="L50" s="6">
        <f>'orig. data'!C42</f>
        <v>159</v>
      </c>
      <c r="M50" s="6">
        <f>'orig. data'!D42</f>
        <v>66721</v>
      </c>
      <c r="N50" s="12">
        <f>'orig. data'!H42</f>
        <v>0.0363175</v>
      </c>
      <c r="P50" s="6">
        <f>'orig. data'!Q42</f>
        <v>141</v>
      </c>
      <c r="Q50" s="6">
        <f>'orig. data'!R42</f>
        <v>73989</v>
      </c>
      <c r="R50" s="12">
        <f>'orig. data'!V42</f>
        <v>0.0021456104</v>
      </c>
      <c r="T50" s="12">
        <f>'orig. data'!AE42</f>
        <v>0.1420939386</v>
      </c>
    </row>
    <row r="51" spans="1:20" ht="12.75">
      <c r="A51" s="2">
        <v>43</v>
      </c>
      <c r="B51" t="s">
        <v>248</v>
      </c>
      <c r="C51">
        <f t="shared" si="13"/>
      </c>
      <c r="D51">
        <f t="shared" si="14"/>
      </c>
      <c r="E51">
        <f t="shared" si="15"/>
      </c>
      <c r="F51" t="str">
        <f t="shared" si="16"/>
        <v>  </v>
      </c>
      <c r="G51" t="str">
        <f t="shared" si="17"/>
        <v>  </v>
      </c>
      <c r="H51" s="13">
        <f t="shared" si="18"/>
        <v>2.8836742518</v>
      </c>
      <c r="I51" s="3">
        <f>'orig. data'!E44</f>
        <v>1.9726233441</v>
      </c>
      <c r="J51" s="3">
        <f>'orig. data'!S44</f>
        <v>1.8540528193</v>
      </c>
      <c r="K51" s="13">
        <f t="shared" si="19"/>
        <v>2.6658392674</v>
      </c>
      <c r="L51" s="6">
        <f>'orig. data'!C44</f>
        <v>27</v>
      </c>
      <c r="M51" s="6">
        <f>'orig. data'!D44</f>
        <v>13264</v>
      </c>
      <c r="N51" s="12">
        <f>'orig. data'!H44</f>
        <v>0.0488991646</v>
      </c>
      <c r="P51" s="6">
        <f>'orig. data'!Q44</f>
        <v>26</v>
      </c>
      <c r="Q51" s="6">
        <f>'orig. data'!R44</f>
        <v>13093</v>
      </c>
      <c r="R51" s="12">
        <f>'orig. data'!V44</f>
        <v>0.0784032937</v>
      </c>
      <c r="T51" s="12">
        <f>'orig. data'!AE44</f>
        <v>0.831045036</v>
      </c>
    </row>
    <row r="52" spans="1:20" ht="12.75">
      <c r="A52" s="2">
        <v>44</v>
      </c>
      <c r="B52" t="s">
        <v>298</v>
      </c>
      <c r="C52">
        <f t="shared" si="13"/>
      </c>
      <c r="D52">
        <f t="shared" si="14"/>
      </c>
      <c r="E52">
        <f t="shared" si="15"/>
      </c>
      <c r="F52" t="str">
        <f t="shared" si="16"/>
        <v>  </v>
      </c>
      <c r="G52" t="str">
        <f t="shared" si="17"/>
        <v>  </v>
      </c>
      <c r="H52" s="13">
        <f t="shared" si="18"/>
        <v>2.8836742518</v>
      </c>
      <c r="I52" s="3">
        <f>'orig. data'!E45</f>
        <v>3.1168947386</v>
      </c>
      <c r="J52" s="3">
        <f>'orig. data'!S45</f>
        <v>3.1157589316</v>
      </c>
      <c r="K52" s="13">
        <f t="shared" si="19"/>
        <v>2.6658392674</v>
      </c>
      <c r="L52" s="6">
        <f>'orig. data'!C45</f>
        <v>300</v>
      </c>
      <c r="M52" s="6">
        <f>'orig. data'!D45</f>
        <v>94869</v>
      </c>
      <c r="N52" s="12">
        <f>'orig. data'!H45</f>
        <v>0.1834467174</v>
      </c>
      <c r="P52" s="6">
        <f>'orig. data'!Q45</f>
        <v>287</v>
      </c>
      <c r="Q52" s="6">
        <f>'orig. data'!R45</f>
        <v>93588</v>
      </c>
      <c r="R52" s="12">
        <f>'orig. data'!V45</f>
        <v>0.0090806506</v>
      </c>
      <c r="T52" s="12">
        <f>'orig. data'!AE45</f>
        <v>0.9860925909</v>
      </c>
    </row>
    <row r="53" spans="1:20" ht="12.75">
      <c r="A53" s="2">
        <v>45</v>
      </c>
      <c r="B53" t="s">
        <v>249</v>
      </c>
      <c r="C53">
        <f t="shared" si="13"/>
      </c>
      <c r="D53">
        <f t="shared" si="14"/>
      </c>
      <c r="E53">
        <f t="shared" si="15"/>
      </c>
      <c r="F53" t="str">
        <f t="shared" si="16"/>
        <v>  </v>
      </c>
      <c r="G53" t="str">
        <f t="shared" si="17"/>
        <v>  </v>
      </c>
      <c r="H53" s="13">
        <f t="shared" si="18"/>
        <v>2.8836742518</v>
      </c>
      <c r="I53" s="3">
        <f>'orig. data'!E46</f>
        <v>3.5329314489</v>
      </c>
      <c r="J53" s="3">
        <f>'orig. data'!S46</f>
        <v>3.506955864</v>
      </c>
      <c r="K53" s="13">
        <f t="shared" si="19"/>
        <v>2.6658392674</v>
      </c>
      <c r="L53" s="6">
        <f>'orig. data'!C46</f>
        <v>67</v>
      </c>
      <c r="M53" s="6">
        <f>'orig. data'!D46</f>
        <v>20333</v>
      </c>
      <c r="N53" s="12">
        <f>'orig. data'!H46</f>
        <v>0.0977353175</v>
      </c>
      <c r="P53" s="6">
        <f>'orig. data'!Q46</f>
        <v>66</v>
      </c>
      <c r="Q53" s="6">
        <f>'orig. data'!R46</f>
        <v>21244</v>
      </c>
      <c r="R53" s="12">
        <f>'orig. data'!V46</f>
        <v>0.028921423</v>
      </c>
      <c r="T53" s="12">
        <f>'orig. data'!AE46</f>
        <v>0.9745847136</v>
      </c>
    </row>
    <row r="54" spans="2:20" ht="12.75">
      <c r="B54"/>
      <c r="C54"/>
      <c r="D54"/>
      <c r="E54"/>
      <c r="F54"/>
      <c r="G54"/>
      <c r="H54" s="13"/>
      <c r="I54" s="3"/>
      <c r="J54" s="3"/>
      <c r="K54" s="13"/>
      <c r="L54" s="6"/>
      <c r="M54" s="6"/>
      <c r="N54" s="12"/>
      <c r="P54" s="6"/>
      <c r="Q54" s="6"/>
      <c r="R54" s="12"/>
      <c r="T54" s="12"/>
    </row>
    <row r="55" spans="1:20" ht="12.75">
      <c r="A55" s="2">
        <v>46</v>
      </c>
      <c r="B55" t="s">
        <v>299</v>
      </c>
      <c r="C55">
        <f t="shared" si="13"/>
      </c>
      <c r="D55" t="str">
        <f t="shared" si="14"/>
        <v>2</v>
      </c>
      <c r="E55">
        <f t="shared" si="15"/>
      </c>
      <c r="F55" t="str">
        <f aca="true" t="shared" si="20" ref="F55:F60">IF(AND(L55&gt;0,L55&lt;=5),"T1c"," ")&amp;IF(AND(M55&gt;0,M55&lt;=5),"T1p"," ")</f>
        <v>  </v>
      </c>
      <c r="G55" t="str">
        <f aca="true" t="shared" si="21" ref="G55:G60">IF(AND(P55&gt;0,P55&lt;=5),"T2c"," ")&amp;IF(AND(Q55&gt;0,Q55&lt;=5),"T2p"," ")</f>
        <v>  </v>
      </c>
      <c r="H55" s="13">
        <f aca="true" t="shared" si="22" ref="H55:H60">I$19</f>
        <v>2.8836742518</v>
      </c>
      <c r="I55" s="3">
        <f>'orig. data'!E54</f>
        <v>2.3011980386</v>
      </c>
      <c r="J55" s="3">
        <f>'orig. data'!S54</f>
        <v>2.0047248339</v>
      </c>
      <c r="K55" s="13">
        <f aca="true" t="shared" si="23" ref="K55:K60">J$19</f>
        <v>2.6658392674</v>
      </c>
      <c r="L55" s="6">
        <f>'orig. data'!C54</f>
        <v>142</v>
      </c>
      <c r="M55" s="6">
        <f>'orig. data'!D54</f>
        <v>49458</v>
      </c>
      <c r="N55" s="12">
        <f>'orig. data'!H54</f>
        <v>0.0075638919</v>
      </c>
      <c r="P55" s="6">
        <f>'orig. data'!Q54</f>
        <v>114</v>
      </c>
      <c r="Q55" s="6">
        <f>'orig. data'!R54</f>
        <v>46812</v>
      </c>
      <c r="R55" s="12">
        <f>'orig. data'!V54</f>
        <v>0.0024661676</v>
      </c>
      <c r="T55" s="12">
        <f>'orig. data'!AE54</f>
        <v>0.2793022392</v>
      </c>
    </row>
    <row r="56" spans="1:20" ht="12.75">
      <c r="A56" s="2">
        <v>47</v>
      </c>
      <c r="B56" t="s">
        <v>257</v>
      </c>
      <c r="C56">
        <f t="shared" si="13"/>
      </c>
      <c r="D56">
        <f t="shared" si="14"/>
      </c>
      <c r="E56">
        <f t="shared" si="15"/>
      </c>
      <c r="F56" t="str">
        <f t="shared" si="20"/>
        <v>  </v>
      </c>
      <c r="G56" t="str">
        <f t="shared" si="21"/>
        <v>  </v>
      </c>
      <c r="H56" s="13">
        <f t="shared" si="22"/>
        <v>2.8836742518</v>
      </c>
      <c r="I56" s="3">
        <f>'orig. data'!E56</f>
        <v>2.6805272487</v>
      </c>
      <c r="J56" s="3">
        <f>'orig. data'!S56</f>
        <v>2.7196419944</v>
      </c>
      <c r="K56" s="13">
        <f t="shared" si="23"/>
        <v>2.6658392674</v>
      </c>
      <c r="L56" s="6">
        <f>'orig. data'!C56</f>
        <v>128</v>
      </c>
      <c r="M56" s="6">
        <f>'orig. data'!D56</f>
        <v>36021</v>
      </c>
      <c r="N56" s="12">
        <f>'orig. data'!H56</f>
        <v>0.4130127966</v>
      </c>
      <c r="P56" s="6">
        <f>'orig. data'!Q56</f>
        <v>118</v>
      </c>
      <c r="Q56" s="6">
        <f>'orig. data'!R56</f>
        <v>35098</v>
      </c>
      <c r="R56" s="12">
        <f>'orig. data'!V56</f>
        <v>0.8294240088</v>
      </c>
      <c r="T56" s="12">
        <f>'orig. data'!AE56</f>
        <v>0.8987601341</v>
      </c>
    </row>
    <row r="57" spans="1:20" ht="12.75">
      <c r="A57" s="2">
        <v>48</v>
      </c>
      <c r="B57" t="s">
        <v>256</v>
      </c>
      <c r="C57">
        <f t="shared" si="13"/>
      </c>
      <c r="D57">
        <f t="shared" si="14"/>
      </c>
      <c r="E57">
        <f t="shared" si="15"/>
      </c>
      <c r="F57" t="str">
        <f t="shared" si="20"/>
        <v>  </v>
      </c>
      <c r="G57" t="str">
        <f t="shared" si="21"/>
        <v>  </v>
      </c>
      <c r="H57" s="13">
        <f t="shared" si="22"/>
        <v>2.8836742518</v>
      </c>
      <c r="I57" s="3">
        <f>'orig. data'!E55</f>
        <v>2.5430850143</v>
      </c>
      <c r="J57" s="3">
        <f>'orig. data'!S55</f>
        <v>2.5015827503</v>
      </c>
      <c r="K57" s="13">
        <f t="shared" si="23"/>
        <v>2.6658392674</v>
      </c>
      <c r="L57" s="6">
        <f>'orig. data'!C55</f>
        <v>112</v>
      </c>
      <c r="M57" s="6">
        <f>'orig. data'!D55</f>
        <v>34172</v>
      </c>
      <c r="N57" s="12">
        <f>'orig. data'!H55</f>
        <v>0.1855402998</v>
      </c>
      <c r="P57" s="6">
        <f>'orig. data'!Q55</f>
        <v>102</v>
      </c>
      <c r="Q57" s="6">
        <f>'orig. data'!R55</f>
        <v>32668</v>
      </c>
      <c r="R57" s="12">
        <f>'orig. data'!V55</f>
        <v>0.5276701205</v>
      </c>
      <c r="T57" s="12">
        <f>'orig. data'!AE55</f>
        <v>0.9153204927</v>
      </c>
    </row>
    <row r="58" spans="1:20" ht="12.75">
      <c r="A58" s="2">
        <v>49</v>
      </c>
      <c r="B58" t="s">
        <v>258</v>
      </c>
      <c r="C58">
        <f t="shared" si="13"/>
      </c>
      <c r="D58">
        <f t="shared" si="14"/>
      </c>
      <c r="E58">
        <f t="shared" si="15"/>
      </c>
      <c r="F58" t="str">
        <f t="shared" si="20"/>
        <v>  </v>
      </c>
      <c r="G58" t="str">
        <f t="shared" si="21"/>
        <v>  </v>
      </c>
      <c r="H58" s="13">
        <f t="shared" si="22"/>
        <v>2.8836742518</v>
      </c>
      <c r="I58" s="3">
        <f>'orig. data'!E57</f>
        <v>3.0401882294</v>
      </c>
      <c r="J58" s="3">
        <f>'orig. data'!S57</f>
        <v>2.3265988944</v>
      </c>
      <c r="K58" s="13">
        <f t="shared" si="23"/>
        <v>2.6658392674</v>
      </c>
      <c r="L58" s="6">
        <f>'orig. data'!C57</f>
        <v>204</v>
      </c>
      <c r="M58" s="6">
        <f>'orig. data'!D57</f>
        <v>57278</v>
      </c>
      <c r="N58" s="12">
        <f>'orig. data'!H57</f>
        <v>0.4540531339</v>
      </c>
      <c r="P58" s="6">
        <f>'orig. data'!Q57</f>
        <v>144</v>
      </c>
      <c r="Q58" s="6">
        <f>'orig. data'!R57</f>
        <v>53837</v>
      </c>
      <c r="R58" s="12">
        <f>'orig. data'!V57</f>
        <v>0.1072866848</v>
      </c>
      <c r="T58" s="12">
        <f>'orig. data'!AE57</f>
        <v>0.015103523</v>
      </c>
    </row>
    <row r="59" spans="1:20" ht="12.75">
      <c r="A59" s="2">
        <v>50</v>
      </c>
      <c r="B59" t="s">
        <v>259</v>
      </c>
      <c r="C59">
        <f t="shared" si="13"/>
      </c>
      <c r="D59">
        <f t="shared" si="14"/>
      </c>
      <c r="E59">
        <f t="shared" si="15"/>
      </c>
      <c r="F59" t="str">
        <f t="shared" si="20"/>
        <v>  </v>
      </c>
      <c r="G59" t="str">
        <f t="shared" si="21"/>
        <v>  </v>
      </c>
      <c r="H59" s="13">
        <f t="shared" si="22"/>
        <v>2.8836742518</v>
      </c>
      <c r="I59" s="3">
        <f>'orig. data'!E58</f>
        <v>2.5567147982</v>
      </c>
      <c r="J59" s="3">
        <f>'orig. data'!S58</f>
        <v>2.3290045899</v>
      </c>
      <c r="K59" s="13">
        <f t="shared" si="23"/>
        <v>2.6658392674</v>
      </c>
      <c r="L59" s="6">
        <f>'orig. data'!C58</f>
        <v>162</v>
      </c>
      <c r="M59" s="6">
        <f>'orig. data'!D58</f>
        <v>48728</v>
      </c>
      <c r="N59" s="12">
        <f>'orig. data'!H58</f>
        <v>0.1282123882</v>
      </c>
      <c r="P59" s="6">
        <f>'orig. data'!Q58</f>
        <v>129</v>
      </c>
      <c r="Q59" s="6">
        <f>'orig. data'!R58</f>
        <v>46311</v>
      </c>
      <c r="R59" s="12">
        <f>'orig. data'!V58</f>
        <v>0.1274071997</v>
      </c>
      <c r="T59" s="12">
        <f>'orig. data'!AE58</f>
        <v>0.4384704726</v>
      </c>
    </row>
    <row r="60" spans="1:20" ht="12.75">
      <c r="A60" s="2">
        <v>51</v>
      </c>
      <c r="B60" t="s">
        <v>260</v>
      </c>
      <c r="C60">
        <f t="shared" si="13"/>
      </c>
      <c r="D60">
        <f t="shared" si="14"/>
      </c>
      <c r="E60">
        <f t="shared" si="15"/>
      </c>
      <c r="F60" t="str">
        <f t="shared" si="20"/>
        <v>  </v>
      </c>
      <c r="G60" t="str">
        <f t="shared" si="21"/>
        <v>  </v>
      </c>
      <c r="H60" s="13">
        <f t="shared" si="22"/>
        <v>2.8836742518</v>
      </c>
      <c r="I60" s="3">
        <f>'orig. data'!E59</f>
        <v>2.8045895303</v>
      </c>
      <c r="J60" s="3">
        <f>'orig. data'!S59</f>
        <v>2.3424078119</v>
      </c>
      <c r="K60" s="13">
        <f t="shared" si="23"/>
        <v>2.6658392674</v>
      </c>
      <c r="L60" s="6">
        <f>'orig. data'!C59</f>
        <v>131</v>
      </c>
      <c r="M60" s="6">
        <f>'orig. data'!D59</f>
        <v>38349</v>
      </c>
      <c r="N60" s="12">
        <f>'orig. data'!H59</f>
        <v>0.7515639557</v>
      </c>
      <c r="P60" s="6">
        <f>'orig. data'!Q59</f>
        <v>100</v>
      </c>
      <c r="Q60" s="6">
        <f>'orig. data'!R59</f>
        <v>37092</v>
      </c>
      <c r="R60" s="12">
        <f>'orig. data'!V59</f>
        <v>0.1986361705</v>
      </c>
      <c r="T60" s="12">
        <f>'orig. data'!AE59</f>
        <v>0.179887091</v>
      </c>
    </row>
    <row r="61" spans="2:20" ht="12.75">
      <c r="B61"/>
      <c r="C61"/>
      <c r="D61"/>
      <c r="E61"/>
      <c r="F61"/>
      <c r="G61"/>
      <c r="H61" s="13"/>
      <c r="I61" s="3"/>
      <c r="J61" s="3"/>
      <c r="K61" s="13"/>
      <c r="L61" s="6"/>
      <c r="M61" s="6"/>
      <c r="N61" s="12"/>
      <c r="P61" s="6"/>
      <c r="Q61" s="6"/>
      <c r="R61" s="12"/>
      <c r="T61" s="12"/>
    </row>
    <row r="62" spans="1:20" ht="12.75">
      <c r="A62" s="2">
        <v>52</v>
      </c>
      <c r="B62" t="s">
        <v>250</v>
      </c>
      <c r="C62">
        <f t="shared" si="13"/>
      </c>
      <c r="D62">
        <f t="shared" si="14"/>
      </c>
      <c r="E62">
        <f t="shared" si="15"/>
      </c>
      <c r="F62" t="str">
        <f aca="true" t="shared" si="24" ref="F62:F68">IF(AND(L62&gt;0,L62&lt;=5),"T1c"," ")&amp;IF(AND(M62&gt;0,M62&lt;=5),"T1p"," ")</f>
        <v>  </v>
      </c>
      <c r="G62" t="str">
        <f aca="true" t="shared" si="25" ref="G62:G68">IF(AND(P62&gt;0,P62&lt;=5),"T2c"," ")&amp;IF(AND(Q62&gt;0,Q62&lt;=5),"T2p"," ")</f>
        <v>  </v>
      </c>
      <c r="H62" s="13">
        <f aca="true" t="shared" si="26" ref="H62:H68">I$19</f>
        <v>2.8836742518</v>
      </c>
      <c r="I62" s="3">
        <f>'orig. data'!E47</f>
        <v>2.3048434097</v>
      </c>
      <c r="J62" s="3">
        <f>'orig. data'!S47</f>
        <v>2.4967418196</v>
      </c>
      <c r="K62" s="13">
        <f aca="true" t="shared" si="27" ref="K62:K68">J$19</f>
        <v>2.6658392674</v>
      </c>
      <c r="L62" s="6">
        <f>'orig. data'!C47</f>
        <v>42</v>
      </c>
      <c r="M62" s="6">
        <f>'orig. data'!D47</f>
        <v>23980</v>
      </c>
      <c r="N62" s="12">
        <f>'orig. data'!H47</f>
        <v>0.1716675184</v>
      </c>
      <c r="P62" s="6">
        <f>'orig. data'!Q47</f>
        <v>42</v>
      </c>
      <c r="Q62" s="6">
        <f>'orig. data'!R47</f>
        <v>20676</v>
      </c>
      <c r="R62" s="12">
        <f>'orig. data'!V47</f>
        <v>0.6730301253</v>
      </c>
      <c r="T62" s="12">
        <f>'orig. data'!AE47</f>
        <v>0.7167671839</v>
      </c>
    </row>
    <row r="63" spans="1:20" ht="12.75">
      <c r="A63" s="2">
        <v>53</v>
      </c>
      <c r="B63" t="s">
        <v>251</v>
      </c>
      <c r="C63">
        <f t="shared" si="13"/>
      </c>
      <c r="D63">
        <f t="shared" si="14"/>
      </c>
      <c r="E63">
        <f t="shared" si="15"/>
      </c>
      <c r="F63" t="str">
        <f t="shared" si="24"/>
        <v>  </v>
      </c>
      <c r="G63" t="str">
        <f t="shared" si="25"/>
        <v>  </v>
      </c>
      <c r="H63" s="13">
        <f t="shared" si="26"/>
        <v>2.8836742518</v>
      </c>
      <c r="I63" s="3">
        <f>'orig. data'!E48</f>
        <v>2.1069146423</v>
      </c>
      <c r="J63" s="3">
        <f>'orig. data'!S48</f>
        <v>1.8904881853</v>
      </c>
      <c r="K63" s="13">
        <f t="shared" si="27"/>
        <v>2.6658392674</v>
      </c>
      <c r="L63" s="6">
        <f>'orig. data'!C48</f>
        <v>24</v>
      </c>
      <c r="M63" s="6">
        <f>'orig. data'!D48</f>
        <v>13453</v>
      </c>
      <c r="N63" s="12">
        <f>'orig. data'!H48</f>
        <v>0.1298853393</v>
      </c>
      <c r="P63" s="6">
        <f>'orig. data'!Q48</f>
        <v>28</v>
      </c>
      <c r="Q63" s="6">
        <f>'orig. data'!R48</f>
        <v>15851</v>
      </c>
      <c r="R63" s="12">
        <f>'orig. data'!V48</f>
        <v>0.0897271947</v>
      </c>
      <c r="T63" s="12">
        <f>'orig. data'!AE48</f>
        <v>0.7127196232</v>
      </c>
    </row>
    <row r="64" spans="1:20" ht="12.75">
      <c r="A64" s="2">
        <v>54</v>
      </c>
      <c r="B64" t="s">
        <v>252</v>
      </c>
      <c r="C64">
        <f t="shared" si="13"/>
      </c>
      <c r="D64" t="str">
        <f t="shared" si="14"/>
        <v>2</v>
      </c>
      <c r="E64">
        <f t="shared" si="15"/>
      </c>
      <c r="F64" t="str">
        <f t="shared" si="24"/>
        <v>  </v>
      </c>
      <c r="G64" t="str">
        <f t="shared" si="25"/>
        <v>  </v>
      </c>
      <c r="H64" s="13">
        <f t="shared" si="26"/>
        <v>2.8836742518</v>
      </c>
      <c r="I64" s="3">
        <f>'orig. data'!E49</f>
        <v>2.3057278049</v>
      </c>
      <c r="J64" s="3">
        <f>'orig. data'!S49</f>
        <v>1.9522780283</v>
      </c>
      <c r="K64" s="13">
        <f t="shared" si="27"/>
        <v>2.6658392674</v>
      </c>
      <c r="L64" s="6">
        <f>'orig. data'!C49</f>
        <v>118</v>
      </c>
      <c r="M64" s="6">
        <f>'orig. data'!D49</f>
        <v>47464</v>
      </c>
      <c r="N64" s="12">
        <f>'orig. data'!H49</f>
        <v>0.0174973689</v>
      </c>
      <c r="P64" s="6">
        <f>'orig. data'!Q49</f>
        <v>94</v>
      </c>
      <c r="Q64" s="6">
        <f>'orig. data'!R49</f>
        <v>44748</v>
      </c>
      <c r="R64" s="12">
        <f>'orig. data'!V49</f>
        <v>0.0026538119</v>
      </c>
      <c r="T64" s="12">
        <f>'orig. data'!AE49</f>
        <v>0.2377688905</v>
      </c>
    </row>
    <row r="65" spans="1:20" ht="12.75">
      <c r="A65" s="2">
        <v>55</v>
      </c>
      <c r="B65" t="s">
        <v>211</v>
      </c>
      <c r="C65">
        <f t="shared" si="13"/>
      </c>
      <c r="D65">
        <f t="shared" si="14"/>
      </c>
      <c r="E65">
        <f t="shared" si="15"/>
      </c>
      <c r="F65" t="str">
        <f t="shared" si="24"/>
        <v>  </v>
      </c>
      <c r="G65" t="str">
        <f t="shared" si="25"/>
        <v>  </v>
      </c>
      <c r="H65" s="13">
        <f t="shared" si="26"/>
        <v>2.8836742518</v>
      </c>
      <c r="I65" s="3">
        <f>'orig. data'!E50</f>
        <v>3.0135166593</v>
      </c>
      <c r="J65" s="3">
        <f>'orig. data'!S50</f>
        <v>2.4681888845</v>
      </c>
      <c r="K65" s="13">
        <f t="shared" si="27"/>
        <v>2.6658392674</v>
      </c>
      <c r="L65" s="6">
        <f>'orig. data'!C50</f>
        <v>78</v>
      </c>
      <c r="M65" s="6">
        <f>'orig. data'!D50</f>
        <v>24230</v>
      </c>
      <c r="N65" s="12">
        <f>'orig. data'!H50</f>
        <v>0.6982981626</v>
      </c>
      <c r="P65" s="6">
        <f>'orig. data'!Q50</f>
        <v>61</v>
      </c>
      <c r="Q65" s="6">
        <f>'orig. data'!R50</f>
        <v>22944</v>
      </c>
      <c r="R65" s="12">
        <f>'orig. data'!V50</f>
        <v>0.5550134329</v>
      </c>
      <c r="T65" s="12">
        <f>'orig. data'!AE50</f>
        <v>0.2516118807</v>
      </c>
    </row>
    <row r="66" spans="1:20" ht="12.75">
      <c r="A66" s="2">
        <v>56</v>
      </c>
      <c r="B66" t="s">
        <v>253</v>
      </c>
      <c r="C66">
        <f t="shared" si="13"/>
      </c>
      <c r="D66">
        <f t="shared" si="14"/>
      </c>
      <c r="E66">
        <f t="shared" si="15"/>
      </c>
      <c r="F66" t="str">
        <f t="shared" si="24"/>
        <v>  </v>
      </c>
      <c r="G66" t="str">
        <f t="shared" si="25"/>
        <v>  </v>
      </c>
      <c r="H66" s="13">
        <f t="shared" si="26"/>
        <v>2.8836742518</v>
      </c>
      <c r="I66" s="3">
        <f>'orig. data'!E51</f>
        <v>2.4552048972</v>
      </c>
      <c r="J66" s="3">
        <f>'orig. data'!S51</f>
        <v>2.4200017281</v>
      </c>
      <c r="K66" s="13">
        <f t="shared" si="27"/>
        <v>2.6658392674</v>
      </c>
      <c r="L66" s="6">
        <f>'orig. data'!C51</f>
        <v>36</v>
      </c>
      <c r="M66" s="6">
        <f>'orig. data'!D51</f>
        <v>16973</v>
      </c>
      <c r="N66" s="12">
        <f>'orig. data'!H51</f>
        <v>0.3351873043</v>
      </c>
      <c r="P66" s="6">
        <f>'orig. data'!Q51</f>
        <v>45</v>
      </c>
      <c r="Q66" s="6">
        <f>'orig. data'!R51</f>
        <v>20002</v>
      </c>
      <c r="R66" s="12">
        <f>'orig. data'!V51</f>
        <v>0.5222455626</v>
      </c>
      <c r="T66" s="12">
        <f>'orig. data'!AE51</f>
        <v>0.9551760435</v>
      </c>
    </row>
    <row r="67" spans="1:20" ht="12.75">
      <c r="A67" s="2">
        <v>57</v>
      </c>
      <c r="B67" t="s">
        <v>254</v>
      </c>
      <c r="C67">
        <f t="shared" si="13"/>
      </c>
      <c r="D67" t="str">
        <f t="shared" si="14"/>
        <v>2</v>
      </c>
      <c r="E67">
        <f t="shared" si="15"/>
      </c>
      <c r="F67" t="str">
        <f t="shared" si="24"/>
        <v>  </v>
      </c>
      <c r="G67" t="str">
        <f t="shared" si="25"/>
        <v>  </v>
      </c>
      <c r="H67" s="13">
        <f t="shared" si="26"/>
        <v>2.8836742518</v>
      </c>
      <c r="I67" s="3">
        <f>'orig. data'!E52</f>
        <v>1.981326153</v>
      </c>
      <c r="J67" s="3">
        <f>'orig. data'!S52</f>
        <v>1.6554353354</v>
      </c>
      <c r="K67" s="13">
        <f t="shared" si="27"/>
        <v>2.6658392674</v>
      </c>
      <c r="L67" s="6">
        <f>'orig. data'!C52</f>
        <v>34</v>
      </c>
      <c r="M67" s="6">
        <f>'orig. data'!D52</f>
        <v>18304</v>
      </c>
      <c r="N67" s="12">
        <f>'orig. data'!H52</f>
        <v>0.0336589184</v>
      </c>
      <c r="P67" s="6">
        <f>'orig. data'!Q52</f>
        <v>43</v>
      </c>
      <c r="Q67" s="6">
        <f>'orig. data'!R52</f>
        <v>22963</v>
      </c>
      <c r="R67" s="12">
        <f>'orig. data'!V52</f>
        <v>0.004167229</v>
      </c>
      <c r="T67" s="12">
        <f>'orig. data'!AE52</f>
        <v>0.4627897201</v>
      </c>
    </row>
    <row r="68" spans="1:20" ht="12.75">
      <c r="A68" s="2">
        <v>58</v>
      </c>
      <c r="B68" t="s">
        <v>255</v>
      </c>
      <c r="C68" t="str">
        <f t="shared" si="13"/>
        <v>1</v>
      </c>
      <c r="D68">
        <f t="shared" si="14"/>
      </c>
      <c r="E68">
        <f t="shared" si="15"/>
      </c>
      <c r="F68" t="str">
        <f t="shared" si="24"/>
        <v>  </v>
      </c>
      <c r="G68" t="str">
        <f t="shared" si="25"/>
        <v>  </v>
      </c>
      <c r="H68" s="13">
        <f t="shared" si="26"/>
        <v>2.8836742518</v>
      </c>
      <c r="I68" s="3">
        <f>'orig. data'!E53</f>
        <v>3.694792902</v>
      </c>
      <c r="J68" s="3">
        <f>'orig. data'!S53</f>
        <v>3.0108800106</v>
      </c>
      <c r="K68" s="13">
        <f t="shared" si="27"/>
        <v>2.6658392674</v>
      </c>
      <c r="L68" s="6">
        <f>'orig. data'!C53</f>
        <v>156</v>
      </c>
      <c r="M68" s="6">
        <f>'orig. data'!D53</f>
        <v>37160</v>
      </c>
      <c r="N68" s="12">
        <f>'orig. data'!H53</f>
        <v>0.0022795194</v>
      </c>
      <c r="P68" s="6">
        <f>'orig. data'!Q53</f>
        <v>102</v>
      </c>
      <c r="Q68" s="6">
        <f>'orig. data'!R53</f>
        <v>33331</v>
      </c>
      <c r="R68" s="12">
        <f>'orig. data'!V53</f>
        <v>0.2210403756</v>
      </c>
      <c r="T68" s="12">
        <f>'orig. data'!AE53</f>
        <v>0.1122675916</v>
      </c>
    </row>
    <row r="69" spans="2:20" ht="12.75">
      <c r="B69"/>
      <c r="C69"/>
      <c r="D69"/>
      <c r="E69"/>
      <c r="F69"/>
      <c r="G69"/>
      <c r="H69" s="13"/>
      <c r="I69" s="3"/>
      <c r="J69" s="3"/>
      <c r="K69" s="13"/>
      <c r="L69" s="6"/>
      <c r="M69" s="6"/>
      <c r="N69" s="12"/>
      <c r="P69" s="6"/>
      <c r="Q69" s="6"/>
      <c r="R69" s="12"/>
      <c r="T69" s="12"/>
    </row>
    <row r="70" spans="1:20" ht="12.75">
      <c r="A70" s="2">
        <v>59</v>
      </c>
      <c r="B70" t="s">
        <v>261</v>
      </c>
      <c r="C70">
        <f t="shared" si="13"/>
      </c>
      <c r="D70" t="str">
        <f t="shared" si="14"/>
        <v>2</v>
      </c>
      <c r="E70">
        <f t="shared" si="15"/>
      </c>
      <c r="F70" t="str">
        <f>IF(AND(L70&gt;0,L70&lt;=5),"T1c"," ")&amp;IF(AND(M70&gt;0,M70&lt;=5),"T1p"," ")</f>
        <v>  </v>
      </c>
      <c r="G70" t="str">
        <f>IF(AND(P70&gt;0,P70&lt;=5),"T2c"," ")&amp;IF(AND(Q70&gt;0,Q70&lt;=5),"T2p"," ")</f>
        <v>  </v>
      </c>
      <c r="H70" s="13">
        <f>I$19</f>
        <v>2.8836742518</v>
      </c>
      <c r="I70" s="3">
        <f>'orig. data'!E60</f>
        <v>2.7195681372</v>
      </c>
      <c r="J70" s="3">
        <f>'orig. data'!S60</f>
        <v>1.6821670811</v>
      </c>
      <c r="K70" s="13">
        <f>J$19</f>
        <v>2.6658392674</v>
      </c>
      <c r="L70" s="6">
        <f>'orig. data'!C60</f>
        <v>78</v>
      </c>
      <c r="M70" s="6">
        <f>'orig. data'!D60</f>
        <v>22040</v>
      </c>
      <c r="N70" s="12">
        <f>'orig. data'!H60</f>
        <v>0.6078670563</v>
      </c>
      <c r="P70" s="6">
        <f>'orig. data'!Q60</f>
        <v>44</v>
      </c>
      <c r="Q70" s="6">
        <f>'orig. data'!R60</f>
        <v>20613</v>
      </c>
      <c r="R70" s="12">
        <f>'orig. data'!V60</f>
        <v>0.002720585</v>
      </c>
      <c r="T70" s="12">
        <f>'orig. data'!AE60</f>
        <v>0.0121982804</v>
      </c>
    </row>
    <row r="71" spans="1:20" ht="12.75">
      <c r="A71" s="2">
        <v>60</v>
      </c>
      <c r="B71" t="s">
        <v>262</v>
      </c>
      <c r="C71">
        <f t="shared" si="13"/>
      </c>
      <c r="D71">
        <f t="shared" si="14"/>
      </c>
      <c r="E71">
        <f t="shared" si="15"/>
      </c>
      <c r="F71" t="str">
        <f>IF(AND(L71&gt;0,L71&lt;=5),"T1c"," ")&amp;IF(AND(M71&gt;0,M71&lt;=5),"T1p"," ")</f>
        <v>  </v>
      </c>
      <c r="G71" t="str">
        <f>IF(AND(P71&gt;0,P71&lt;=5),"T2c"," ")&amp;IF(AND(Q71&gt;0,Q71&lt;=5),"T2p"," ")</f>
        <v>  </v>
      </c>
      <c r="H71" s="13">
        <f>I$19</f>
        <v>2.8836742518</v>
      </c>
      <c r="I71" s="3">
        <f>'orig. data'!E61</f>
        <v>2.7378237259</v>
      </c>
      <c r="J71" s="3">
        <f>'orig. data'!S61</f>
        <v>2.9111090631</v>
      </c>
      <c r="K71" s="13">
        <f>J$19</f>
        <v>2.6658392674</v>
      </c>
      <c r="L71" s="6">
        <f>'orig. data'!C61</f>
        <v>215</v>
      </c>
      <c r="M71" s="6">
        <f>'orig. data'!D61</f>
        <v>56564</v>
      </c>
      <c r="N71" s="12">
        <f>'orig. data'!H61</f>
        <v>0.4552815512</v>
      </c>
      <c r="P71" s="6">
        <f>'orig. data'!Q61</f>
        <v>197</v>
      </c>
      <c r="Q71" s="6">
        <f>'orig. data'!R61</f>
        <v>50800</v>
      </c>
      <c r="R71" s="12">
        <f>'orig. data'!V61</f>
        <v>0.2208300414</v>
      </c>
      <c r="T71" s="12">
        <f>'orig. data'!AE61</f>
        <v>0.5239918996</v>
      </c>
    </row>
    <row r="72" spans="1:20" ht="12.75">
      <c r="A72" s="2">
        <v>61</v>
      </c>
      <c r="B72" t="s">
        <v>263</v>
      </c>
      <c r="C72">
        <f t="shared" si="13"/>
      </c>
      <c r="D72">
        <f t="shared" si="14"/>
      </c>
      <c r="E72">
        <f t="shared" si="15"/>
      </c>
      <c r="F72" t="str">
        <f>IF(AND(L72&gt;0,L72&lt;=5),"T1c"," ")&amp;IF(AND(M72&gt;0,M72&lt;=5),"T1p"," ")</f>
        <v>  </v>
      </c>
      <c r="G72" t="str">
        <f>IF(AND(P72&gt;0,P72&lt;=5),"T2c"," ")&amp;IF(AND(Q72&gt;0,Q72&lt;=5),"T2p"," ")</f>
        <v>  </v>
      </c>
      <c r="H72" s="13">
        <f>I$19</f>
        <v>2.8836742518</v>
      </c>
      <c r="I72" s="3">
        <f>'orig. data'!E62</f>
        <v>3.1697230721</v>
      </c>
      <c r="J72" s="3">
        <f>'orig. data'!S62</f>
        <v>3.0608031621</v>
      </c>
      <c r="K72" s="13">
        <f>J$19</f>
        <v>2.6658392674</v>
      </c>
      <c r="L72" s="6">
        <f>'orig. data'!C62</f>
        <v>95</v>
      </c>
      <c r="M72" s="6">
        <f>'orig. data'!D62</f>
        <v>28669</v>
      </c>
      <c r="N72" s="12">
        <f>'orig. data'!H62</f>
        <v>0.3597577118</v>
      </c>
      <c r="P72" s="6">
        <f>'orig. data'!Q62</f>
        <v>90</v>
      </c>
      <c r="Q72" s="6">
        <f>'orig. data'!R62</f>
        <v>28569</v>
      </c>
      <c r="R72" s="12">
        <f>'orig. data'!V62</f>
        <v>0.1918183775</v>
      </c>
      <c r="T72" s="12">
        <f>'orig. data'!AE62</f>
        <v>0.8218867943</v>
      </c>
    </row>
    <row r="73" spans="1:20" ht="12.75">
      <c r="A73" s="2">
        <v>62</v>
      </c>
      <c r="B73" t="s">
        <v>264</v>
      </c>
      <c r="C73">
        <f t="shared" si="13"/>
      </c>
      <c r="D73" t="str">
        <f t="shared" si="14"/>
        <v>2</v>
      </c>
      <c r="E73">
        <f t="shared" si="15"/>
      </c>
      <c r="F73" t="str">
        <f>IF(AND(L73&gt;0,L73&lt;=5),"T1c"," ")&amp;IF(AND(M73&gt;0,M73&lt;=5),"T1p"," ")</f>
        <v>  </v>
      </c>
      <c r="G73" t="str">
        <f>IF(AND(P73&gt;0,P73&lt;=5),"T2c"," ")&amp;IF(AND(Q73&gt;0,Q73&lt;=5),"T2p"," ")</f>
        <v>  </v>
      </c>
      <c r="H73" s="13">
        <f>I$19</f>
        <v>2.8836742518</v>
      </c>
      <c r="I73" s="3">
        <f>'orig. data'!E63</f>
        <v>3.153119376</v>
      </c>
      <c r="J73" s="3">
        <f>'orig. data'!S63</f>
        <v>3.3056906803</v>
      </c>
      <c r="K73" s="13">
        <f>J$19</f>
        <v>2.6658392674</v>
      </c>
      <c r="L73" s="6">
        <f>'orig. data'!C63</f>
        <v>198</v>
      </c>
      <c r="M73" s="6">
        <f>'orig. data'!D63</f>
        <v>55772</v>
      </c>
      <c r="N73" s="12">
        <f>'orig. data'!H63</f>
        <v>0.2169773229</v>
      </c>
      <c r="P73" s="6">
        <f>'orig. data'!Q63</f>
        <v>194</v>
      </c>
      <c r="Q73" s="6">
        <f>'orig. data'!R63</f>
        <v>55346</v>
      </c>
      <c r="R73" s="12">
        <f>'orig. data'!V63</f>
        <v>0.0030642975</v>
      </c>
      <c r="T73" s="12">
        <f>'orig. data'!AE63</f>
        <v>0.6295549164</v>
      </c>
    </row>
    <row r="74" spans="2:20" ht="12.75">
      <c r="B74"/>
      <c r="C74"/>
      <c r="D74"/>
      <c r="E74"/>
      <c r="F74"/>
      <c r="G74"/>
      <c r="H74" s="13"/>
      <c r="I74" s="3"/>
      <c r="J74" s="3"/>
      <c r="K74" s="13"/>
      <c r="L74" s="6"/>
      <c r="M74" s="6"/>
      <c r="N74" s="12"/>
      <c r="P74" s="6"/>
      <c r="Q74" s="6"/>
      <c r="R74" s="12"/>
      <c r="T74" s="12"/>
    </row>
    <row r="75" spans="1:20" ht="12.75">
      <c r="A75" s="2">
        <v>63</v>
      </c>
      <c r="B75" t="s">
        <v>265</v>
      </c>
      <c r="C75">
        <f t="shared" si="13"/>
      </c>
      <c r="D75">
        <f t="shared" si="14"/>
      </c>
      <c r="E75">
        <f t="shared" si="15"/>
      </c>
      <c r="F75" t="str">
        <f>IF(AND(L75&gt;0,L75&lt;=5),"T1c"," ")&amp;IF(AND(M75&gt;0,M75&lt;=5),"T1p"," ")</f>
        <v>  </v>
      </c>
      <c r="G75" t="str">
        <f>IF(AND(P75&gt;0,P75&lt;=5),"T2c"," ")&amp;IF(AND(Q75&gt;0,Q75&lt;=5),"T2p"," ")</f>
        <v>  </v>
      </c>
      <c r="H75" s="13">
        <f>I$19</f>
        <v>2.8836742518</v>
      </c>
      <c r="I75" s="3">
        <f>'orig. data'!E64</f>
        <v>2.7760604817</v>
      </c>
      <c r="J75" s="3">
        <f>'orig. data'!S64</f>
        <v>2.5648621848</v>
      </c>
      <c r="K75" s="13">
        <f>J$19</f>
        <v>2.6658392674</v>
      </c>
      <c r="L75" s="6">
        <f>'orig. data'!C64</f>
        <v>171</v>
      </c>
      <c r="M75" s="6">
        <f>'orig. data'!D64</f>
        <v>64027</v>
      </c>
      <c r="N75" s="12">
        <f>'orig. data'!H64</f>
        <v>0.6226908915</v>
      </c>
      <c r="P75" s="6">
        <f>'orig. data'!Q64</f>
        <v>171</v>
      </c>
      <c r="Q75" s="6">
        <f>'orig. data'!R64</f>
        <v>68720</v>
      </c>
      <c r="R75" s="12">
        <f>'orig. data'!V64</f>
        <v>0.6162383421</v>
      </c>
      <c r="T75" s="12">
        <f>'orig. data'!AE64</f>
        <v>0.4754837588</v>
      </c>
    </row>
    <row r="76" spans="1:20" ht="12.75">
      <c r="A76" s="2">
        <v>64</v>
      </c>
      <c r="B76" t="s">
        <v>266</v>
      </c>
      <c r="C76" t="str">
        <f t="shared" si="13"/>
        <v>1</v>
      </c>
      <c r="D76">
        <f t="shared" si="14"/>
      </c>
      <c r="E76" t="str">
        <f t="shared" si="15"/>
        <v>t</v>
      </c>
      <c r="F76" t="str">
        <f>IF(AND(L76&gt;0,L76&lt;=5),"T1c"," ")&amp;IF(AND(M76&gt;0,M76&lt;=5),"T1p"," ")</f>
        <v>  </v>
      </c>
      <c r="G76" t="str">
        <f>IF(AND(P76&gt;0,P76&lt;=5),"T2c"," ")&amp;IF(AND(Q76&gt;0,Q76&lt;=5),"T2p"," ")</f>
        <v>  </v>
      </c>
      <c r="H76" s="13">
        <f>I$19</f>
        <v>2.8836742518</v>
      </c>
      <c r="I76" s="3">
        <f>'orig. data'!E65</f>
        <v>3.3625216814</v>
      </c>
      <c r="J76" s="3">
        <f>'orig. data'!S65</f>
        <v>2.6953924862</v>
      </c>
      <c r="K76" s="13">
        <f>J$19</f>
        <v>2.6658392674</v>
      </c>
      <c r="L76" s="6">
        <f>'orig. data'!C65</f>
        <v>369</v>
      </c>
      <c r="M76" s="6">
        <f>'orig. data'!D65</f>
        <v>110219</v>
      </c>
      <c r="N76" s="12">
        <f>'orig. data'!H65</f>
        <v>0.0037171387</v>
      </c>
      <c r="P76" s="6">
        <f>'orig. data'!Q65</f>
        <v>302</v>
      </c>
      <c r="Q76" s="6">
        <f>'orig. data'!R65</f>
        <v>107404</v>
      </c>
      <c r="R76" s="12">
        <f>'orig. data'!V65</f>
        <v>0.8500669923</v>
      </c>
      <c r="T76" s="12">
        <f>'orig. data'!AE65</f>
        <v>0.0047551873</v>
      </c>
    </row>
    <row r="77" spans="1:20" ht="12.75">
      <c r="A77" s="2">
        <v>65</v>
      </c>
      <c r="B77" t="s">
        <v>267</v>
      </c>
      <c r="C77">
        <f t="shared" si="13"/>
      </c>
      <c r="D77">
        <f t="shared" si="14"/>
      </c>
      <c r="E77">
        <f t="shared" si="15"/>
      </c>
      <c r="F77" t="str">
        <f>IF(AND(L77&gt;0,L77&lt;=5),"T1c"," ")&amp;IF(AND(M77&gt;0,M77&lt;=5),"T1p"," ")</f>
        <v>  </v>
      </c>
      <c r="G77" t="str">
        <f>IF(AND(P77&gt;0,P77&lt;=5),"T2c"," ")&amp;IF(AND(Q77&gt;0,Q77&lt;=5),"T2p"," ")</f>
        <v>  </v>
      </c>
      <c r="H77" s="13">
        <f>I$19</f>
        <v>2.8836742518</v>
      </c>
      <c r="I77" s="3">
        <f>'orig. data'!E66</f>
        <v>2.9856533011</v>
      </c>
      <c r="J77" s="3">
        <f>'orig. data'!S66</f>
        <v>2.6125944395</v>
      </c>
      <c r="K77" s="13">
        <f>J$19</f>
        <v>2.6658392674</v>
      </c>
      <c r="L77" s="6">
        <f>'orig. data'!C66</f>
        <v>200</v>
      </c>
      <c r="M77" s="6">
        <f>'orig. data'!D66</f>
        <v>57765</v>
      </c>
      <c r="N77" s="12">
        <f>'orig. data'!H66</f>
        <v>0.6258991678</v>
      </c>
      <c r="P77" s="6">
        <f>'orig. data'!Q66</f>
        <v>197</v>
      </c>
      <c r="Q77" s="6">
        <f>'orig. data'!R66</f>
        <v>63740</v>
      </c>
      <c r="R77" s="12">
        <f>'orig. data'!V66</f>
        <v>0.7792370832</v>
      </c>
      <c r="T77" s="12">
        <f>'orig. data'!AE66</f>
        <v>0.1899768329</v>
      </c>
    </row>
    <row r="78" spans="1:20" ht="12.75">
      <c r="A78" s="2">
        <v>66</v>
      </c>
      <c r="B78" t="s">
        <v>268</v>
      </c>
      <c r="C78" t="str">
        <f t="shared" si="13"/>
        <v>1</v>
      </c>
      <c r="D78">
        <f t="shared" si="14"/>
      </c>
      <c r="E78">
        <f t="shared" si="15"/>
      </c>
      <c r="F78" t="str">
        <f>IF(AND(L78&gt;0,L78&lt;=5),"T1c"," ")&amp;IF(AND(M78&gt;0,M78&lt;=5),"T1p"," ")</f>
        <v>  </v>
      </c>
      <c r="G78" t="str">
        <f>IF(AND(P78&gt;0,P78&lt;=5),"T2c"," ")&amp;IF(AND(Q78&gt;0,Q78&lt;=5),"T2p"," ")</f>
        <v>  </v>
      </c>
      <c r="H78" s="13">
        <f>I$19</f>
        <v>2.8836742518</v>
      </c>
      <c r="I78" s="3">
        <f>'orig. data'!E67</f>
        <v>3.8326053103</v>
      </c>
      <c r="J78" s="3">
        <f>'orig. data'!S67</f>
        <v>3.0714774088</v>
      </c>
      <c r="K78" s="13">
        <f>J$19</f>
        <v>2.6658392674</v>
      </c>
      <c r="L78" s="6">
        <f>'orig. data'!C67</f>
        <v>131</v>
      </c>
      <c r="M78" s="6">
        <f>'orig. data'!D67</f>
        <v>33983</v>
      </c>
      <c r="N78" s="12">
        <f>'orig. data'!H67</f>
        <v>0.0012038392</v>
      </c>
      <c r="P78" s="6">
        <f>'orig. data'!Q67</f>
        <v>106</v>
      </c>
      <c r="Q78" s="6">
        <f>'orig. data'!R67</f>
        <v>34386</v>
      </c>
      <c r="R78" s="12">
        <f>'orig. data'!V67</f>
        <v>0.1484269338</v>
      </c>
      <c r="T78" s="12">
        <f>'orig. data'!AE67</f>
        <v>0.0936562297</v>
      </c>
    </row>
    <row r="79" spans="2:20" ht="12.75">
      <c r="B79"/>
      <c r="C79"/>
      <c r="D79"/>
      <c r="E79"/>
      <c r="F79"/>
      <c r="G79"/>
      <c r="H79" s="13"/>
      <c r="I79" s="3"/>
      <c r="J79" s="3"/>
      <c r="K79" s="13"/>
      <c r="L79" s="6"/>
      <c r="M79" s="6"/>
      <c r="N79" s="12"/>
      <c r="P79" s="6"/>
      <c r="Q79" s="6"/>
      <c r="R79" s="12"/>
      <c r="T79" s="12"/>
    </row>
    <row r="80" spans="1:20" ht="12.75">
      <c r="A80" s="2">
        <v>67</v>
      </c>
      <c r="B80" t="s">
        <v>269</v>
      </c>
      <c r="C80">
        <f t="shared" si="13"/>
      </c>
      <c r="D80">
        <f t="shared" si="14"/>
      </c>
      <c r="E80">
        <f t="shared" si="15"/>
      </c>
      <c r="F80" t="str">
        <f aca="true" t="shared" si="28" ref="F80:F85">IF(AND(L80&gt;0,L80&lt;=5),"T1c"," ")&amp;IF(AND(M80&gt;0,M80&lt;=5),"T1p"," ")</f>
        <v>  </v>
      </c>
      <c r="G80" t="str">
        <f aca="true" t="shared" si="29" ref="G80:G85">IF(AND(P80&gt;0,P80&lt;=5),"T2c"," ")&amp;IF(AND(Q80&gt;0,Q80&lt;=5),"T2p"," ")</f>
        <v>  </v>
      </c>
      <c r="H80" s="13">
        <f aca="true" t="shared" si="30" ref="H80:H85">I$19</f>
        <v>2.8836742518</v>
      </c>
      <c r="I80" s="3">
        <f>'orig. data'!E68</f>
        <v>2.2472150798</v>
      </c>
      <c r="J80" s="3">
        <f>'orig. data'!S68</f>
        <v>2.1893788744</v>
      </c>
      <c r="K80" s="13">
        <f aca="true" t="shared" si="31" ref="K80:K85">J$19</f>
        <v>2.6658392674</v>
      </c>
      <c r="L80" s="6">
        <f>'orig. data'!C68</f>
        <v>71</v>
      </c>
      <c r="M80" s="6">
        <f>'orig. data'!D68</f>
        <v>41111</v>
      </c>
      <c r="N80" s="12">
        <f>'orig. data'!H68</f>
        <v>0.0370729661</v>
      </c>
      <c r="P80" s="6">
        <f>'orig. data'!Q68</f>
        <v>84</v>
      </c>
      <c r="Q80" s="6">
        <f>'orig. data'!R68</f>
        <v>45214</v>
      </c>
      <c r="R80" s="12">
        <f>'orig. data'!V68</f>
        <v>0.0734840852</v>
      </c>
      <c r="T80" s="12">
        <f>'orig. data'!AE68</f>
        <v>0.880897606</v>
      </c>
    </row>
    <row r="81" spans="1:20" ht="12.75">
      <c r="A81" s="2">
        <v>68</v>
      </c>
      <c r="B81" t="s">
        <v>300</v>
      </c>
      <c r="C81">
        <f t="shared" si="13"/>
      </c>
      <c r="D81">
        <f t="shared" si="14"/>
      </c>
      <c r="E81">
        <f t="shared" si="15"/>
      </c>
      <c r="F81" t="str">
        <f t="shared" si="28"/>
        <v>  </v>
      </c>
      <c r="G81" t="str">
        <f t="shared" si="29"/>
        <v>  </v>
      </c>
      <c r="H81" s="13">
        <f t="shared" si="30"/>
        <v>2.8836742518</v>
      </c>
      <c r="I81" s="3">
        <f>'orig. data'!E69</f>
        <v>3.4298600542</v>
      </c>
      <c r="J81" s="3">
        <f>'orig. data'!S69</f>
        <v>1.7416234827</v>
      </c>
      <c r="K81" s="13">
        <f t="shared" si="31"/>
        <v>2.6658392674</v>
      </c>
      <c r="L81" s="6">
        <f>'orig. data'!C69</f>
        <v>43</v>
      </c>
      <c r="M81" s="6">
        <f>'orig. data'!D69</f>
        <v>10649</v>
      </c>
      <c r="N81" s="12">
        <f>'orig. data'!H69</f>
        <v>0.2594244817</v>
      </c>
      <c r="P81" s="6">
        <f>'orig. data'!Q69</f>
        <v>23</v>
      </c>
      <c r="Q81" s="6">
        <f>'orig. data'!R69</f>
        <v>11265</v>
      </c>
      <c r="R81" s="12">
        <f>'orig. data'!V69</f>
        <v>0.0415897792</v>
      </c>
      <c r="T81" s="12">
        <f>'orig. data'!AE69</f>
        <v>0.0090917702</v>
      </c>
    </row>
    <row r="82" spans="1:20" ht="12.75">
      <c r="A82" s="2">
        <v>69</v>
      </c>
      <c r="B82" t="s">
        <v>212</v>
      </c>
      <c r="C82">
        <f t="shared" si="13"/>
      </c>
      <c r="D82">
        <f t="shared" si="14"/>
      </c>
      <c r="E82">
        <f t="shared" si="15"/>
      </c>
      <c r="F82" t="str">
        <f t="shared" si="28"/>
        <v>  </v>
      </c>
      <c r="G82" t="str">
        <f t="shared" si="29"/>
        <v>  </v>
      </c>
      <c r="H82" s="13">
        <f t="shared" si="30"/>
        <v>2.8836742518</v>
      </c>
      <c r="I82" s="3">
        <f>'orig. data'!E70</f>
        <v>2.687882037</v>
      </c>
      <c r="J82" s="3">
        <f>'orig. data'!S70</f>
        <v>2.047585175</v>
      </c>
      <c r="K82" s="13">
        <f t="shared" si="31"/>
        <v>2.6658392674</v>
      </c>
      <c r="L82" s="6">
        <f>'orig. data'!C70</f>
        <v>59</v>
      </c>
      <c r="M82" s="6">
        <f>'orig. data'!D70</f>
        <v>20524</v>
      </c>
      <c r="N82" s="12">
        <f>'orig. data'!H70</f>
        <v>0.5900982293</v>
      </c>
      <c r="P82" s="6">
        <f>'orig. data'!Q70</f>
        <v>56</v>
      </c>
      <c r="Q82" s="6">
        <f>'orig. data'!R70</f>
        <v>20175</v>
      </c>
      <c r="R82" s="12">
        <f>'orig. data'!V70</f>
        <v>0.0494618281</v>
      </c>
      <c r="T82" s="12">
        <f>'orig. data'!AE70</f>
        <v>0.1479675901</v>
      </c>
    </row>
    <row r="83" spans="1:20" ht="12.75">
      <c r="A83" s="2">
        <v>70</v>
      </c>
      <c r="B83" t="s">
        <v>213</v>
      </c>
      <c r="C83">
        <f t="shared" si="13"/>
      </c>
      <c r="D83">
        <f t="shared" si="14"/>
      </c>
      <c r="E83">
        <f t="shared" si="15"/>
      </c>
      <c r="F83" t="str">
        <f t="shared" si="28"/>
        <v>  </v>
      </c>
      <c r="G83" t="str">
        <f t="shared" si="29"/>
        <v>  </v>
      </c>
      <c r="H83" s="13">
        <f t="shared" si="30"/>
        <v>2.8836742518</v>
      </c>
      <c r="I83" s="3">
        <f>'orig. data'!E71</f>
        <v>2.719001176</v>
      </c>
      <c r="J83" s="3">
        <f>'orig. data'!S71</f>
        <v>2.669464751</v>
      </c>
      <c r="K83" s="13">
        <f t="shared" si="31"/>
        <v>2.6658392674</v>
      </c>
      <c r="L83" s="6">
        <f>'orig. data'!C71</f>
        <v>74</v>
      </c>
      <c r="M83" s="6">
        <f>'orig. data'!D71</f>
        <v>23541</v>
      </c>
      <c r="N83" s="12">
        <f>'orig. data'!H71</f>
        <v>0.61417556</v>
      </c>
      <c r="P83" s="6">
        <f>'orig. data'!Q71</f>
        <v>75</v>
      </c>
      <c r="Q83" s="6">
        <f>'orig. data'!R71</f>
        <v>25496</v>
      </c>
      <c r="R83" s="12">
        <f>'orig. data'!V71</f>
        <v>0.9907808487</v>
      </c>
      <c r="T83" s="12">
        <f>'orig. data'!AE71</f>
        <v>0.9200141277</v>
      </c>
    </row>
    <row r="84" spans="1:20" ht="12.75">
      <c r="A84" s="2">
        <v>71</v>
      </c>
      <c r="B84" t="s">
        <v>270</v>
      </c>
      <c r="C84">
        <f t="shared" si="13"/>
      </c>
      <c r="D84" t="str">
        <f t="shared" si="14"/>
        <v>2</v>
      </c>
      <c r="E84">
        <f t="shared" si="15"/>
      </c>
      <c r="F84" t="str">
        <f t="shared" si="28"/>
        <v>  </v>
      </c>
      <c r="G84" t="str">
        <f t="shared" si="29"/>
        <v>  </v>
      </c>
      <c r="H84" s="13">
        <f t="shared" si="30"/>
        <v>2.8836742518</v>
      </c>
      <c r="I84" s="3">
        <f>'orig. data'!E72</f>
        <v>3.7260153886</v>
      </c>
      <c r="J84" s="3">
        <f>'orig. data'!S72</f>
        <v>3.9826017096</v>
      </c>
      <c r="K84" s="13">
        <f t="shared" si="31"/>
        <v>2.6658392674</v>
      </c>
      <c r="L84" s="6">
        <f>'orig. data'!C72</f>
        <v>91</v>
      </c>
      <c r="M84" s="6">
        <f>'orig. data'!D72</f>
        <v>26268</v>
      </c>
      <c r="N84" s="12">
        <f>'orig. data'!H72</f>
        <v>0.0151615396</v>
      </c>
      <c r="P84" s="6">
        <f>'orig. data'!Q72</f>
        <v>114</v>
      </c>
      <c r="Q84" s="6">
        <f>'orig. data'!R72</f>
        <v>29617</v>
      </c>
      <c r="R84" s="12">
        <f>'orig. data'!V72</f>
        <v>2.2238E-05</v>
      </c>
      <c r="T84" s="12">
        <f>'orig. data'!AE72</f>
        <v>0.6279793963</v>
      </c>
    </row>
    <row r="85" spans="1:20" ht="12.75">
      <c r="A85" s="2">
        <v>72</v>
      </c>
      <c r="B85" t="s">
        <v>164</v>
      </c>
      <c r="C85" t="str">
        <f t="shared" si="13"/>
        <v>1</v>
      </c>
      <c r="D85" t="str">
        <f t="shared" si="14"/>
        <v>2</v>
      </c>
      <c r="E85">
        <f t="shared" si="15"/>
      </c>
      <c r="F85" t="str">
        <f t="shared" si="28"/>
        <v>  </v>
      </c>
      <c r="G85" t="str">
        <f t="shared" si="29"/>
        <v>  </v>
      </c>
      <c r="H85" s="13">
        <f t="shared" si="30"/>
        <v>2.8836742518</v>
      </c>
      <c r="I85" s="3">
        <f>'orig. data'!E73</f>
        <v>7.3399446201</v>
      </c>
      <c r="J85" s="3">
        <f>'orig. data'!S73</f>
        <v>8.6987674898</v>
      </c>
      <c r="K85" s="13">
        <f t="shared" si="31"/>
        <v>2.6658392674</v>
      </c>
      <c r="L85" s="6">
        <f>'orig. data'!C73</f>
        <v>50</v>
      </c>
      <c r="M85" s="6">
        <f>'orig. data'!D73</f>
        <v>11258</v>
      </c>
      <c r="N85" s="12">
        <f>'orig. data'!H73</f>
        <v>1.062531E-10</v>
      </c>
      <c r="P85" s="6">
        <f>'orig. data'!Q73</f>
        <v>64</v>
      </c>
      <c r="Q85" s="6">
        <f>'orig. data'!R73</f>
        <v>12828</v>
      </c>
      <c r="R85" s="12">
        <f>'orig. data'!V73</f>
        <v>1.206585E-20</v>
      </c>
      <c r="T85" s="12">
        <f>'orig. data'!AE73</f>
        <v>0.3712169419</v>
      </c>
    </row>
    <row r="86" spans="2:20" ht="12.75">
      <c r="B86"/>
      <c r="C86"/>
      <c r="D86"/>
      <c r="E86"/>
      <c r="F86"/>
      <c r="G86"/>
      <c r="H86" s="13"/>
      <c r="I86" s="3"/>
      <c r="J86" s="3"/>
      <c r="K86" s="13"/>
      <c r="L86" s="6"/>
      <c r="M86" s="6"/>
      <c r="N86" s="12"/>
      <c r="P86" s="6"/>
      <c r="Q86" s="6"/>
      <c r="R86" s="12"/>
      <c r="T86" s="12"/>
    </row>
    <row r="87" spans="1:20" ht="12.75">
      <c r="A87" s="2">
        <v>73</v>
      </c>
      <c r="B87" t="s">
        <v>271</v>
      </c>
      <c r="C87">
        <f t="shared" si="13"/>
      </c>
      <c r="D87">
        <f t="shared" si="14"/>
      </c>
      <c r="E87">
        <f t="shared" si="15"/>
      </c>
      <c r="F87" t="str">
        <f>IF(AND(L87&gt;0,L87&lt;=5),"T1c"," ")&amp;IF(AND(M87&gt;0,M87&lt;=5),"T1p"," ")</f>
        <v>  </v>
      </c>
      <c r="G87" t="str">
        <f>IF(AND(P87&gt;0,P87&lt;=5),"T2c"," ")&amp;IF(AND(Q87&gt;0,Q87&lt;=5),"T2p"," ")</f>
        <v>  </v>
      </c>
      <c r="H87" s="13">
        <f>I$19</f>
        <v>2.8836742518</v>
      </c>
      <c r="I87" s="3">
        <f>'orig. data'!E74</f>
        <v>3.5317018353</v>
      </c>
      <c r="J87" s="3">
        <f>'orig. data'!S74</f>
        <v>3.4458530208</v>
      </c>
      <c r="K87" s="13">
        <f>J$19</f>
        <v>2.6658392674</v>
      </c>
      <c r="L87" s="6">
        <f>'orig. data'!C74</f>
        <v>116</v>
      </c>
      <c r="M87" s="6">
        <f>'orig. data'!D74</f>
        <v>37023</v>
      </c>
      <c r="N87" s="12">
        <f>'orig. data'!H74</f>
        <v>0.0303825909</v>
      </c>
      <c r="P87" s="6">
        <f>'orig. data'!Q74</f>
        <v>101</v>
      </c>
      <c r="Q87" s="6">
        <f>'orig. data'!R74</f>
        <v>32210</v>
      </c>
      <c r="R87" s="12">
        <f>'orig. data'!V74</f>
        <v>0.0102337194</v>
      </c>
      <c r="T87" s="12">
        <f>'orig. data'!AE74</f>
        <v>0.8671642784</v>
      </c>
    </row>
    <row r="88" spans="1:20" ht="12.75">
      <c r="A88" s="2">
        <v>74</v>
      </c>
      <c r="B88" t="s">
        <v>272</v>
      </c>
      <c r="C88" t="str">
        <f t="shared" si="13"/>
        <v>1</v>
      </c>
      <c r="D88" t="str">
        <f t="shared" si="14"/>
        <v>2</v>
      </c>
      <c r="E88">
        <f t="shared" si="15"/>
      </c>
      <c r="F88" t="str">
        <f>IF(AND(L88&gt;0,L88&lt;=5),"T1c"," ")&amp;IF(AND(M88&gt;0,M88&lt;=5),"T1p"," ")</f>
        <v>  </v>
      </c>
      <c r="G88" t="str">
        <f>IF(AND(P88&gt;0,P88&lt;=5),"T2c"," ")&amp;IF(AND(Q88&gt;0,Q88&lt;=5),"T2p"," ")</f>
        <v>  </v>
      </c>
      <c r="H88" s="13">
        <f>I$19</f>
        <v>2.8836742518</v>
      </c>
      <c r="I88" s="3">
        <f>'orig. data'!E75</f>
        <v>3.9759506848</v>
      </c>
      <c r="J88" s="3">
        <f>'orig. data'!S75</f>
        <v>3.6666586717</v>
      </c>
      <c r="K88" s="13">
        <f>J$19</f>
        <v>2.6658392674</v>
      </c>
      <c r="L88" s="6">
        <f>'orig. data'!C75</f>
        <v>110</v>
      </c>
      <c r="M88" s="6">
        <f>'orig. data'!D75</f>
        <v>41697</v>
      </c>
      <c r="N88" s="12">
        <f>'orig. data'!H75</f>
        <v>0.0009070395</v>
      </c>
      <c r="P88" s="6">
        <f>'orig. data'!Q75</f>
        <v>114</v>
      </c>
      <c r="Q88" s="6">
        <f>'orig. data'!R75</f>
        <v>42528</v>
      </c>
      <c r="R88" s="12">
        <f>'orig. data'!V75</f>
        <v>0.0007142781</v>
      </c>
      <c r="T88" s="12">
        <f>'orig. data'!AE75</f>
        <v>0.5558536882</v>
      </c>
    </row>
    <row r="89" spans="1:20" ht="12.75">
      <c r="A89" s="2">
        <v>75</v>
      </c>
      <c r="B89" t="s">
        <v>273</v>
      </c>
      <c r="C89" t="str">
        <f t="shared" si="13"/>
        <v>1</v>
      </c>
      <c r="D89" t="str">
        <f t="shared" si="14"/>
        <v>2</v>
      </c>
      <c r="E89">
        <f t="shared" si="15"/>
      </c>
      <c r="F89" t="str">
        <f>IF(AND(L89&gt;0,L89&lt;=5),"T1c"," ")&amp;IF(AND(M89&gt;0,M89&lt;=5),"T1p"," ")</f>
        <v>  </v>
      </c>
      <c r="G89" t="str">
        <f>IF(AND(P89&gt;0,P89&lt;=5),"T2c"," ")&amp;IF(AND(Q89&gt;0,Q89&lt;=5),"T2p"," ")</f>
        <v>  </v>
      </c>
      <c r="H89" s="13">
        <f>I$19</f>
        <v>2.8836742518</v>
      </c>
      <c r="I89" s="3">
        <f>'orig. data'!E76</f>
        <v>5.1366182353</v>
      </c>
      <c r="J89" s="3">
        <f>'orig. data'!S76</f>
        <v>6.6715801715</v>
      </c>
      <c r="K89" s="13">
        <f>J$19</f>
        <v>2.6658392674</v>
      </c>
      <c r="L89" s="6">
        <f>'orig. data'!C76</f>
        <v>58</v>
      </c>
      <c r="M89" s="6">
        <f>'orig. data'!D76</f>
        <v>17853</v>
      </c>
      <c r="N89" s="12">
        <f>'orig. data'!H76</f>
        <v>2.08022E-05</v>
      </c>
      <c r="P89" s="6">
        <f>'orig. data'!Q76</f>
        <v>81</v>
      </c>
      <c r="Q89" s="6">
        <f>'orig. data'!R76</f>
        <v>20393</v>
      </c>
      <c r="R89" s="12">
        <f>'orig. data'!V76</f>
        <v>2.254581E-16</v>
      </c>
      <c r="T89" s="12">
        <f>'orig. data'!AE76</f>
        <v>0.1329662773</v>
      </c>
    </row>
    <row r="90" spans="2:20" ht="12.75">
      <c r="B90"/>
      <c r="C90"/>
      <c r="D90"/>
      <c r="E90"/>
      <c r="F90"/>
      <c r="G90"/>
      <c r="H90" s="13"/>
      <c r="I90" s="3"/>
      <c r="J90" s="3"/>
      <c r="K90" s="13"/>
      <c r="L90" s="6"/>
      <c r="M90" s="6"/>
      <c r="N90" s="12"/>
      <c r="P90" s="6"/>
      <c r="Q90" s="6"/>
      <c r="R90" s="12"/>
      <c r="T90" s="12"/>
    </row>
    <row r="91" spans="1:20" ht="12.75">
      <c r="A91" s="2">
        <v>76</v>
      </c>
      <c r="B91" t="s">
        <v>274</v>
      </c>
      <c r="C91">
        <f t="shared" si="13"/>
      </c>
      <c r="D91">
        <f t="shared" si="14"/>
      </c>
      <c r="E91">
        <f t="shared" si="15"/>
      </c>
      <c r="F91" t="str">
        <f aca="true" t="shared" si="32" ref="F91:F101">IF(AND(L91&gt;0,L91&lt;=5),"T1c"," ")&amp;IF(AND(M91&gt;0,M91&lt;=5),"T1p"," ")</f>
        <v>  </v>
      </c>
      <c r="G91" t="str">
        <f aca="true" t="shared" si="33" ref="G91:G101">IF(AND(P91&gt;0,P91&lt;=5),"T2c"," ")&amp;IF(AND(Q91&gt;0,Q91&lt;=5),"T2p"," ")</f>
        <v>  </v>
      </c>
      <c r="H91" s="13">
        <f aca="true" t="shared" si="34" ref="H91:H101">I$19</f>
        <v>2.8836742518</v>
      </c>
      <c r="I91" s="3">
        <f>'orig. data'!E77</f>
        <v>3.5030758341</v>
      </c>
      <c r="J91" s="3">
        <f>'orig. data'!S77</f>
        <v>2.8925722496</v>
      </c>
      <c r="K91" s="13">
        <f aca="true" t="shared" si="35" ref="K91:K101">J$19</f>
        <v>2.6658392674</v>
      </c>
      <c r="L91" s="6">
        <f>'orig. data'!C77</f>
        <v>100</v>
      </c>
      <c r="M91" s="6">
        <f>'orig. data'!D77</f>
        <v>60134</v>
      </c>
      <c r="N91" s="12">
        <f>'orig. data'!H77</f>
        <v>0.0529762285</v>
      </c>
      <c r="P91" s="6">
        <f>'orig. data'!Q77</f>
        <v>93</v>
      </c>
      <c r="Q91" s="6">
        <f>'orig. data'!R77</f>
        <v>56525</v>
      </c>
      <c r="R91" s="12">
        <f>'orig. data'!V77</f>
        <v>0.4334553823</v>
      </c>
      <c r="T91" s="12">
        <f>'orig. data'!AE77</f>
        <v>0.1882202645</v>
      </c>
    </row>
    <row r="92" spans="1:20" ht="12.75">
      <c r="A92" s="2">
        <v>77</v>
      </c>
      <c r="B92" t="s">
        <v>275</v>
      </c>
      <c r="C92">
        <f t="shared" si="13"/>
      </c>
      <c r="D92">
        <f t="shared" si="14"/>
      </c>
      <c r="E92">
        <f t="shared" si="15"/>
      </c>
      <c r="F92" t="str">
        <f t="shared" si="32"/>
        <v>  </v>
      </c>
      <c r="G92" t="str">
        <f t="shared" si="33"/>
        <v>  </v>
      </c>
      <c r="H92" s="13">
        <f t="shared" si="34"/>
        <v>2.8836742518</v>
      </c>
      <c r="I92" s="3">
        <f>'orig. data'!E78</f>
        <v>4.5246255011</v>
      </c>
      <c r="J92" s="3">
        <f>'orig. data'!S78</f>
        <v>3.3594312049</v>
      </c>
      <c r="K92" s="13">
        <f t="shared" si="35"/>
        <v>2.6658392674</v>
      </c>
      <c r="L92" s="6">
        <f>'orig. data'!C78</f>
        <v>16</v>
      </c>
      <c r="M92" s="6">
        <f>'orig. data'!D78</f>
        <v>7434</v>
      </c>
      <c r="N92" s="12">
        <f>'orig. data'!H78</f>
        <v>0.0740471718</v>
      </c>
      <c r="P92" s="6">
        <f>'orig. data'!Q78</f>
        <v>10</v>
      </c>
      <c r="Q92" s="6">
        <f>'orig. data'!R78</f>
        <v>5647</v>
      </c>
      <c r="R92" s="12">
        <f>'orig. data'!V78</f>
        <v>0.464821178</v>
      </c>
      <c r="T92" s="12">
        <f>'orig. data'!AE78</f>
        <v>0.4642040718</v>
      </c>
    </row>
    <row r="93" spans="1:20" ht="12.75">
      <c r="A93" s="2">
        <v>78</v>
      </c>
      <c r="B93" t="s">
        <v>301</v>
      </c>
      <c r="C93">
        <f t="shared" si="13"/>
      </c>
      <c r="D93" t="str">
        <f t="shared" si="14"/>
        <v>2</v>
      </c>
      <c r="E93">
        <f t="shared" si="15"/>
      </c>
      <c r="F93" t="str">
        <f t="shared" si="32"/>
        <v>  </v>
      </c>
      <c r="G93" t="str">
        <f t="shared" si="33"/>
        <v>  </v>
      </c>
      <c r="H93" s="13">
        <f t="shared" si="34"/>
        <v>2.8836742518</v>
      </c>
      <c r="I93" s="3">
        <f>'orig. data'!E79</f>
        <v>4.5643297827</v>
      </c>
      <c r="J93" s="3">
        <f>'orig. data'!S79</f>
        <v>5.2896343971</v>
      </c>
      <c r="K93" s="13">
        <f t="shared" si="35"/>
        <v>2.6658392674</v>
      </c>
      <c r="L93" s="6">
        <f>'orig. data'!C79</f>
        <v>32</v>
      </c>
      <c r="M93" s="6">
        <f>'orig. data'!D79</f>
        <v>13545</v>
      </c>
      <c r="N93" s="12">
        <f>'orig. data'!H79</f>
        <v>0.0094945308</v>
      </c>
      <c r="P93" s="6">
        <f>'orig. data'!Q79</f>
        <v>37</v>
      </c>
      <c r="Q93" s="6">
        <f>'orig. data'!R79</f>
        <v>11744</v>
      </c>
      <c r="R93" s="12">
        <f>'orig. data'!V79</f>
        <v>3.36596E-05</v>
      </c>
      <c r="T93" s="12">
        <f>'orig. data'!AE79</f>
        <v>0.5369545564</v>
      </c>
    </row>
    <row r="94" spans="1:20" ht="12.75">
      <c r="A94" s="2">
        <v>79</v>
      </c>
      <c r="B94" t="s">
        <v>276</v>
      </c>
      <c r="C94">
        <f t="shared" si="13"/>
      </c>
      <c r="D94">
        <f t="shared" si="14"/>
      </c>
      <c r="E94">
        <f t="shared" si="15"/>
      </c>
      <c r="F94" t="str">
        <f t="shared" si="32"/>
        <v>  </v>
      </c>
      <c r="G94" t="str">
        <f t="shared" si="33"/>
        <v>  </v>
      </c>
      <c r="H94" s="13">
        <f t="shared" si="34"/>
        <v>2.8836742518</v>
      </c>
      <c r="I94" s="3">
        <f>'orig. data'!E80</f>
        <v>3.6119813811</v>
      </c>
      <c r="J94" s="3">
        <f>'orig. data'!S80</f>
        <v>3.4251291478</v>
      </c>
      <c r="K94" s="13">
        <f t="shared" si="35"/>
        <v>2.6658392674</v>
      </c>
      <c r="L94" s="6">
        <f>'orig. data'!C80</f>
        <v>9</v>
      </c>
      <c r="M94" s="6">
        <f>'orig. data'!D80</f>
        <v>3708</v>
      </c>
      <c r="N94" s="12">
        <f>'orig. data'!H80</f>
        <v>0.5243119454</v>
      </c>
      <c r="P94" s="6">
        <f>'orig. data'!Q80</f>
        <v>9</v>
      </c>
      <c r="Q94" s="6">
        <f>'orig. data'!R80</f>
        <v>3596</v>
      </c>
      <c r="R94" s="12">
        <f>'orig. data'!V80</f>
        <v>0.4785739346</v>
      </c>
      <c r="T94" s="12">
        <f>'orig. data'!AE80</f>
        <v>0.918260081</v>
      </c>
    </row>
    <row r="95" spans="1:20" ht="12.75">
      <c r="A95" s="2">
        <v>80</v>
      </c>
      <c r="B95" t="s">
        <v>277</v>
      </c>
      <c r="C95" t="str">
        <f t="shared" si="13"/>
        <v>1</v>
      </c>
      <c r="D95">
        <f t="shared" si="14"/>
      </c>
      <c r="E95">
        <f t="shared" si="15"/>
      </c>
      <c r="F95" t="str">
        <f t="shared" si="32"/>
        <v>  </v>
      </c>
      <c r="G95" t="str">
        <f t="shared" si="33"/>
        <v>  </v>
      </c>
      <c r="H95" s="13">
        <f t="shared" si="34"/>
        <v>2.8836742518</v>
      </c>
      <c r="I95" s="3">
        <f>'orig. data'!E82</f>
        <v>5.085459821</v>
      </c>
      <c r="J95" s="3">
        <f>'orig. data'!S82</f>
        <v>4.1116228878</v>
      </c>
      <c r="K95" s="13">
        <f t="shared" si="35"/>
        <v>2.6658392674</v>
      </c>
      <c r="L95" s="6">
        <f>'orig. data'!C82</f>
        <v>34</v>
      </c>
      <c r="M95" s="6">
        <f>'orig. data'!D82</f>
        <v>11843</v>
      </c>
      <c r="N95" s="12">
        <f>'orig. data'!H82</f>
        <v>0.0010388784</v>
      </c>
      <c r="P95" s="6">
        <f>'orig. data'!Q82</f>
        <v>35</v>
      </c>
      <c r="Q95" s="6">
        <f>'orig. data'!R82</f>
        <v>14986</v>
      </c>
      <c r="R95" s="12">
        <f>'orig. data'!V82</f>
        <v>0.0113112043</v>
      </c>
      <c r="T95" s="12">
        <f>'orig. data'!AE82</f>
        <v>0.3855295355</v>
      </c>
    </row>
    <row r="96" spans="1:20" ht="12.75">
      <c r="A96" s="2">
        <v>81</v>
      </c>
      <c r="B96" t="s">
        <v>165</v>
      </c>
      <c r="C96" t="str">
        <f t="shared" si="13"/>
        <v>1</v>
      </c>
      <c r="D96" t="str">
        <f t="shared" si="14"/>
        <v>2</v>
      </c>
      <c r="E96">
        <f t="shared" si="15"/>
      </c>
      <c r="F96" t="str">
        <f t="shared" si="32"/>
        <v>  </v>
      </c>
      <c r="G96" t="str">
        <f t="shared" si="33"/>
        <v>  </v>
      </c>
      <c r="H96" s="13">
        <f t="shared" si="34"/>
        <v>2.8836742518</v>
      </c>
      <c r="I96" s="3">
        <f>'orig. data'!E81</f>
        <v>4.4644663855</v>
      </c>
      <c r="J96" s="3">
        <f>'orig. data'!S81</f>
        <v>4.8335437123</v>
      </c>
      <c r="K96" s="13">
        <f t="shared" si="35"/>
        <v>2.6658392674</v>
      </c>
      <c r="L96" s="6">
        <f>'orig. data'!C81</f>
        <v>50</v>
      </c>
      <c r="M96" s="6">
        <f>'orig. data'!D81</f>
        <v>21126</v>
      </c>
      <c r="N96" s="12">
        <f>'orig. data'!H81</f>
        <v>0.0022089605</v>
      </c>
      <c r="P96" s="6">
        <f>'orig. data'!Q81</f>
        <v>67</v>
      </c>
      <c r="Q96" s="6">
        <f>'orig. data'!R81</f>
        <v>25613</v>
      </c>
      <c r="R96" s="12">
        <f>'orig. data'!V81</f>
        <v>1.5091139E-06</v>
      </c>
      <c r="T96" s="12">
        <f>'orig. data'!AE81</f>
        <v>0.6663268277</v>
      </c>
    </row>
    <row r="97" spans="1:20" ht="12.75">
      <c r="A97" s="2">
        <v>82</v>
      </c>
      <c r="B97" t="s">
        <v>278</v>
      </c>
      <c r="C97" t="str">
        <f t="shared" si="13"/>
        <v>1</v>
      </c>
      <c r="D97" t="str">
        <f t="shared" si="14"/>
        <v>2</v>
      </c>
      <c r="E97">
        <f t="shared" si="15"/>
      </c>
      <c r="F97" t="str">
        <f t="shared" si="32"/>
        <v>  </v>
      </c>
      <c r="G97" t="str">
        <f t="shared" si="33"/>
        <v>  </v>
      </c>
      <c r="H97" s="13">
        <f t="shared" si="34"/>
        <v>2.8836742518</v>
      </c>
      <c r="I97" s="3">
        <f>'orig. data'!E83</f>
        <v>5.4524175617</v>
      </c>
      <c r="J97" s="3">
        <f>'orig. data'!S83</f>
        <v>4.9359392552</v>
      </c>
      <c r="K97" s="13">
        <f t="shared" si="35"/>
        <v>2.6658392674</v>
      </c>
      <c r="L97" s="6">
        <f>'orig. data'!C83</f>
        <v>49</v>
      </c>
      <c r="M97" s="6">
        <f>'orig. data'!D83</f>
        <v>14013</v>
      </c>
      <c r="N97" s="12">
        <f>'orig. data'!H83</f>
        <v>8.48518E-05</v>
      </c>
      <c r="P97" s="6">
        <f>'orig. data'!Q83</f>
        <v>47</v>
      </c>
      <c r="Q97" s="6">
        <f>'orig. data'!R83</f>
        <v>16904</v>
      </c>
      <c r="R97" s="12">
        <f>'orig. data'!V83</f>
        <v>3.08644E-05</v>
      </c>
      <c r="T97" s="12">
        <f>'orig. data'!AE83</f>
        <v>0.6553871362</v>
      </c>
    </row>
    <row r="98" spans="1:20" ht="12.75">
      <c r="A98" s="2">
        <v>83</v>
      </c>
      <c r="B98" t="s">
        <v>280</v>
      </c>
      <c r="C98" t="str">
        <f t="shared" si="13"/>
        <v>1</v>
      </c>
      <c r="D98">
        <f t="shared" si="14"/>
      </c>
      <c r="E98">
        <f t="shared" si="15"/>
      </c>
      <c r="F98" t="str">
        <f t="shared" si="32"/>
        <v>  </v>
      </c>
      <c r="G98" t="str">
        <f t="shared" si="33"/>
        <v>  </v>
      </c>
      <c r="H98" s="13">
        <f t="shared" si="34"/>
        <v>2.8836742518</v>
      </c>
      <c r="I98" s="3">
        <f>'orig. data'!E85</f>
        <v>5.6228952571</v>
      </c>
      <c r="J98" s="3">
        <f>'orig. data'!S85</f>
        <v>4.0125124347</v>
      </c>
      <c r="K98" s="13">
        <f t="shared" si="35"/>
        <v>2.6658392674</v>
      </c>
      <c r="L98" s="6">
        <f>'orig. data'!C85</f>
        <v>36</v>
      </c>
      <c r="M98" s="6">
        <f>'orig. data'!D85</f>
        <v>10330</v>
      </c>
      <c r="N98" s="12">
        <f>'orig. data'!H85</f>
        <v>0.0001622498</v>
      </c>
      <c r="P98" s="6">
        <f>'orig. data'!Q85</f>
        <v>31</v>
      </c>
      <c r="Q98" s="6">
        <f>'orig. data'!R85</f>
        <v>12911</v>
      </c>
      <c r="R98" s="12">
        <f>'orig. data'!V85</f>
        <v>0.0267866462</v>
      </c>
      <c r="T98" s="12">
        <f>'orig. data'!AE85</f>
        <v>0.1888536937</v>
      </c>
    </row>
    <row r="99" spans="1:20" ht="12.75">
      <c r="A99" s="2">
        <v>84</v>
      </c>
      <c r="B99" t="s">
        <v>279</v>
      </c>
      <c r="C99">
        <f t="shared" si="13"/>
      </c>
      <c r="D99">
        <f t="shared" si="14"/>
      </c>
      <c r="E99">
        <f t="shared" si="15"/>
      </c>
      <c r="F99" t="str">
        <f t="shared" si="32"/>
        <v>  </v>
      </c>
      <c r="G99" t="str">
        <f t="shared" si="33"/>
        <v>  </v>
      </c>
      <c r="H99" s="13">
        <f t="shared" si="34"/>
        <v>2.8836742518</v>
      </c>
      <c r="I99" s="3">
        <f>'orig. data'!E84</f>
        <v>4.5864588034</v>
      </c>
      <c r="J99" s="3">
        <f>'orig. data'!S84</f>
        <v>4.5593150474</v>
      </c>
      <c r="K99" s="13">
        <f t="shared" si="35"/>
        <v>2.6658392674</v>
      </c>
      <c r="L99" s="6">
        <f>'orig. data'!C84</f>
        <v>14</v>
      </c>
      <c r="M99" s="6">
        <f>'orig. data'!D84</f>
        <v>5364</v>
      </c>
      <c r="N99" s="12">
        <f>'orig. data'!H84</f>
        <v>0.082720166</v>
      </c>
      <c r="P99" s="6">
        <f>'orig. data'!Q84</f>
        <v>16</v>
      </c>
      <c r="Q99" s="6">
        <f>'orig. data'!R84</f>
        <v>5828</v>
      </c>
      <c r="R99" s="12">
        <f>'orig. data'!V84</f>
        <v>0.0378073815</v>
      </c>
      <c r="T99" s="12">
        <f>'orig. data'!AE84</f>
        <v>0.9911294443</v>
      </c>
    </row>
    <row r="100" spans="1:20" ht="12.75">
      <c r="A100" s="2">
        <v>85</v>
      </c>
      <c r="B100" t="s">
        <v>281</v>
      </c>
      <c r="C100" t="str">
        <f t="shared" si="13"/>
        <v>1</v>
      </c>
      <c r="D100" t="str">
        <f t="shared" si="14"/>
        <v>2</v>
      </c>
      <c r="E100">
        <f t="shared" si="15"/>
      </c>
      <c r="F100" t="str">
        <f t="shared" si="32"/>
        <v>  </v>
      </c>
      <c r="G100" t="str">
        <f t="shared" si="33"/>
        <v>  </v>
      </c>
      <c r="H100" s="13">
        <f t="shared" si="34"/>
        <v>2.8836742518</v>
      </c>
      <c r="I100" s="3">
        <f>'orig. data'!E86</f>
        <v>9.1180480317</v>
      </c>
      <c r="J100" s="3">
        <f>'orig. data'!S86</f>
        <v>7.7693680354</v>
      </c>
      <c r="K100" s="13">
        <f t="shared" si="35"/>
        <v>2.6658392674</v>
      </c>
      <c r="L100" s="6">
        <f>'orig. data'!C86</f>
        <v>47</v>
      </c>
      <c r="M100" s="6">
        <f>'orig. data'!D86</f>
        <v>9661</v>
      </c>
      <c r="N100" s="12">
        <f>'orig. data'!H86</f>
        <v>4.921093E-15</v>
      </c>
      <c r="P100" s="6">
        <f>'orig. data'!Q86</f>
        <v>49</v>
      </c>
      <c r="Q100" s="6">
        <f>'orig. data'!R86</f>
        <v>11563</v>
      </c>
      <c r="R100" s="12">
        <f>'orig. data'!V86</f>
        <v>1.439937E-13</v>
      </c>
      <c r="T100" s="12">
        <f>'orig. data'!AE86</f>
        <v>0.4418910349</v>
      </c>
    </row>
    <row r="101" spans="1:20" ht="12.75">
      <c r="A101" s="2">
        <v>86</v>
      </c>
      <c r="B101" t="s">
        <v>282</v>
      </c>
      <c r="C101" t="str">
        <f t="shared" si="13"/>
        <v>1</v>
      </c>
      <c r="D101" t="str">
        <f t="shared" si="14"/>
        <v>2</v>
      </c>
      <c r="E101">
        <f t="shared" si="15"/>
      </c>
      <c r="F101" t="str">
        <f t="shared" si="32"/>
        <v>  </v>
      </c>
      <c r="G101" t="str">
        <f t="shared" si="33"/>
        <v>  </v>
      </c>
      <c r="H101" s="13">
        <f t="shared" si="34"/>
        <v>2.8836742518</v>
      </c>
      <c r="I101" s="3">
        <f>'orig. data'!E87</f>
        <v>8.6804823218</v>
      </c>
      <c r="J101" s="3">
        <f>'orig. data'!S87</f>
        <v>6.943945548</v>
      </c>
      <c r="K101" s="13">
        <f t="shared" si="35"/>
        <v>2.6658392674</v>
      </c>
      <c r="L101" s="6">
        <f>'orig. data'!C87</f>
        <v>33</v>
      </c>
      <c r="M101" s="6">
        <f>'orig. data'!D87</f>
        <v>6276</v>
      </c>
      <c r="N101" s="12">
        <f>'orig. data'!H87</f>
        <v>4.168877E-10</v>
      </c>
      <c r="P101" s="6">
        <f>'orig. data'!Q87</f>
        <v>30</v>
      </c>
      <c r="Q101" s="6">
        <f>'orig. data'!R87</f>
        <v>7916</v>
      </c>
      <c r="R101" s="12">
        <f>'orig. data'!V87</f>
        <v>1.6437328E-07</v>
      </c>
      <c r="T101" s="12">
        <f>'orig. data'!AE87</f>
        <v>0.3827779129</v>
      </c>
    </row>
    <row r="102" spans="2:20" ht="12.75">
      <c r="B102"/>
      <c r="C102"/>
      <c r="D102"/>
      <c r="E102"/>
      <c r="F102"/>
      <c r="G102"/>
      <c r="H102" s="13"/>
      <c r="I102" s="3"/>
      <c r="J102" s="3"/>
      <c r="K102" s="13"/>
      <c r="L102" s="6"/>
      <c r="M102" s="6"/>
      <c r="N102" s="12"/>
      <c r="P102" s="6"/>
      <c r="Q102" s="6"/>
      <c r="R102" s="12"/>
      <c r="T102" s="12"/>
    </row>
    <row r="103" spans="1:20" ht="12.75">
      <c r="A103" s="2">
        <v>87</v>
      </c>
      <c r="B103" t="s">
        <v>166</v>
      </c>
      <c r="C103" t="str">
        <f t="shared" si="13"/>
        <v>1</v>
      </c>
      <c r="D103" t="str">
        <f t="shared" si="14"/>
        <v>2</v>
      </c>
      <c r="E103">
        <f t="shared" si="15"/>
      </c>
      <c r="F103" t="str">
        <f>IF(AND(L103&gt;0,L103&lt;=5),"T1c"," ")&amp;IF(AND(M103&gt;0,M103&lt;=5),"T1p"," ")</f>
        <v>  </v>
      </c>
      <c r="G103" t="str">
        <f>IF(AND(P103&gt;0,P103&lt;=5),"T2c"," ")&amp;IF(AND(Q103&gt;0,Q103&lt;=5),"T2p"," ")</f>
        <v>  </v>
      </c>
      <c r="H103" s="13">
        <f>I$19</f>
        <v>2.8836742518</v>
      </c>
      <c r="I103" s="3">
        <f>'orig. data'!E88</f>
        <v>2.1183216818</v>
      </c>
      <c r="J103" s="3">
        <f>'orig. data'!S88</f>
        <v>1.7861006786</v>
      </c>
      <c r="K103" s="13">
        <f>J$19</f>
        <v>2.6658392674</v>
      </c>
      <c r="L103" s="6">
        <f>'orig. data'!C88</f>
        <v>218</v>
      </c>
      <c r="M103" s="6">
        <f>'orig. data'!D88</f>
        <v>134803</v>
      </c>
      <c r="N103" s="12">
        <f>'orig. data'!H88</f>
        <v>7.0885685E-06</v>
      </c>
      <c r="P103" s="6">
        <f>'orig. data'!Q88</f>
        <v>221</v>
      </c>
      <c r="Q103" s="6">
        <f>'orig. data'!R88</f>
        <v>137705</v>
      </c>
      <c r="R103" s="12">
        <f>'orig. data'!V88</f>
        <v>3.8771994E-09</v>
      </c>
      <c r="T103" s="12">
        <f>'orig. data'!AE88</f>
        <v>0.077987952</v>
      </c>
    </row>
    <row r="104" spans="1:20" ht="12.75">
      <c r="A104" s="2">
        <v>88</v>
      </c>
      <c r="B104" t="s">
        <v>302</v>
      </c>
      <c r="C104">
        <f t="shared" si="13"/>
      </c>
      <c r="D104" t="str">
        <f t="shared" si="14"/>
        <v>2</v>
      </c>
      <c r="E104">
        <f t="shared" si="15"/>
      </c>
      <c r="F104" t="str">
        <f>IF(AND(L104&gt;0,L104&lt;=5),"T1c"," ")&amp;IF(AND(M104&gt;0,M104&lt;=5),"T1p"," ")</f>
        <v>  </v>
      </c>
      <c r="G104" t="str">
        <f>IF(AND(P104&gt;0,P104&lt;=5),"T2c"," ")&amp;IF(AND(Q104&gt;0,Q104&lt;=5),"T2p"," ")</f>
        <v>  </v>
      </c>
      <c r="H104" s="13">
        <f>I$19</f>
        <v>2.8836742518</v>
      </c>
      <c r="I104" s="3">
        <f>'orig. data'!E89</f>
        <v>2.3947584445</v>
      </c>
      <c r="J104" s="3">
        <f>'orig. data'!S89</f>
        <v>2.0181897932</v>
      </c>
      <c r="K104" s="13">
        <f>J$19</f>
        <v>2.6658392674</v>
      </c>
      <c r="L104" s="6">
        <f>'orig. data'!C89</f>
        <v>215</v>
      </c>
      <c r="M104" s="6">
        <f>'orig. data'!D89</f>
        <v>85935</v>
      </c>
      <c r="N104" s="12">
        <f>'orig. data'!H89</f>
        <v>0.0073047173</v>
      </c>
      <c r="P104" s="6">
        <f>'orig. data'!Q89</f>
        <v>208</v>
      </c>
      <c r="Q104" s="6">
        <f>'orig. data'!R89</f>
        <v>101442</v>
      </c>
      <c r="R104" s="12">
        <f>'orig. data'!V89</f>
        <v>7.08852E-05</v>
      </c>
      <c r="T104" s="12">
        <f>'orig. data'!AE89</f>
        <v>0.0829839952</v>
      </c>
    </row>
    <row r="105" spans="2:20" ht="12.75">
      <c r="B105"/>
      <c r="C105"/>
      <c r="D105"/>
      <c r="E105"/>
      <c r="F105"/>
      <c r="G105"/>
      <c r="H105" s="13"/>
      <c r="I105" s="3"/>
      <c r="J105" s="3"/>
      <c r="K105" s="13"/>
      <c r="L105" s="6"/>
      <c r="M105" s="6"/>
      <c r="N105" s="12"/>
      <c r="P105" s="6"/>
      <c r="Q105" s="6"/>
      <c r="R105" s="12"/>
      <c r="T105" s="12"/>
    </row>
    <row r="106" spans="1:20" ht="12.75">
      <c r="A106" s="2">
        <v>89</v>
      </c>
      <c r="B106" t="s">
        <v>303</v>
      </c>
      <c r="C106" t="str">
        <f t="shared" si="13"/>
        <v>1</v>
      </c>
      <c r="D106">
        <f t="shared" si="14"/>
      </c>
      <c r="E106">
        <f t="shared" si="15"/>
      </c>
      <c r="F106" t="str">
        <f>IF(AND(L106&gt;0,L106&lt;=5),"T1c"," ")&amp;IF(AND(M106&gt;0,M106&lt;=5),"T1p"," ")</f>
        <v>  </v>
      </c>
      <c r="G106" t="str">
        <f>IF(AND(P106&gt;0,P106&lt;=5),"T2c"," ")&amp;IF(AND(Q106&gt;0,Q106&lt;=5),"T2p"," ")</f>
        <v>  </v>
      </c>
      <c r="H106" s="13">
        <f>I$19</f>
        <v>2.8836742518</v>
      </c>
      <c r="I106" s="3">
        <f>'orig. data'!E90</f>
        <v>2.253180128</v>
      </c>
      <c r="J106" s="3">
        <f>'orig. data'!S90</f>
        <v>2.2720501367</v>
      </c>
      <c r="K106" s="13">
        <f>J$19</f>
        <v>2.6658392674</v>
      </c>
      <c r="L106" s="6">
        <f>'orig. data'!C90</f>
        <v>278</v>
      </c>
      <c r="M106" s="6">
        <f>'orig. data'!D90</f>
        <v>141276</v>
      </c>
      <c r="N106" s="12">
        <f>'orig. data'!H90</f>
        <v>5.17887E-05</v>
      </c>
      <c r="P106" s="6">
        <f>'orig. data'!Q90</f>
        <v>316</v>
      </c>
      <c r="Q106" s="6">
        <f>'orig. data'!R90</f>
        <v>140259</v>
      </c>
      <c r="R106" s="12">
        <f>'orig. data'!V90</f>
        <v>0.0051013087</v>
      </c>
      <c r="T106" s="12">
        <f>'orig. data'!AE90</f>
        <v>0.9021203023</v>
      </c>
    </row>
    <row r="107" spans="2:20" ht="12.75">
      <c r="B107"/>
      <c r="C107"/>
      <c r="D107"/>
      <c r="E107"/>
      <c r="F107"/>
      <c r="G107"/>
      <c r="H107" s="13"/>
      <c r="I107" s="3"/>
      <c r="J107" s="3"/>
      <c r="K107" s="13"/>
      <c r="L107" s="6"/>
      <c r="M107" s="6"/>
      <c r="N107" s="12"/>
      <c r="P107" s="6"/>
      <c r="Q107" s="6"/>
      <c r="R107" s="12"/>
      <c r="T107" s="12"/>
    </row>
    <row r="108" spans="1:20" ht="12.75">
      <c r="A108" s="2">
        <v>90</v>
      </c>
      <c r="B108" t="s">
        <v>195</v>
      </c>
      <c r="C108">
        <f t="shared" si="13"/>
      </c>
      <c r="D108">
        <f t="shared" si="14"/>
      </c>
      <c r="E108">
        <f t="shared" si="15"/>
      </c>
      <c r="F108" t="str">
        <f>IF(AND(L108&gt;0,L108&lt;=5),"T1c"," ")&amp;IF(AND(M108&gt;0,M108&lt;=5),"T1p"," ")</f>
        <v>  </v>
      </c>
      <c r="G108" t="str">
        <f>IF(AND(P108&gt;0,P108&lt;=5),"T2c"," ")&amp;IF(AND(Q108&gt;0,Q108&lt;=5),"T2p"," ")</f>
        <v>  </v>
      </c>
      <c r="H108" s="13">
        <f>I$19</f>
        <v>2.8836742518</v>
      </c>
      <c r="I108" s="3">
        <f>'orig. data'!E101</f>
        <v>2.890719176</v>
      </c>
      <c r="J108" s="3">
        <f>'orig. data'!S101</f>
        <v>2.6977043512</v>
      </c>
      <c r="K108" s="13">
        <f>J$19</f>
        <v>2.6658392674</v>
      </c>
      <c r="L108" s="6">
        <f>'orig. data'!C101</f>
        <v>311</v>
      </c>
      <c r="M108" s="6">
        <f>'orig. data'!D101</f>
        <v>129640</v>
      </c>
      <c r="N108" s="12">
        <f>'orig. data'!H101</f>
        <v>0.9661807244</v>
      </c>
      <c r="P108" s="6">
        <f>'orig. data'!Q101</f>
        <v>314</v>
      </c>
      <c r="Q108" s="6">
        <f>'orig. data'!R101</f>
        <v>127518</v>
      </c>
      <c r="R108" s="12">
        <f>'orig. data'!V101</f>
        <v>0.8357778476</v>
      </c>
      <c r="T108" s="12">
        <f>'orig. data'!AE101</f>
        <v>0.4012441967</v>
      </c>
    </row>
    <row r="109" spans="2:20" ht="12.75">
      <c r="B109"/>
      <c r="C109"/>
      <c r="D109"/>
      <c r="E109"/>
      <c r="F109"/>
      <c r="G109"/>
      <c r="H109" s="13"/>
      <c r="I109" s="3"/>
      <c r="J109" s="3"/>
      <c r="K109" s="13"/>
      <c r="L109" s="6"/>
      <c r="M109" s="6"/>
      <c r="N109" s="12"/>
      <c r="P109" s="6"/>
      <c r="Q109" s="6"/>
      <c r="R109" s="12"/>
      <c r="T109" s="12"/>
    </row>
    <row r="110" spans="1:20" ht="12.75">
      <c r="A110" s="2">
        <v>91</v>
      </c>
      <c r="B110" t="s">
        <v>214</v>
      </c>
      <c r="C110" t="str">
        <f t="shared" si="13"/>
        <v>1</v>
      </c>
      <c r="D110" t="str">
        <f t="shared" si="14"/>
        <v>2</v>
      </c>
      <c r="E110">
        <f t="shared" si="15"/>
      </c>
      <c r="F110" t="str">
        <f>IF(AND(L110&gt;0,L110&lt;=5),"T1c"," ")&amp;IF(AND(M110&gt;0,M110&lt;=5),"T1p"," ")</f>
        <v>  </v>
      </c>
      <c r="G110" t="str">
        <f>IF(AND(P110&gt;0,P110&lt;=5),"T2c"," ")&amp;IF(AND(Q110&gt;0,Q110&lt;=5),"T2p"," ")</f>
        <v>  </v>
      </c>
      <c r="H110" s="13">
        <f>I$19</f>
        <v>2.8836742518</v>
      </c>
      <c r="I110" s="3">
        <f>'orig. data'!E91</f>
        <v>2.4498033741</v>
      </c>
      <c r="J110" s="3">
        <f>'orig. data'!S91</f>
        <v>2.229726999</v>
      </c>
      <c r="K110" s="13">
        <f>J$19</f>
        <v>2.6658392674</v>
      </c>
      <c r="L110" s="6">
        <f>'orig. data'!C91</f>
        <v>419</v>
      </c>
      <c r="M110" s="6">
        <f>'orig. data'!D91</f>
        <v>141947</v>
      </c>
      <c r="N110" s="12">
        <f>'orig. data'!H91</f>
        <v>0.0010322127</v>
      </c>
      <c r="P110" s="6">
        <f>'orig. data'!Q91</f>
        <v>330</v>
      </c>
      <c r="Q110" s="6">
        <f>'orig. data'!R91</f>
        <v>133474</v>
      </c>
      <c r="R110" s="12">
        <f>'orig. data'!V91</f>
        <v>0.0013828284</v>
      </c>
      <c r="T110" s="12">
        <f>'orig. data'!AE91</f>
        <v>0.2098235812</v>
      </c>
    </row>
    <row r="111" spans="1:20" ht="12.75">
      <c r="A111" s="2">
        <v>92</v>
      </c>
      <c r="B111" t="s">
        <v>283</v>
      </c>
      <c r="C111">
        <f t="shared" si="13"/>
      </c>
      <c r="D111">
        <f t="shared" si="14"/>
      </c>
      <c r="E111">
        <f t="shared" si="15"/>
      </c>
      <c r="F111" t="str">
        <f>IF(AND(L111&gt;0,L111&lt;=5),"T1c"," ")&amp;IF(AND(M111&gt;0,M111&lt;=5),"T1p"," ")</f>
        <v>  </v>
      </c>
      <c r="G111" t="str">
        <f>IF(AND(P111&gt;0,P111&lt;=5),"T2c"," ")&amp;IF(AND(Q111&gt;0,Q111&lt;=5),"T2p"," ")</f>
        <v>  </v>
      </c>
      <c r="H111" s="13">
        <f>I$19</f>
        <v>2.8836742518</v>
      </c>
      <c r="I111" s="3">
        <f>'orig. data'!E92</f>
        <v>2.7410731269</v>
      </c>
      <c r="J111" s="3">
        <f>'orig. data'!S92</f>
        <v>3.0136287216</v>
      </c>
      <c r="K111" s="13">
        <f>J$19</f>
        <v>2.6658392674</v>
      </c>
      <c r="L111" s="6">
        <f>'orig. data'!C92</f>
        <v>280</v>
      </c>
      <c r="M111" s="6">
        <f>'orig. data'!D92</f>
        <v>84185</v>
      </c>
      <c r="N111" s="12">
        <f>'orig. data'!H92</f>
        <v>0.4028591409</v>
      </c>
      <c r="P111" s="6">
        <f>'orig. data'!Q92</f>
        <v>268</v>
      </c>
      <c r="Q111" s="6">
        <f>'orig. data'!R92</f>
        <v>78660</v>
      </c>
      <c r="R111" s="12">
        <f>'orig. data'!V92</f>
        <v>0.0479707161</v>
      </c>
      <c r="T111" s="12">
        <f>'orig. data'!AE92</f>
        <v>0.2598697871</v>
      </c>
    </row>
    <row r="112" spans="2:20" ht="12.75">
      <c r="B112"/>
      <c r="C112"/>
      <c r="D112"/>
      <c r="E112"/>
      <c r="F112"/>
      <c r="G112"/>
      <c r="H112" s="13"/>
      <c r="I112" s="3"/>
      <c r="J112" s="3"/>
      <c r="K112" s="13"/>
      <c r="L112" s="6"/>
      <c r="M112" s="6"/>
      <c r="N112" s="12"/>
      <c r="P112" s="6"/>
      <c r="Q112" s="6"/>
      <c r="R112" s="12"/>
      <c r="T112" s="12"/>
    </row>
    <row r="113" spans="1:20" ht="12.75">
      <c r="A113" s="2">
        <v>93</v>
      </c>
      <c r="B113" t="s">
        <v>215</v>
      </c>
      <c r="C113" t="str">
        <f t="shared" si="13"/>
        <v>1</v>
      </c>
      <c r="D113" t="str">
        <f t="shared" si="14"/>
        <v>2</v>
      </c>
      <c r="E113">
        <f t="shared" si="15"/>
      </c>
      <c r="F113" t="str">
        <f>IF(AND(L113&gt;0,L113&lt;=5),"T1c"," ")&amp;IF(AND(M113&gt;0,M113&lt;=5),"T1p"," ")</f>
        <v>  </v>
      </c>
      <c r="G113" t="str">
        <f>IF(AND(P113&gt;0,P113&lt;=5),"T2c"," ")&amp;IF(AND(Q113&gt;0,Q113&lt;=5),"T2p"," ")</f>
        <v>  </v>
      </c>
      <c r="H113" s="13">
        <f>I$19</f>
        <v>2.8836742518</v>
      </c>
      <c r="I113" s="3">
        <f>'orig. data'!E99</f>
        <v>2.3422020743</v>
      </c>
      <c r="J113" s="3">
        <f>'orig. data'!S99</f>
        <v>2.1200753892</v>
      </c>
      <c r="K113" s="13">
        <f>J$19</f>
        <v>2.6658392674</v>
      </c>
      <c r="L113" s="6">
        <f>'orig. data'!C99</f>
        <v>239</v>
      </c>
      <c r="M113" s="6">
        <f>'orig. data'!D99</f>
        <v>111107</v>
      </c>
      <c r="N113" s="12">
        <f>'orig. data'!H99</f>
        <v>0.0014684716</v>
      </c>
      <c r="P113" s="6">
        <f>'orig. data'!Q99</f>
        <v>258</v>
      </c>
      <c r="Q113" s="6">
        <f>'orig. data'!R99</f>
        <v>121038</v>
      </c>
      <c r="R113" s="12">
        <f>'orig. data'!V99</f>
        <v>0.0002772325</v>
      </c>
      <c r="T113" s="12">
        <f>'orig. data'!AE99</f>
        <v>0.276265009</v>
      </c>
    </row>
    <row r="114" spans="1:20" ht="12.75">
      <c r="A114" s="2">
        <v>94</v>
      </c>
      <c r="B114" t="s">
        <v>287</v>
      </c>
      <c r="C114">
        <f t="shared" si="13"/>
      </c>
      <c r="D114">
        <f t="shared" si="14"/>
      </c>
      <c r="E114">
        <f t="shared" si="15"/>
      </c>
      <c r="F114" t="str">
        <f>IF(AND(L114&gt;0,L114&lt;=5),"T1c"," ")&amp;IF(AND(M114&gt;0,M114&lt;=5),"T1p"," ")</f>
        <v>  </v>
      </c>
      <c r="G114" t="str">
        <f>IF(AND(P114&gt;0,P114&lt;=5),"T2c"," ")&amp;IF(AND(Q114&gt;0,Q114&lt;=5),"T2p"," ")</f>
        <v>  </v>
      </c>
      <c r="H114" s="13">
        <f>I$19</f>
        <v>2.8836742518</v>
      </c>
      <c r="I114" s="3">
        <f>'orig. data'!E100</f>
        <v>3.3310313517</v>
      </c>
      <c r="J114" s="3">
        <f>'orig. data'!S100</f>
        <v>2.6260517843</v>
      </c>
      <c r="K114" s="13">
        <f>J$19</f>
        <v>2.6658392674</v>
      </c>
      <c r="L114" s="6">
        <f>'orig. data'!C100</f>
        <v>259</v>
      </c>
      <c r="M114" s="6">
        <f>'orig. data'!D100</f>
        <v>59940</v>
      </c>
      <c r="N114" s="12">
        <f>'orig. data'!H100</f>
        <v>0.0218007904</v>
      </c>
      <c r="P114" s="6">
        <f>'orig. data'!Q100</f>
        <v>170</v>
      </c>
      <c r="Q114" s="6">
        <f>'orig. data'!R100</f>
        <v>55880</v>
      </c>
      <c r="R114" s="12">
        <f>'orig. data'!V100</f>
        <v>0.8457904775</v>
      </c>
      <c r="T114" s="12">
        <f>'orig. data'!AE100</f>
        <v>0.0169092632</v>
      </c>
    </row>
    <row r="115" spans="2:20" ht="12.75">
      <c r="B115"/>
      <c r="C115"/>
      <c r="D115"/>
      <c r="E115"/>
      <c r="F115"/>
      <c r="G115"/>
      <c r="H115" s="13"/>
      <c r="I115" s="3"/>
      <c r="J115" s="3"/>
      <c r="K115" s="13"/>
      <c r="L115" s="6"/>
      <c r="M115" s="6"/>
      <c r="N115" s="12"/>
      <c r="P115" s="6"/>
      <c r="Q115" s="6"/>
      <c r="R115" s="12"/>
      <c r="T115" s="12"/>
    </row>
    <row r="116" spans="1:20" ht="12.75">
      <c r="A116" s="2">
        <v>95</v>
      </c>
      <c r="B116" t="s">
        <v>284</v>
      </c>
      <c r="C116">
        <f t="shared" si="13"/>
      </c>
      <c r="D116" t="str">
        <f t="shared" si="14"/>
        <v>2</v>
      </c>
      <c r="E116">
        <f t="shared" si="15"/>
      </c>
      <c r="F116" t="str">
        <f>IF(AND(L116&gt;0,L116&lt;=5),"T1c"," ")&amp;IF(AND(M116&gt;0,M116&lt;=5),"T1p"," ")</f>
        <v>  </v>
      </c>
      <c r="G116" t="str">
        <f>IF(AND(P116&gt;0,P116&lt;=5),"T2c"," ")&amp;IF(AND(Q116&gt;0,Q116&lt;=5),"T2p"," ")</f>
        <v>  </v>
      </c>
      <c r="H116" s="13">
        <f>I$19</f>
        <v>2.8836742518</v>
      </c>
      <c r="I116" s="3">
        <f>'orig. data'!E93</f>
        <v>2.6861407202</v>
      </c>
      <c r="J116" s="3">
        <f>'orig. data'!S93</f>
        <v>2.1342801524</v>
      </c>
      <c r="K116" s="13">
        <f>J$19</f>
        <v>2.6658392674</v>
      </c>
      <c r="L116" s="6">
        <f>'orig. data'!C93</f>
        <v>218</v>
      </c>
      <c r="M116" s="6">
        <f>'orig. data'!D93</f>
        <v>121552</v>
      </c>
      <c r="N116" s="12">
        <f>'orig. data'!H93</f>
        <v>0.2992429207</v>
      </c>
      <c r="P116" s="6">
        <f>'orig. data'!Q93</f>
        <v>230</v>
      </c>
      <c r="Q116" s="6">
        <f>'orig. data'!R93</f>
        <v>131676</v>
      </c>
      <c r="R116" s="12">
        <f>'orig. data'!V93</f>
        <v>0.0008414983</v>
      </c>
      <c r="T116" s="12">
        <f>'orig. data'!AE93</f>
        <v>0.0158045578</v>
      </c>
    </row>
    <row r="117" spans="1:20" ht="12.75">
      <c r="A117" s="2">
        <v>96</v>
      </c>
      <c r="B117" t="s">
        <v>285</v>
      </c>
      <c r="C117">
        <f t="shared" si="13"/>
      </c>
      <c r="D117">
        <f t="shared" si="14"/>
      </c>
      <c r="E117">
        <f t="shared" si="15"/>
      </c>
      <c r="F117" t="str">
        <f>IF(AND(L117&gt;0,L117&lt;=5),"T1c"," ")&amp;IF(AND(M117&gt;0,M117&lt;=5),"T1p"," ")</f>
        <v>  </v>
      </c>
      <c r="G117" t="str">
        <f>IF(AND(P117&gt;0,P117&lt;=5),"T2c"," ")&amp;IF(AND(Q117&gt;0,Q117&lt;=5),"T2p"," ")</f>
        <v>  </v>
      </c>
      <c r="H117" s="13">
        <f>I$19</f>
        <v>2.8836742518</v>
      </c>
      <c r="I117" s="3">
        <f>'orig. data'!E94</f>
        <v>2.5708706751</v>
      </c>
      <c r="J117" s="3">
        <f>'orig. data'!S94</f>
        <v>2.5128204571</v>
      </c>
      <c r="K117" s="13">
        <f>J$19</f>
        <v>2.6658392674</v>
      </c>
      <c r="L117" s="6">
        <f>'orig. data'!C94</f>
        <v>341</v>
      </c>
      <c r="M117" s="6">
        <f>'orig. data'!D94</f>
        <v>108175</v>
      </c>
      <c r="N117" s="12">
        <f>'orig. data'!H94</f>
        <v>0.0368391426</v>
      </c>
      <c r="P117" s="6">
        <f>'orig. data'!Q94</f>
        <v>312</v>
      </c>
      <c r="Q117" s="6">
        <f>'orig. data'!R94</f>
        <v>101892</v>
      </c>
      <c r="R117" s="12">
        <f>'orig. data'!V94</f>
        <v>0.3043707149</v>
      </c>
      <c r="T117" s="12">
        <f>'orig. data'!AE94</f>
        <v>0.7888333108</v>
      </c>
    </row>
    <row r="118" spans="2:20" ht="12.75">
      <c r="B118"/>
      <c r="C118"/>
      <c r="D118"/>
      <c r="E118"/>
      <c r="F118"/>
      <c r="G118"/>
      <c r="H118" s="13"/>
      <c r="I118" s="3"/>
      <c r="J118" s="3"/>
      <c r="K118" s="13"/>
      <c r="L118" s="6"/>
      <c r="M118" s="6"/>
      <c r="N118" s="12"/>
      <c r="P118" s="6"/>
      <c r="Q118" s="6"/>
      <c r="R118" s="12"/>
      <c r="T118" s="12"/>
    </row>
    <row r="119" spans="1:20" ht="12.75">
      <c r="A119" s="2">
        <v>97</v>
      </c>
      <c r="B119" t="s">
        <v>288</v>
      </c>
      <c r="C119">
        <f t="shared" si="13"/>
      </c>
      <c r="D119">
        <f t="shared" si="14"/>
      </c>
      <c r="E119">
        <f t="shared" si="15"/>
      </c>
      <c r="F119" t="str">
        <f>IF(AND(L119&gt;0,L119&lt;=5),"T1c"," ")&amp;IF(AND(M119&gt;0,M119&lt;=5),"T1p"," ")</f>
        <v>  </v>
      </c>
      <c r="G119" t="str">
        <f>IF(AND(P119&gt;0,P119&lt;=5),"T2c"," ")&amp;IF(AND(Q119&gt;0,Q119&lt;=5),"T2p"," ")</f>
        <v>  </v>
      </c>
      <c r="H119" s="13">
        <f>I$19</f>
        <v>2.8836742518</v>
      </c>
      <c r="I119" s="3">
        <f>'orig. data'!E102</f>
        <v>2.91279811</v>
      </c>
      <c r="J119" s="3">
        <f>'orig. data'!S102</f>
        <v>2.4003256163</v>
      </c>
      <c r="K119" s="13">
        <f>J$19</f>
        <v>2.6658392674</v>
      </c>
      <c r="L119" s="6">
        <f>'orig. data'!C102</f>
        <v>164</v>
      </c>
      <c r="M119" s="6">
        <f>'orig. data'!D102</f>
        <v>79795</v>
      </c>
      <c r="N119" s="12">
        <f>'orig. data'!H102</f>
        <v>0.8987674908</v>
      </c>
      <c r="P119" s="6">
        <f>'orig. data'!Q102</f>
        <v>169</v>
      </c>
      <c r="Q119" s="6">
        <f>'orig. data'!R102</f>
        <v>82547</v>
      </c>
      <c r="R119" s="12">
        <f>'orig. data'!V102</f>
        <v>0.1758795325</v>
      </c>
      <c r="T119" s="12">
        <f>'orig. data'!AE102</f>
        <v>0.0810794653</v>
      </c>
    </row>
    <row r="120" spans="1:20" ht="12.75">
      <c r="A120" s="2">
        <v>98</v>
      </c>
      <c r="B120" t="s">
        <v>289</v>
      </c>
      <c r="C120" t="str">
        <f aca="true" t="shared" si="36" ref="C120:C138">IF(AND(N120&lt;=0.005,N120&gt;0),"1","")</f>
        <v>1</v>
      </c>
      <c r="D120">
        <f aca="true" t="shared" si="37" ref="D120:D138">IF(AND(R120&lt;=0.005,R120&gt;0),"2","")</f>
      </c>
      <c r="E120">
        <f aca="true" t="shared" si="38" ref="E120:E188">IF(AND(T120&lt;=0.005,T120&gt;0),"t","")</f>
      </c>
      <c r="F120" t="str">
        <f>IF(AND(L120&gt;0,L120&lt;=5),"T1c"," ")&amp;IF(AND(M120&gt;0,M120&lt;=5),"T1p"," ")</f>
        <v>  </v>
      </c>
      <c r="G120" t="str">
        <f>IF(AND(P120&gt;0,P120&lt;=5),"T2c"," ")&amp;IF(AND(Q120&gt;0,Q120&lt;=5),"T2p"," ")</f>
        <v>  </v>
      </c>
      <c r="H120" s="13">
        <f>I$19</f>
        <v>2.8836742518</v>
      </c>
      <c r="I120" s="3">
        <f>'orig. data'!E103</f>
        <v>2.4411770966</v>
      </c>
      <c r="J120" s="3">
        <f>'orig. data'!S103</f>
        <v>2.7985696794</v>
      </c>
      <c r="K120" s="13">
        <f>J$19</f>
        <v>2.6658392674</v>
      </c>
      <c r="L120" s="6">
        <f>'orig. data'!C103</f>
        <v>372</v>
      </c>
      <c r="M120" s="6">
        <f>'orig. data'!D103</f>
        <v>119942</v>
      </c>
      <c r="N120" s="12">
        <f>'orig. data'!H103</f>
        <v>0.0015688347</v>
      </c>
      <c r="P120" s="6">
        <f>'orig. data'!Q103</f>
        <v>416</v>
      </c>
      <c r="Q120" s="6">
        <f>'orig. data'!R103</f>
        <v>122047</v>
      </c>
      <c r="R120" s="12">
        <f>'orig. data'!V103</f>
        <v>0.3306468662</v>
      </c>
      <c r="T120" s="12">
        <f>'orig. data'!AE103</f>
        <v>0.0526020628</v>
      </c>
    </row>
    <row r="121" spans="1:20" ht="12.75">
      <c r="A121" s="2">
        <v>99</v>
      </c>
      <c r="B121" t="s">
        <v>290</v>
      </c>
      <c r="C121">
        <f t="shared" si="36"/>
      </c>
      <c r="D121">
        <f t="shared" si="37"/>
      </c>
      <c r="E121">
        <f t="shared" si="38"/>
      </c>
      <c r="F121" t="str">
        <f>IF(AND(L121&gt;0,L121&lt;=5),"T1c"," ")&amp;IF(AND(M121&gt;0,M121&lt;=5),"T1p"," ")</f>
        <v>  </v>
      </c>
      <c r="G121" t="str">
        <f>IF(AND(P121&gt;0,P121&lt;=5),"T2c"," ")&amp;IF(AND(Q121&gt;0,Q121&lt;=5),"T2p"," ")</f>
        <v>  </v>
      </c>
      <c r="H121" s="13">
        <f>I$19</f>
        <v>2.8836742518</v>
      </c>
      <c r="I121" s="3">
        <f>'orig. data'!E104</f>
        <v>3.783315385</v>
      </c>
      <c r="J121" s="3">
        <f>'orig. data'!S104</f>
        <v>1.92338315</v>
      </c>
      <c r="K121" s="13">
        <f>J$19</f>
        <v>2.6658392674</v>
      </c>
      <c r="L121" s="6">
        <f>'orig. data'!C104</f>
        <v>29</v>
      </c>
      <c r="M121" s="6">
        <f>'orig. data'!D104</f>
        <v>8363</v>
      </c>
      <c r="N121" s="12">
        <f>'orig. data'!H104</f>
        <v>0.1463033793</v>
      </c>
      <c r="P121" s="6">
        <f>'orig. data'!Q104</f>
        <v>29</v>
      </c>
      <c r="Q121" s="6">
        <f>'orig. data'!R104</f>
        <v>14202</v>
      </c>
      <c r="R121" s="12">
        <f>'orig. data'!V104</f>
        <v>0.0793249223</v>
      </c>
      <c r="T121" s="12">
        <f>'orig. data'!AE104</f>
        <v>0.0104210414</v>
      </c>
    </row>
    <row r="122" spans="2:20" ht="12.75">
      <c r="B122"/>
      <c r="C122"/>
      <c r="D122"/>
      <c r="E122"/>
      <c r="F122"/>
      <c r="G122"/>
      <c r="H122" s="13"/>
      <c r="I122" s="3"/>
      <c r="J122" s="3"/>
      <c r="K122" s="13"/>
      <c r="L122" s="6"/>
      <c r="M122" s="6"/>
      <c r="N122" s="12"/>
      <c r="P122" s="6"/>
      <c r="Q122" s="6"/>
      <c r="R122" s="12"/>
      <c r="T122" s="12"/>
    </row>
    <row r="123" spans="1:20" ht="12.75">
      <c r="A123" s="2">
        <v>100</v>
      </c>
      <c r="B123" t="s">
        <v>167</v>
      </c>
      <c r="C123" t="str">
        <f t="shared" si="36"/>
        <v>1</v>
      </c>
      <c r="D123" t="str">
        <f t="shared" si="37"/>
        <v>2</v>
      </c>
      <c r="E123">
        <f t="shared" si="38"/>
      </c>
      <c r="F123" t="str">
        <f>IF(AND(L123&gt;0,L123&lt;=5),"T1c"," ")&amp;IF(AND(M123&gt;0,M123&lt;=5),"T1p"," ")</f>
        <v>  </v>
      </c>
      <c r="G123" t="str">
        <f>IF(AND(P123&gt;0,P123&lt;=5),"T2c"," ")&amp;IF(AND(Q123&gt;0,Q123&lt;=5),"T2p"," ")</f>
        <v>  </v>
      </c>
      <c r="H123" s="13">
        <f>I$19</f>
        <v>2.8836742518</v>
      </c>
      <c r="I123" s="3">
        <f>'orig. data'!E95</f>
        <v>1.7298314632</v>
      </c>
      <c r="J123" s="3">
        <f>'orig. data'!S95</f>
        <v>1.4234512348</v>
      </c>
      <c r="K123" s="13">
        <f>J$19</f>
        <v>2.6658392674</v>
      </c>
      <c r="L123" s="6">
        <f>'orig. data'!C95</f>
        <v>31</v>
      </c>
      <c r="M123" s="6">
        <f>'orig. data'!D95</f>
        <v>21711</v>
      </c>
      <c r="N123" s="12">
        <f>'orig. data'!H95</f>
        <v>0.004508306</v>
      </c>
      <c r="P123" s="6">
        <f>'orig. data'!Q95</f>
        <v>38</v>
      </c>
      <c r="Q123" s="6">
        <f>'orig. data'!R95</f>
        <v>30278</v>
      </c>
      <c r="R123" s="12">
        <f>'orig. data'!V95</f>
        <v>0.0001373325</v>
      </c>
      <c r="T123" s="12">
        <f>'orig. data'!AE95</f>
        <v>0.4276375453</v>
      </c>
    </row>
    <row r="124" spans="1:20" ht="12.75">
      <c r="A124" s="2">
        <v>101</v>
      </c>
      <c r="B124" t="s">
        <v>304</v>
      </c>
      <c r="C124">
        <f t="shared" si="36"/>
      </c>
      <c r="D124">
        <f t="shared" si="37"/>
      </c>
      <c r="E124">
        <f t="shared" si="38"/>
      </c>
      <c r="F124" t="str">
        <f>IF(AND(L124&gt;0,L124&lt;=5),"T1c"," ")&amp;IF(AND(M124&gt;0,M124&lt;=5),"T1p"," ")</f>
        <v>  </v>
      </c>
      <c r="G124" t="str">
        <f>IF(AND(P124&gt;0,P124&lt;=5),"T2c"," ")&amp;IF(AND(Q124&gt;0,Q124&lt;=5),"T2p"," ")</f>
        <v>  </v>
      </c>
      <c r="H124" s="13">
        <f>I$19</f>
        <v>2.8836742518</v>
      </c>
      <c r="I124" s="3">
        <f>'orig. data'!E96</f>
        <v>2.3693818925</v>
      </c>
      <c r="J124" s="3">
        <f>'orig. data'!S96</f>
        <v>2.4817038961</v>
      </c>
      <c r="K124" s="13">
        <f>J$19</f>
        <v>2.6658392674</v>
      </c>
      <c r="L124" s="6">
        <f>'orig. data'!C96</f>
        <v>189</v>
      </c>
      <c r="M124" s="6">
        <f>'orig. data'!D96</f>
        <v>105385</v>
      </c>
      <c r="N124" s="12">
        <f>'orig. data'!H96</f>
        <v>0.0078949045</v>
      </c>
      <c r="P124" s="6">
        <f>'orig. data'!Q96</f>
        <v>233</v>
      </c>
      <c r="Q124" s="6">
        <f>'orig. data'!R96</f>
        <v>106982</v>
      </c>
      <c r="R124" s="12">
        <f>'orig. data'!V96</f>
        <v>0.2804626194</v>
      </c>
      <c r="T124" s="12">
        <f>'orig. data'!AE96</f>
        <v>0.6250553519</v>
      </c>
    </row>
    <row r="125" spans="1:20" ht="12.75">
      <c r="A125" s="2">
        <v>102</v>
      </c>
      <c r="B125" t="s">
        <v>305</v>
      </c>
      <c r="C125">
        <f t="shared" si="36"/>
      </c>
      <c r="D125" t="str">
        <f t="shared" si="37"/>
        <v>2</v>
      </c>
      <c r="E125">
        <f t="shared" si="38"/>
      </c>
      <c r="F125" t="str">
        <f>IF(AND(L125&gt;0,L125&lt;=5),"T1c"," ")&amp;IF(AND(M125&gt;0,M125&lt;=5),"T1p"," ")</f>
        <v>  </v>
      </c>
      <c r="G125" t="str">
        <f>IF(AND(P125&gt;0,P125&lt;=5),"T2c"," ")&amp;IF(AND(Q125&gt;0,Q125&lt;=5),"T2p"," ")</f>
        <v>  </v>
      </c>
      <c r="H125" s="13">
        <f>I$19</f>
        <v>2.8836742518</v>
      </c>
      <c r="I125" s="3">
        <f>'orig. data'!E97</f>
        <v>2.5396024773</v>
      </c>
      <c r="J125" s="3">
        <f>'orig. data'!S97</f>
        <v>2.2315898413</v>
      </c>
      <c r="K125" s="13">
        <f>J$19</f>
        <v>2.6658392674</v>
      </c>
      <c r="L125" s="6">
        <f>'orig. data'!C97</f>
        <v>492</v>
      </c>
      <c r="M125" s="6">
        <f>'orig. data'!D97</f>
        <v>151645</v>
      </c>
      <c r="N125" s="12">
        <f>'orig. data'!H97</f>
        <v>0.0057613621</v>
      </c>
      <c r="P125" s="6">
        <f>'orig. data'!Q97</f>
        <v>423</v>
      </c>
      <c r="Q125" s="6">
        <f>'orig. data'!R97</f>
        <v>143405</v>
      </c>
      <c r="R125" s="12">
        <f>'orig. data'!V97</f>
        <v>0.0003339848</v>
      </c>
      <c r="T125" s="12">
        <f>'orig. data'!AE97</f>
        <v>0.0547241596</v>
      </c>
    </row>
    <row r="126" spans="1:20" ht="12.75">
      <c r="A126" s="2">
        <v>103</v>
      </c>
      <c r="B126" t="s">
        <v>286</v>
      </c>
      <c r="C126">
        <f t="shared" si="36"/>
      </c>
      <c r="D126" t="str">
        <f t="shared" si="37"/>
        <v>2</v>
      </c>
      <c r="E126">
        <f t="shared" si="38"/>
      </c>
      <c r="F126" t="str">
        <f>IF(AND(L126&gt;0,L126&lt;=5),"T1c"," ")&amp;IF(AND(M126&gt;0,M126&lt;=5),"T1p"," ")</f>
        <v>  </v>
      </c>
      <c r="G126" t="str">
        <f>IF(AND(P126&gt;0,P126&lt;=5),"T2c"," ")&amp;IF(AND(Q126&gt;0,Q126&lt;=5),"T2p"," ")</f>
        <v>  </v>
      </c>
      <c r="H126" s="13">
        <f>I$19</f>
        <v>2.8836742518</v>
      </c>
      <c r="I126" s="3">
        <f>'orig. data'!E98</f>
        <v>3.3380097633</v>
      </c>
      <c r="J126" s="3">
        <f>'orig. data'!S98</f>
        <v>3.5629256014</v>
      </c>
      <c r="K126" s="13">
        <f>J$19</f>
        <v>2.6658392674</v>
      </c>
      <c r="L126" s="6">
        <f>'orig. data'!C98</f>
        <v>254</v>
      </c>
      <c r="M126" s="6">
        <f>'orig. data'!D98</f>
        <v>70203</v>
      </c>
      <c r="N126" s="12">
        <f>'orig. data'!H98</f>
        <v>0.02124889</v>
      </c>
      <c r="P126" s="6">
        <f>'orig. data'!Q98</f>
        <v>217</v>
      </c>
      <c r="Q126" s="6">
        <f>'orig. data'!R98</f>
        <v>66414</v>
      </c>
      <c r="R126" s="12">
        <f>'orig. data'!V98</f>
        <v>2.3461E-05</v>
      </c>
      <c r="T126" s="12">
        <f>'orig. data'!AE98</f>
        <v>0.4691415413</v>
      </c>
    </row>
    <row r="127" spans="2:20" ht="12.75">
      <c r="B127"/>
      <c r="C127"/>
      <c r="D127"/>
      <c r="E127"/>
      <c r="F127"/>
      <c r="G127"/>
      <c r="H127" s="13"/>
      <c r="I127" s="3"/>
      <c r="J127" s="3"/>
      <c r="K127" s="13"/>
      <c r="L127" s="6"/>
      <c r="M127" s="6"/>
      <c r="N127" s="12"/>
      <c r="P127" s="6"/>
      <c r="Q127" s="6"/>
      <c r="R127" s="12"/>
      <c r="T127" s="12"/>
    </row>
    <row r="128" spans="1:20" ht="12.75">
      <c r="A128" s="2">
        <v>104</v>
      </c>
      <c r="B128" t="s">
        <v>306</v>
      </c>
      <c r="C128" t="str">
        <f t="shared" si="36"/>
        <v>1</v>
      </c>
      <c r="D128">
        <f t="shared" si="37"/>
      </c>
      <c r="E128">
        <f t="shared" si="38"/>
      </c>
      <c r="F128" t="str">
        <f>IF(AND(L128&gt;0,L128&lt;=5),"T1c"," ")&amp;IF(AND(M128&gt;0,M128&lt;=5),"T1p"," ")</f>
        <v>  </v>
      </c>
      <c r="G128" t="str">
        <f>IF(AND(P128&gt;0,P128&lt;=5),"T2c"," ")&amp;IF(AND(Q128&gt;0,Q128&lt;=5),"T2p"," ")</f>
        <v>  </v>
      </c>
      <c r="H128" s="13">
        <f>I$19</f>
        <v>2.8836742518</v>
      </c>
      <c r="I128" s="3">
        <f>'orig. data'!E105</f>
        <v>2.3156345933</v>
      </c>
      <c r="J128" s="3">
        <f>'orig. data'!S105</f>
        <v>2.302653982</v>
      </c>
      <c r="K128" s="13">
        <f>J$19</f>
        <v>2.6658392674</v>
      </c>
      <c r="L128" s="6">
        <f>'orig. data'!C105</f>
        <v>320</v>
      </c>
      <c r="M128" s="6">
        <f>'orig. data'!D105</f>
        <v>135189</v>
      </c>
      <c r="N128" s="12">
        <f>'orig. data'!H105</f>
        <v>0.0001118963</v>
      </c>
      <c r="P128" s="6">
        <f>'orig. data'!Q105</f>
        <v>351</v>
      </c>
      <c r="Q128" s="6">
        <f>'orig. data'!R105</f>
        <v>126122</v>
      </c>
      <c r="R128" s="12">
        <f>'orig. data'!V105</f>
        <v>0.00693528</v>
      </c>
      <c r="T128" s="12">
        <f>'orig. data'!AE105</f>
        <v>0.9606880281</v>
      </c>
    </row>
    <row r="129" spans="1:20" ht="12.75">
      <c r="A129" s="2">
        <v>105</v>
      </c>
      <c r="B129" t="s">
        <v>291</v>
      </c>
      <c r="C129">
        <f t="shared" si="36"/>
      </c>
      <c r="D129" t="str">
        <f t="shared" si="37"/>
        <v>2</v>
      </c>
      <c r="E129">
        <f t="shared" si="38"/>
      </c>
      <c r="F129" t="str">
        <f>IF(AND(L129&gt;0,L129&lt;=5),"T1c"," ")&amp;IF(AND(M129&gt;0,M129&lt;=5),"T1p"," ")</f>
        <v>  </v>
      </c>
      <c r="G129" t="str">
        <f>IF(AND(P129&gt;0,P129&lt;=5),"T2c"," ")&amp;IF(AND(Q129&gt;0,Q129&lt;=5),"T2p"," ")</f>
        <v>  </v>
      </c>
      <c r="H129" s="13">
        <f>I$19</f>
        <v>2.8836742518</v>
      </c>
      <c r="I129" s="3">
        <f>'orig. data'!E106</f>
        <v>2.9897201285</v>
      </c>
      <c r="J129" s="3">
        <f>'orig. data'!S106</f>
        <v>3.2195281638</v>
      </c>
      <c r="K129" s="13">
        <f>J$19</f>
        <v>2.6658392674</v>
      </c>
      <c r="L129" s="6">
        <f>'orig. data'!C106</f>
        <v>431</v>
      </c>
      <c r="M129" s="6">
        <f>'orig. data'!D106</f>
        <v>105790</v>
      </c>
      <c r="N129" s="12">
        <f>'orig. data'!H106</f>
        <v>0.4622036671</v>
      </c>
      <c r="P129" s="6">
        <f>'orig. data'!Q106</f>
        <v>390</v>
      </c>
      <c r="Q129" s="6">
        <f>'orig. data'!R106</f>
        <v>98536</v>
      </c>
      <c r="R129" s="12">
        <f>'orig. data'!V106</f>
        <v>0.000249676</v>
      </c>
      <c r="T129" s="12">
        <f>'orig. data'!AE106</f>
        <v>0.2783770321</v>
      </c>
    </row>
    <row r="130" spans="2:20" ht="12.75">
      <c r="B130"/>
      <c r="C130"/>
      <c r="D130"/>
      <c r="E130"/>
      <c r="F130"/>
      <c r="G130"/>
      <c r="H130" s="13"/>
      <c r="I130" s="3"/>
      <c r="J130" s="3"/>
      <c r="K130" s="13"/>
      <c r="L130" s="6"/>
      <c r="M130" s="6"/>
      <c r="N130" s="12"/>
      <c r="P130" s="6"/>
      <c r="Q130" s="6"/>
      <c r="R130" s="12"/>
      <c r="T130" s="12"/>
    </row>
    <row r="131" spans="1:20" ht="12.75">
      <c r="A131" s="2">
        <v>106</v>
      </c>
      <c r="B131" t="s">
        <v>307</v>
      </c>
      <c r="C131">
        <f t="shared" si="36"/>
      </c>
      <c r="D131">
        <f t="shared" si="37"/>
      </c>
      <c r="E131">
        <f t="shared" si="38"/>
      </c>
      <c r="F131" t="str">
        <f>IF(AND(L131&gt;0,L131&lt;=5),"T1c"," ")&amp;IF(AND(M131&gt;0,M131&lt;=5),"T1p"," ")</f>
        <v>  </v>
      </c>
      <c r="G131" t="str">
        <f>IF(AND(P131&gt;0,P131&lt;=5),"T2c"," ")&amp;IF(AND(Q131&gt;0,Q131&lt;=5),"T2p"," ")</f>
        <v>  </v>
      </c>
      <c r="H131" s="13">
        <f>I$19</f>
        <v>2.8836742518</v>
      </c>
      <c r="I131" s="3">
        <f>'orig. data'!E107</f>
        <v>2.176018485</v>
      </c>
      <c r="J131" s="3">
        <f>'orig. data'!S107</f>
        <v>2.2944757039</v>
      </c>
      <c r="K131" s="13">
        <f>J$19</f>
        <v>2.6658392674</v>
      </c>
      <c r="L131" s="6">
        <f>'orig. data'!C107</f>
        <v>86</v>
      </c>
      <c r="M131" s="6">
        <f>'orig. data'!D107</f>
        <v>66211</v>
      </c>
      <c r="N131" s="12">
        <f>'orig. data'!H107</f>
        <v>0.009280296</v>
      </c>
      <c r="P131" s="6">
        <f>'orig. data'!Q107</f>
        <v>115</v>
      </c>
      <c r="Q131" s="6">
        <f>'orig. data'!R107</f>
        <v>68717</v>
      </c>
      <c r="R131" s="12">
        <f>'orig. data'!V107</f>
        <v>0.1098214433</v>
      </c>
      <c r="T131" s="12">
        <f>'orig. data'!AE107</f>
        <v>0.7007552622</v>
      </c>
    </row>
    <row r="132" spans="1:20" ht="12.75">
      <c r="A132" s="2">
        <v>107</v>
      </c>
      <c r="B132" t="s">
        <v>308</v>
      </c>
      <c r="C132">
        <f t="shared" si="36"/>
      </c>
      <c r="D132">
        <f t="shared" si="37"/>
      </c>
      <c r="E132">
        <f t="shared" si="38"/>
      </c>
      <c r="F132" t="str">
        <f>IF(AND(L132&gt;0,L132&lt;=5),"T1c"," ")&amp;IF(AND(M132&gt;0,M132&lt;=5),"T1p"," ")</f>
        <v>  </v>
      </c>
      <c r="G132" t="str">
        <f>IF(AND(P132&gt;0,P132&lt;=5),"T2c"," ")&amp;IF(AND(Q132&gt;0,Q132&lt;=5),"T2p"," ")</f>
        <v>  </v>
      </c>
      <c r="H132" s="13">
        <f>I$19</f>
        <v>2.8836742518</v>
      </c>
      <c r="I132" s="3">
        <f>'orig. data'!E108</f>
        <v>3.5052930125</v>
      </c>
      <c r="J132" s="3">
        <f>'orig. data'!S108</f>
        <v>3.2924043778</v>
      </c>
      <c r="K132" s="13">
        <f>J$19</f>
        <v>2.6658392674</v>
      </c>
      <c r="L132" s="6">
        <f>'orig. data'!C108</f>
        <v>211</v>
      </c>
      <c r="M132" s="6">
        <f>'orig. data'!D108</f>
        <v>53558</v>
      </c>
      <c r="N132" s="12">
        <f>'orig. data'!H108</f>
        <v>0.0053478141</v>
      </c>
      <c r="P132" s="6">
        <f>'orig. data'!Q108</f>
        <v>167</v>
      </c>
      <c r="Q132" s="6">
        <f>'orig. data'!R108</f>
        <v>50991</v>
      </c>
      <c r="R132" s="12">
        <f>'orig. data'!V108</f>
        <v>0.0075156709</v>
      </c>
      <c r="T132" s="12">
        <f>'orig. data'!AE108</f>
        <v>0.5614224928</v>
      </c>
    </row>
    <row r="133" spans="2:20" ht="12.75">
      <c r="B133"/>
      <c r="C133"/>
      <c r="D133"/>
      <c r="E133"/>
      <c r="F133"/>
      <c r="G133"/>
      <c r="H133" s="13"/>
      <c r="I133" s="3"/>
      <c r="J133" s="3"/>
      <c r="K133" s="13"/>
      <c r="L133" s="6"/>
      <c r="M133" s="6"/>
      <c r="N133" s="12"/>
      <c r="P133" s="6"/>
      <c r="Q133" s="6"/>
      <c r="R133" s="12"/>
      <c r="T133" s="12"/>
    </row>
    <row r="134" spans="1:20" ht="12.75">
      <c r="A134" s="2">
        <v>108</v>
      </c>
      <c r="B134" t="s">
        <v>293</v>
      </c>
      <c r="C134" t="str">
        <f t="shared" si="36"/>
        <v>1</v>
      </c>
      <c r="D134" t="str">
        <f t="shared" si="37"/>
        <v>2</v>
      </c>
      <c r="E134">
        <f t="shared" si="38"/>
      </c>
      <c r="F134" t="str">
        <f>IF(AND(L134&gt;0,L134&lt;=5),"T1c"," ")&amp;IF(AND(M134&gt;0,M134&lt;=5),"T1p"," ")</f>
        <v>  </v>
      </c>
      <c r="G134" t="str">
        <f>IF(AND(P134&gt;0,P134&lt;=5),"T2c"," ")&amp;IF(AND(Q134&gt;0,Q134&lt;=5),"T2p"," ")</f>
        <v>  </v>
      </c>
      <c r="H134" s="13">
        <f>I$19</f>
        <v>2.8836742518</v>
      </c>
      <c r="I134" s="3">
        <f>'orig. data'!E111</f>
        <v>3.4020224275</v>
      </c>
      <c r="J134" s="3">
        <f>'orig. data'!S111</f>
        <v>3.1879337208</v>
      </c>
      <c r="K134" s="13">
        <f>J$19</f>
        <v>2.6658392674</v>
      </c>
      <c r="L134" s="6">
        <f>'orig. data'!C111</f>
        <v>426</v>
      </c>
      <c r="M134" s="6">
        <f>'orig. data'!D111</f>
        <v>104912</v>
      </c>
      <c r="N134" s="12">
        <f>'orig. data'!H111</f>
        <v>0.0007973713</v>
      </c>
      <c r="P134" s="6">
        <f>'orig. data'!Q111</f>
        <v>323</v>
      </c>
      <c r="Q134" s="6">
        <f>'orig. data'!R111</f>
        <v>98180</v>
      </c>
      <c r="R134" s="12">
        <f>'orig. data'!V111</f>
        <v>0.001526181</v>
      </c>
      <c r="T134" s="12">
        <f>'orig. data'!AE111</f>
        <v>0.3917716461</v>
      </c>
    </row>
    <row r="135" spans="1:20" ht="12.75">
      <c r="A135" s="2">
        <v>109</v>
      </c>
      <c r="B135" t="s">
        <v>294</v>
      </c>
      <c r="C135" t="str">
        <f t="shared" si="36"/>
        <v>1</v>
      </c>
      <c r="D135" t="str">
        <f t="shared" si="37"/>
        <v>2</v>
      </c>
      <c r="E135">
        <f t="shared" si="38"/>
      </c>
      <c r="F135" t="str">
        <f>IF(AND(L135&gt;0,L135&lt;=5),"T1c"," ")&amp;IF(AND(M135&gt;0,M135&lt;=5),"T1p"," ")</f>
        <v>  </v>
      </c>
      <c r="G135" t="str">
        <f>IF(AND(P135&gt;0,P135&lt;=5),"T2c"," ")&amp;IF(AND(Q135&gt;0,Q135&lt;=5),"T2p"," ")</f>
        <v>  </v>
      </c>
      <c r="H135" s="13">
        <f>I$19</f>
        <v>2.8836742518</v>
      </c>
      <c r="I135" s="3">
        <f>'orig. data'!E112</f>
        <v>5.4778608607</v>
      </c>
      <c r="J135" s="3">
        <f>'orig. data'!S112</f>
        <v>5.3858533465</v>
      </c>
      <c r="K135" s="13">
        <f>J$19</f>
        <v>2.6658392674</v>
      </c>
      <c r="L135" s="6">
        <f>'orig. data'!C112</f>
        <v>309</v>
      </c>
      <c r="M135" s="6">
        <f>'orig. data'!D112</f>
        <v>56403</v>
      </c>
      <c r="N135" s="12">
        <f>'orig. data'!H112</f>
        <v>1.013212E-28</v>
      </c>
      <c r="P135" s="6">
        <f>'orig. data'!Q112</f>
        <v>239</v>
      </c>
      <c r="Q135" s="6">
        <f>'orig. data'!R112</f>
        <v>48613</v>
      </c>
      <c r="R135" s="12">
        <f>'orig. data'!V112</f>
        <v>7.154504E-27</v>
      </c>
      <c r="T135" s="12">
        <f>'orig. data'!AE112</f>
        <v>0.8608495035</v>
      </c>
    </row>
    <row r="136" spans="2:20" ht="12.75">
      <c r="B136"/>
      <c r="C136"/>
      <c r="D136"/>
      <c r="E136"/>
      <c r="F136"/>
      <c r="G136"/>
      <c r="H136" s="13"/>
      <c r="I136" s="3"/>
      <c r="J136" s="3"/>
      <c r="K136" s="13"/>
      <c r="L136" s="6"/>
      <c r="M136" s="6"/>
      <c r="N136" s="12"/>
      <c r="P136" s="6"/>
      <c r="Q136" s="6"/>
      <c r="R136" s="12"/>
      <c r="T136" s="12"/>
    </row>
    <row r="137" spans="1:20" ht="12.75">
      <c r="A137" s="2">
        <v>110</v>
      </c>
      <c r="B137" t="s">
        <v>292</v>
      </c>
      <c r="C137">
        <f t="shared" si="36"/>
      </c>
      <c r="D137">
        <f t="shared" si="37"/>
      </c>
      <c r="E137">
        <f t="shared" si="38"/>
      </c>
      <c r="F137" t="str">
        <f>IF(AND(L137&gt;0,L137&lt;=5),"T1c"," ")&amp;IF(AND(M137&gt;0,M137&lt;=5),"T1p"," ")</f>
        <v>  </v>
      </c>
      <c r="G137" t="str">
        <f>IF(AND(P137&gt;0,P137&lt;=5),"T2c"," ")&amp;IF(AND(Q137&gt;0,Q137&lt;=5),"T2p"," ")</f>
        <v>  </v>
      </c>
      <c r="H137" s="13">
        <f>I$19</f>
        <v>2.8836742518</v>
      </c>
      <c r="I137" s="3">
        <f>'orig. data'!E109</f>
        <v>3.0449835969</v>
      </c>
      <c r="J137" s="3">
        <f>'orig. data'!S109</f>
        <v>2.9094539338</v>
      </c>
      <c r="K137" s="13">
        <f>J$19</f>
        <v>2.6658392674</v>
      </c>
      <c r="L137" s="6">
        <f>'orig. data'!C109</f>
        <v>460</v>
      </c>
      <c r="M137" s="6">
        <f>'orig. data'!D109</f>
        <v>149003</v>
      </c>
      <c r="N137" s="12">
        <f>'orig. data'!H109</f>
        <v>0.2536422039</v>
      </c>
      <c r="P137" s="6">
        <f>'orig. data'!Q109</f>
        <v>384</v>
      </c>
      <c r="Q137" s="6">
        <f>'orig. data'!R109</f>
        <v>141940</v>
      </c>
      <c r="R137" s="12">
        <f>'orig. data'!V109</f>
        <v>0.0919256867</v>
      </c>
      <c r="T137" s="12">
        <f>'orig. data'!AE109</f>
        <v>0.5278446133</v>
      </c>
    </row>
    <row r="138" spans="1:20" ht="12.75">
      <c r="A138" s="2">
        <v>111</v>
      </c>
      <c r="B138" t="s">
        <v>216</v>
      </c>
      <c r="C138" t="str">
        <f t="shared" si="36"/>
        <v>1</v>
      </c>
      <c r="D138" t="str">
        <f t="shared" si="37"/>
        <v>2</v>
      </c>
      <c r="E138">
        <f t="shared" si="38"/>
      </c>
      <c r="F138" t="str">
        <f>IF(AND(L138&gt;0,L138&lt;=5),"T1c"," ")&amp;IF(AND(M138&gt;0,M138&lt;=5),"T1p"," ")</f>
        <v>  </v>
      </c>
      <c r="G138" t="str">
        <f>IF(AND(P138&gt;0,P138&lt;=5),"T2c"," ")&amp;IF(AND(Q138&gt;0,Q138&lt;=5),"T2p"," ")</f>
        <v>  </v>
      </c>
      <c r="H138" s="13">
        <f>I$19</f>
        <v>2.8836742518</v>
      </c>
      <c r="I138" s="3">
        <f>'orig. data'!E110</f>
        <v>4.7412339912</v>
      </c>
      <c r="J138" s="3">
        <f>'orig. data'!S110</f>
        <v>5.0044489568</v>
      </c>
      <c r="K138" s="13">
        <f>J$19</f>
        <v>2.6658392674</v>
      </c>
      <c r="L138" s="6">
        <f>'orig. data'!C110</f>
        <v>578</v>
      </c>
      <c r="M138" s="6">
        <f>'orig. data'!D110</f>
        <v>123799</v>
      </c>
      <c r="N138" s="12">
        <f>'orig. data'!H110</f>
        <v>1.573726E-31</v>
      </c>
      <c r="P138" s="6">
        <f>'orig. data'!Q110</f>
        <v>519</v>
      </c>
      <c r="Q138" s="6">
        <f>'orig. data'!R110</f>
        <v>116476</v>
      </c>
      <c r="R138" s="12">
        <f>'orig. data'!V110</f>
        <v>1.113868E-44</v>
      </c>
      <c r="T138" s="12">
        <f>'orig. data'!AE110</f>
        <v>0.3560195842</v>
      </c>
    </row>
    <row r="139" spans="2:7" ht="12.75">
      <c r="B139"/>
      <c r="C139"/>
      <c r="D139"/>
      <c r="E139">
        <f t="shared" si="38"/>
      </c>
      <c r="F139" t="str">
        <f>IF(AND(L139&gt;0,L139&lt;=5),"T1c"," ")&amp;IF(AND(M139&gt;0,M139&lt;=5),"T1p"," ")</f>
        <v>  </v>
      </c>
      <c r="G139"/>
    </row>
    <row r="140" spans="2:7" ht="12.75">
      <c r="B140"/>
      <c r="C140"/>
      <c r="D140"/>
      <c r="E140">
        <f t="shared" si="38"/>
      </c>
      <c r="F140"/>
      <c r="G140"/>
    </row>
    <row r="141" spans="2:7" ht="12.75">
      <c r="B141"/>
      <c r="C141"/>
      <c r="D141"/>
      <c r="E141">
        <f t="shared" si="38"/>
      </c>
      <c r="F141"/>
      <c r="G141"/>
    </row>
    <row r="142" spans="2:7" ht="12.75">
      <c r="B142"/>
      <c r="C142"/>
      <c r="D142"/>
      <c r="E142">
        <f t="shared" si="38"/>
      </c>
      <c r="F142"/>
      <c r="G142"/>
    </row>
    <row r="143" spans="2:7" ht="12.75">
      <c r="B143"/>
      <c r="C143"/>
      <c r="D143"/>
      <c r="E143">
        <f t="shared" si="38"/>
      </c>
      <c r="F143"/>
      <c r="G143"/>
    </row>
    <row r="144" spans="2:7" ht="12.75">
      <c r="B144"/>
      <c r="C144"/>
      <c r="D144"/>
      <c r="E144">
        <f t="shared" si="38"/>
      </c>
      <c r="F144"/>
      <c r="G144"/>
    </row>
    <row r="145" spans="2:7" ht="12.75">
      <c r="B145"/>
      <c r="C145"/>
      <c r="D145"/>
      <c r="E145">
        <f t="shared" si="38"/>
      </c>
      <c r="F145"/>
      <c r="G145"/>
    </row>
    <row r="146" ht="12.75">
      <c r="E146">
        <f t="shared" si="38"/>
      </c>
    </row>
    <row r="147" ht="12.75">
      <c r="E147">
        <f t="shared" si="38"/>
      </c>
    </row>
    <row r="148" ht="12.75">
      <c r="E148">
        <f t="shared" si="38"/>
      </c>
    </row>
    <row r="149" ht="12.75">
      <c r="E149">
        <f t="shared" si="38"/>
      </c>
    </row>
    <row r="150" ht="12.75">
      <c r="E150">
        <f t="shared" si="38"/>
      </c>
    </row>
    <row r="151" ht="12.75">
      <c r="E151">
        <f t="shared" si="38"/>
      </c>
    </row>
    <row r="152" ht="12.75">
      <c r="E152">
        <f t="shared" si="38"/>
      </c>
    </row>
    <row r="153" ht="12.75">
      <c r="E153">
        <f t="shared" si="38"/>
      </c>
    </row>
    <row r="154" ht="12.75">
      <c r="E154">
        <f t="shared" si="38"/>
      </c>
    </row>
    <row r="155" ht="12.75">
      <c r="E155">
        <f t="shared" si="38"/>
      </c>
    </row>
    <row r="156" ht="12.75">
      <c r="E156">
        <f t="shared" si="38"/>
      </c>
    </row>
    <row r="157" ht="12.75">
      <c r="E157">
        <f t="shared" si="38"/>
      </c>
    </row>
    <row r="158" ht="12.75">
      <c r="E158">
        <f t="shared" si="38"/>
      </c>
    </row>
    <row r="159" ht="12.75">
      <c r="E159">
        <f t="shared" si="38"/>
      </c>
    </row>
    <row r="160" ht="12.75">
      <c r="E160">
        <f t="shared" si="38"/>
      </c>
    </row>
    <row r="161" ht="12.75">
      <c r="E161">
        <f t="shared" si="38"/>
      </c>
    </row>
    <row r="162" ht="12.75">
      <c r="E162">
        <f t="shared" si="38"/>
      </c>
    </row>
    <row r="163" ht="12.75">
      <c r="E163">
        <f t="shared" si="38"/>
      </c>
    </row>
    <row r="164" ht="12.75">
      <c r="E164">
        <f t="shared" si="38"/>
      </c>
    </row>
    <row r="165" ht="12.75">
      <c r="E165">
        <f t="shared" si="38"/>
      </c>
    </row>
    <row r="166" ht="12.75">
      <c r="E166">
        <f t="shared" si="38"/>
      </c>
    </row>
    <row r="167" ht="12.75">
      <c r="E167">
        <f t="shared" si="38"/>
      </c>
    </row>
    <row r="168" ht="12.75">
      <c r="E168">
        <f t="shared" si="38"/>
      </c>
    </row>
    <row r="169" ht="12.75">
      <c r="E169">
        <f t="shared" si="38"/>
      </c>
    </row>
    <row r="170" ht="12.75">
      <c r="E170">
        <f t="shared" si="38"/>
      </c>
    </row>
    <row r="171" ht="12.75">
      <c r="E171">
        <f t="shared" si="38"/>
      </c>
    </row>
    <row r="172" ht="12.75">
      <c r="E172">
        <f t="shared" si="38"/>
      </c>
    </row>
    <row r="173" ht="12.75">
      <c r="E173">
        <f t="shared" si="38"/>
      </c>
    </row>
    <row r="174" ht="12.75">
      <c r="E174">
        <f t="shared" si="38"/>
      </c>
    </row>
    <row r="175" ht="12.75">
      <c r="E175">
        <f t="shared" si="38"/>
      </c>
    </row>
    <row r="176" ht="12.75">
      <c r="E176">
        <f t="shared" si="38"/>
      </c>
    </row>
    <row r="177" ht="12.75">
      <c r="E177">
        <f t="shared" si="38"/>
      </c>
    </row>
    <row r="178" ht="12.75">
      <c r="E178">
        <f t="shared" si="38"/>
      </c>
    </row>
    <row r="179" ht="12.75">
      <c r="E179">
        <f t="shared" si="38"/>
      </c>
    </row>
    <row r="180" ht="12.75">
      <c r="E180">
        <f t="shared" si="38"/>
      </c>
    </row>
    <row r="181" ht="12.75">
      <c r="E181">
        <f t="shared" si="38"/>
      </c>
    </row>
    <row r="182" ht="12.75">
      <c r="E182">
        <f t="shared" si="38"/>
      </c>
    </row>
    <row r="183" ht="12.75">
      <c r="E183">
        <f t="shared" si="38"/>
      </c>
    </row>
    <row r="184" ht="12.75">
      <c r="E184">
        <f t="shared" si="38"/>
      </c>
    </row>
    <row r="185" ht="12.75">
      <c r="E185">
        <f t="shared" si="38"/>
      </c>
    </row>
    <row r="186" ht="12.75">
      <c r="E186">
        <f t="shared" si="38"/>
      </c>
    </row>
    <row r="187" ht="12.75">
      <c r="E187">
        <f t="shared" si="38"/>
      </c>
    </row>
    <row r="188" ht="12.75">
      <c r="E188">
        <f t="shared" si="38"/>
      </c>
    </row>
    <row r="189" ht="12.75">
      <c r="E189">
        <f aca="true" t="shared" si="39" ref="E189:E252">IF(AND(T189&lt;=0.005,T189&gt;0),"t","")</f>
      </c>
    </row>
    <row r="190" ht="12.75">
      <c r="E190">
        <f t="shared" si="39"/>
      </c>
    </row>
    <row r="191" ht="12.75">
      <c r="E191">
        <f t="shared" si="39"/>
      </c>
    </row>
    <row r="192" ht="12.75">
      <c r="E192">
        <f t="shared" si="39"/>
      </c>
    </row>
    <row r="193" ht="12.75">
      <c r="E193">
        <f t="shared" si="39"/>
      </c>
    </row>
    <row r="194" ht="12.75">
      <c r="E194">
        <f t="shared" si="39"/>
      </c>
    </row>
    <row r="195" ht="12.75">
      <c r="E195">
        <f t="shared" si="39"/>
      </c>
    </row>
    <row r="196" ht="12.75">
      <c r="E196">
        <f t="shared" si="39"/>
      </c>
    </row>
    <row r="197" ht="12.75">
      <c r="E197">
        <f t="shared" si="39"/>
      </c>
    </row>
    <row r="198" ht="12.75">
      <c r="E198">
        <f t="shared" si="39"/>
      </c>
    </row>
    <row r="199" ht="12.75">
      <c r="E199">
        <f t="shared" si="39"/>
      </c>
    </row>
    <row r="200" ht="12.75">
      <c r="E200">
        <f t="shared" si="39"/>
      </c>
    </row>
    <row r="201" ht="12.75">
      <c r="E201">
        <f t="shared" si="39"/>
      </c>
    </row>
    <row r="202" ht="12.75">
      <c r="E202">
        <f t="shared" si="39"/>
      </c>
    </row>
    <row r="203" ht="12.75">
      <c r="E203">
        <f t="shared" si="39"/>
      </c>
    </row>
    <row r="204" ht="12.75">
      <c r="E204">
        <f t="shared" si="39"/>
      </c>
    </row>
    <row r="205" ht="12.75">
      <c r="E205">
        <f t="shared" si="39"/>
      </c>
    </row>
    <row r="206" ht="12.75">
      <c r="E206">
        <f t="shared" si="39"/>
      </c>
    </row>
    <row r="207" ht="12.75">
      <c r="E207">
        <f t="shared" si="39"/>
      </c>
    </row>
    <row r="208" ht="12.75">
      <c r="E208">
        <f t="shared" si="39"/>
      </c>
    </row>
    <row r="209" ht="12.75">
      <c r="E209">
        <f t="shared" si="39"/>
      </c>
    </row>
    <row r="210" ht="12.75">
      <c r="E210">
        <f t="shared" si="39"/>
      </c>
    </row>
    <row r="211" ht="12.75">
      <c r="E211">
        <f t="shared" si="39"/>
      </c>
    </row>
    <row r="212" ht="12.75">
      <c r="E212">
        <f t="shared" si="39"/>
      </c>
    </row>
    <row r="213" ht="12.75">
      <c r="E213">
        <f t="shared" si="39"/>
      </c>
    </row>
    <row r="214" ht="12.75">
      <c r="E214">
        <f t="shared" si="39"/>
      </c>
    </row>
    <row r="215" ht="12.75">
      <c r="E215">
        <f t="shared" si="39"/>
      </c>
    </row>
    <row r="216" ht="12.75">
      <c r="E216">
        <f t="shared" si="39"/>
      </c>
    </row>
    <row r="217" ht="12.75">
      <c r="E217">
        <f t="shared" si="39"/>
      </c>
    </row>
    <row r="218" ht="12.75">
      <c r="E218">
        <f t="shared" si="39"/>
      </c>
    </row>
    <row r="219" ht="12.75">
      <c r="E219">
        <f t="shared" si="39"/>
      </c>
    </row>
    <row r="220" ht="12.75">
      <c r="E220">
        <f t="shared" si="39"/>
      </c>
    </row>
    <row r="221" ht="12.75">
      <c r="E221">
        <f t="shared" si="39"/>
      </c>
    </row>
    <row r="222" ht="12.75">
      <c r="E222">
        <f t="shared" si="39"/>
      </c>
    </row>
    <row r="223" ht="12.75">
      <c r="E223">
        <f t="shared" si="39"/>
      </c>
    </row>
    <row r="224" ht="12.75">
      <c r="E224">
        <f t="shared" si="39"/>
      </c>
    </row>
    <row r="225" ht="12.75">
      <c r="E225">
        <f t="shared" si="39"/>
      </c>
    </row>
    <row r="226" ht="12.75">
      <c r="E226">
        <f t="shared" si="39"/>
      </c>
    </row>
    <row r="227" ht="12.75">
      <c r="E227">
        <f t="shared" si="39"/>
      </c>
    </row>
    <row r="228" ht="12.75">
      <c r="E228">
        <f t="shared" si="39"/>
      </c>
    </row>
    <row r="229" ht="12.75">
      <c r="E229">
        <f t="shared" si="39"/>
      </c>
    </row>
    <row r="230" ht="12.75">
      <c r="E230">
        <f t="shared" si="39"/>
      </c>
    </row>
    <row r="231" ht="12.75">
      <c r="E231">
        <f t="shared" si="39"/>
      </c>
    </row>
    <row r="232" ht="12.75">
      <c r="E232">
        <f t="shared" si="39"/>
      </c>
    </row>
    <row r="233" ht="12.75">
      <c r="E233">
        <f t="shared" si="39"/>
      </c>
    </row>
    <row r="234" ht="12.75">
      <c r="E234">
        <f t="shared" si="39"/>
      </c>
    </row>
    <row r="235" ht="12.75">
      <c r="E235">
        <f t="shared" si="39"/>
      </c>
    </row>
    <row r="236" ht="12.75">
      <c r="E236">
        <f t="shared" si="39"/>
      </c>
    </row>
    <row r="237" ht="12.75">
      <c r="E237">
        <f t="shared" si="39"/>
      </c>
    </row>
    <row r="238" ht="12.75">
      <c r="E238">
        <f t="shared" si="39"/>
      </c>
    </row>
    <row r="239" ht="12.75">
      <c r="E239">
        <f t="shared" si="39"/>
      </c>
    </row>
    <row r="240" ht="12.75">
      <c r="E240">
        <f t="shared" si="39"/>
      </c>
    </row>
    <row r="241" ht="12.75">
      <c r="E241">
        <f t="shared" si="39"/>
      </c>
    </row>
    <row r="242" ht="12.75">
      <c r="E242">
        <f t="shared" si="39"/>
      </c>
    </row>
    <row r="243" ht="12.75">
      <c r="E243">
        <f t="shared" si="39"/>
      </c>
    </row>
    <row r="244" ht="12.75">
      <c r="E244">
        <f t="shared" si="39"/>
      </c>
    </row>
    <row r="245" ht="12.75">
      <c r="E245">
        <f t="shared" si="39"/>
      </c>
    </row>
    <row r="246" ht="12.75">
      <c r="E246">
        <f t="shared" si="39"/>
      </c>
    </row>
    <row r="247" ht="12.75">
      <c r="E247">
        <f t="shared" si="39"/>
      </c>
    </row>
    <row r="248" ht="12.75">
      <c r="E248">
        <f t="shared" si="39"/>
      </c>
    </row>
    <row r="249" ht="12.75">
      <c r="E249">
        <f t="shared" si="39"/>
      </c>
    </row>
    <row r="250" ht="12.75">
      <c r="E250">
        <f t="shared" si="39"/>
      </c>
    </row>
    <row r="251" ht="12.75">
      <c r="E251">
        <f t="shared" si="39"/>
      </c>
    </row>
    <row r="252" ht="12.75">
      <c r="E252">
        <f t="shared" si="39"/>
      </c>
    </row>
    <row r="253" ht="12.75">
      <c r="E253">
        <f aca="true" t="shared" si="40" ref="E253:E316">IF(AND(T253&lt;=0.005,T253&gt;0),"t","")</f>
      </c>
    </row>
    <row r="254" ht="12.75">
      <c r="E254">
        <f t="shared" si="40"/>
      </c>
    </row>
    <row r="255" ht="12.75">
      <c r="E255">
        <f t="shared" si="40"/>
      </c>
    </row>
    <row r="256" ht="12.75">
      <c r="E256">
        <f t="shared" si="40"/>
      </c>
    </row>
    <row r="257" ht="12.75">
      <c r="E257">
        <f t="shared" si="40"/>
      </c>
    </row>
    <row r="258" ht="12.75">
      <c r="E258">
        <f t="shared" si="40"/>
      </c>
    </row>
    <row r="259" ht="12.75">
      <c r="E259">
        <f t="shared" si="40"/>
      </c>
    </row>
    <row r="260" ht="12.75">
      <c r="E260">
        <f t="shared" si="40"/>
      </c>
    </row>
    <row r="261" ht="12.75">
      <c r="E261">
        <f t="shared" si="40"/>
      </c>
    </row>
    <row r="262" ht="12.75">
      <c r="E262">
        <f t="shared" si="40"/>
      </c>
    </row>
    <row r="263" ht="12.75">
      <c r="E263">
        <f t="shared" si="40"/>
      </c>
    </row>
    <row r="264" ht="12.75">
      <c r="E264">
        <f t="shared" si="40"/>
      </c>
    </row>
    <row r="265" ht="12.75">
      <c r="E265">
        <f t="shared" si="40"/>
      </c>
    </row>
    <row r="266" ht="12.75">
      <c r="E266">
        <f t="shared" si="40"/>
      </c>
    </row>
    <row r="267" ht="12.75">
      <c r="E267">
        <f t="shared" si="40"/>
      </c>
    </row>
    <row r="268" ht="12.75">
      <c r="E268">
        <f t="shared" si="40"/>
      </c>
    </row>
    <row r="269" ht="12.75">
      <c r="E269">
        <f t="shared" si="40"/>
      </c>
    </row>
    <row r="270" ht="12.75">
      <c r="E270">
        <f t="shared" si="40"/>
      </c>
    </row>
    <row r="271" ht="12.75">
      <c r="E271">
        <f t="shared" si="40"/>
      </c>
    </row>
    <row r="272" ht="12.75">
      <c r="E272">
        <f t="shared" si="40"/>
      </c>
    </row>
    <row r="273" ht="12.75">
      <c r="E273">
        <f t="shared" si="40"/>
      </c>
    </row>
    <row r="274" ht="12.75">
      <c r="E274">
        <f t="shared" si="40"/>
      </c>
    </row>
    <row r="275" ht="12.75">
      <c r="E275">
        <f t="shared" si="40"/>
      </c>
    </row>
    <row r="276" ht="12.75">
      <c r="E276">
        <f t="shared" si="40"/>
      </c>
    </row>
    <row r="277" ht="12.75">
      <c r="E277">
        <f t="shared" si="40"/>
      </c>
    </row>
    <row r="278" ht="12.75">
      <c r="E278">
        <f t="shared" si="40"/>
      </c>
    </row>
    <row r="279" ht="12.75">
      <c r="E279">
        <f t="shared" si="40"/>
      </c>
    </row>
    <row r="280" ht="12.75">
      <c r="E280">
        <f t="shared" si="40"/>
      </c>
    </row>
    <row r="281" ht="12.75">
      <c r="E281">
        <f t="shared" si="40"/>
      </c>
    </row>
    <row r="282" ht="12.75">
      <c r="E282">
        <f t="shared" si="40"/>
      </c>
    </row>
    <row r="283" ht="12.75">
      <c r="E283">
        <f t="shared" si="40"/>
      </c>
    </row>
    <row r="284" ht="12.75">
      <c r="E284">
        <f t="shared" si="40"/>
      </c>
    </row>
    <row r="285" ht="12.75">
      <c r="E285">
        <f t="shared" si="40"/>
      </c>
    </row>
    <row r="286" ht="12.75">
      <c r="E286">
        <f t="shared" si="40"/>
      </c>
    </row>
    <row r="287" ht="12.75">
      <c r="E287">
        <f t="shared" si="40"/>
      </c>
    </row>
    <row r="288" ht="12.75">
      <c r="E288">
        <f t="shared" si="40"/>
      </c>
    </row>
    <row r="289" ht="12.75">
      <c r="E289">
        <f t="shared" si="40"/>
      </c>
    </row>
    <row r="290" ht="12.75">
      <c r="E290">
        <f t="shared" si="40"/>
      </c>
    </row>
    <row r="291" ht="12.75">
      <c r="E291">
        <f t="shared" si="40"/>
      </c>
    </row>
    <row r="292" ht="12.75">
      <c r="E292">
        <f t="shared" si="40"/>
      </c>
    </row>
    <row r="293" ht="12.75">
      <c r="E293">
        <f t="shared" si="40"/>
      </c>
    </row>
    <row r="294" ht="12.75">
      <c r="E294">
        <f t="shared" si="40"/>
      </c>
    </row>
    <row r="295" ht="12.75">
      <c r="E295">
        <f t="shared" si="40"/>
      </c>
    </row>
    <row r="296" ht="12.75">
      <c r="E296">
        <f t="shared" si="40"/>
      </c>
    </row>
    <row r="297" ht="12.75">
      <c r="E297">
        <f t="shared" si="40"/>
      </c>
    </row>
    <row r="298" ht="12.75">
      <c r="E298">
        <f t="shared" si="40"/>
      </c>
    </row>
    <row r="299" ht="12.75">
      <c r="E299">
        <f t="shared" si="40"/>
      </c>
    </row>
    <row r="300" ht="12.75">
      <c r="E300">
        <f t="shared" si="40"/>
      </c>
    </row>
    <row r="301" ht="12.75">
      <c r="E301">
        <f t="shared" si="40"/>
      </c>
    </row>
    <row r="302" ht="12.75">
      <c r="E302">
        <f t="shared" si="40"/>
      </c>
    </row>
    <row r="303" ht="12.75">
      <c r="E303">
        <f t="shared" si="40"/>
      </c>
    </row>
    <row r="304" ht="12.75">
      <c r="E304">
        <f t="shared" si="40"/>
      </c>
    </row>
    <row r="305" ht="12.75">
      <c r="E305">
        <f t="shared" si="40"/>
      </c>
    </row>
    <row r="306" ht="12.75">
      <c r="E306">
        <f t="shared" si="40"/>
      </c>
    </row>
    <row r="307" ht="12.75">
      <c r="E307">
        <f t="shared" si="40"/>
      </c>
    </row>
    <row r="308" ht="12.75">
      <c r="E308">
        <f t="shared" si="40"/>
      </c>
    </row>
    <row r="309" ht="12.75">
      <c r="E309">
        <f t="shared" si="40"/>
      </c>
    </row>
    <row r="310" ht="12.75">
      <c r="E310">
        <f t="shared" si="40"/>
      </c>
    </row>
    <row r="311" ht="12.75">
      <c r="E311">
        <f t="shared" si="40"/>
      </c>
    </row>
    <row r="312" ht="12.75">
      <c r="E312">
        <f t="shared" si="40"/>
      </c>
    </row>
    <row r="313" ht="12.75">
      <c r="E313">
        <f t="shared" si="40"/>
      </c>
    </row>
    <row r="314" ht="12.75">
      <c r="E314">
        <f t="shared" si="40"/>
      </c>
    </row>
    <row r="315" ht="12.75">
      <c r="E315">
        <f t="shared" si="40"/>
      </c>
    </row>
    <row r="316" ht="12.75">
      <c r="E316">
        <f t="shared" si="40"/>
      </c>
    </row>
    <row r="317" ht="12.75">
      <c r="E317">
        <f aca="true" t="shared" si="41" ref="E317:E380">IF(AND(T317&lt;=0.005,T317&gt;0),"t","")</f>
      </c>
    </row>
    <row r="318" ht="12.75">
      <c r="E318">
        <f t="shared" si="41"/>
      </c>
    </row>
    <row r="319" ht="12.75">
      <c r="E319">
        <f t="shared" si="41"/>
      </c>
    </row>
    <row r="320" ht="12.75">
      <c r="E320">
        <f t="shared" si="41"/>
      </c>
    </row>
    <row r="321" ht="12.75">
      <c r="E321">
        <f t="shared" si="41"/>
      </c>
    </row>
    <row r="322" ht="12.75">
      <c r="E322">
        <f t="shared" si="41"/>
      </c>
    </row>
    <row r="323" ht="12.75">
      <c r="E323">
        <f t="shared" si="41"/>
      </c>
    </row>
    <row r="324" ht="12.75">
      <c r="E324">
        <f t="shared" si="41"/>
      </c>
    </row>
    <row r="325" ht="12.75">
      <c r="E325">
        <f t="shared" si="41"/>
      </c>
    </row>
    <row r="326" ht="12.75">
      <c r="E326">
        <f t="shared" si="41"/>
      </c>
    </row>
    <row r="327" ht="12.75">
      <c r="E327">
        <f t="shared" si="41"/>
      </c>
    </row>
    <row r="328" ht="12.75">
      <c r="E328">
        <f t="shared" si="41"/>
      </c>
    </row>
    <row r="329" ht="12.75">
      <c r="E329">
        <f t="shared" si="41"/>
      </c>
    </row>
    <row r="330" ht="12.75">
      <c r="E330">
        <f t="shared" si="41"/>
      </c>
    </row>
    <row r="331" ht="12.75">
      <c r="E331">
        <f t="shared" si="41"/>
      </c>
    </row>
    <row r="332" ht="12.75">
      <c r="E332">
        <f t="shared" si="41"/>
      </c>
    </row>
    <row r="333" ht="12.75">
      <c r="E333">
        <f t="shared" si="41"/>
      </c>
    </row>
    <row r="334" ht="12.75">
      <c r="E334">
        <f t="shared" si="41"/>
      </c>
    </row>
    <row r="335" ht="12.75">
      <c r="E335">
        <f t="shared" si="41"/>
      </c>
    </row>
    <row r="336" ht="12.75">
      <c r="E336">
        <f t="shared" si="41"/>
      </c>
    </row>
    <row r="337" ht="12.75">
      <c r="E337">
        <f t="shared" si="41"/>
      </c>
    </row>
    <row r="338" ht="12.75">
      <c r="E338">
        <f t="shared" si="41"/>
      </c>
    </row>
    <row r="339" ht="12.75">
      <c r="E339">
        <f t="shared" si="41"/>
      </c>
    </row>
    <row r="340" ht="12.75">
      <c r="E340">
        <f t="shared" si="41"/>
      </c>
    </row>
    <row r="341" ht="12.75">
      <c r="E341">
        <f t="shared" si="41"/>
      </c>
    </row>
    <row r="342" ht="12.75">
      <c r="E342">
        <f t="shared" si="41"/>
      </c>
    </row>
    <row r="343" ht="12.75">
      <c r="E343">
        <f t="shared" si="41"/>
      </c>
    </row>
    <row r="344" ht="12.75">
      <c r="E344">
        <f t="shared" si="41"/>
      </c>
    </row>
    <row r="345" ht="12.75">
      <c r="E345">
        <f t="shared" si="41"/>
      </c>
    </row>
    <row r="346" ht="12.75">
      <c r="E346">
        <f t="shared" si="41"/>
      </c>
    </row>
    <row r="347" ht="12.75">
      <c r="E347">
        <f t="shared" si="41"/>
      </c>
    </row>
    <row r="348" ht="12.75">
      <c r="E348">
        <f t="shared" si="41"/>
      </c>
    </row>
    <row r="349" ht="12.75">
      <c r="E349">
        <f t="shared" si="41"/>
      </c>
    </row>
    <row r="350" ht="12.75">
      <c r="E350">
        <f t="shared" si="41"/>
      </c>
    </row>
    <row r="351" ht="12.75">
      <c r="E351">
        <f t="shared" si="41"/>
      </c>
    </row>
    <row r="352" ht="12.75">
      <c r="E352">
        <f t="shared" si="41"/>
      </c>
    </row>
    <row r="353" ht="12.75">
      <c r="E353">
        <f t="shared" si="41"/>
      </c>
    </row>
    <row r="354" ht="12.75">
      <c r="E354">
        <f t="shared" si="41"/>
      </c>
    </row>
    <row r="355" ht="12.75">
      <c r="E355">
        <f t="shared" si="41"/>
      </c>
    </row>
    <row r="356" ht="12.75">
      <c r="E356">
        <f t="shared" si="41"/>
      </c>
    </row>
    <row r="357" ht="12.75">
      <c r="E357">
        <f t="shared" si="41"/>
      </c>
    </row>
    <row r="358" ht="12.75">
      <c r="E358">
        <f t="shared" si="41"/>
      </c>
    </row>
    <row r="359" ht="12.75">
      <c r="E359">
        <f t="shared" si="41"/>
      </c>
    </row>
    <row r="360" ht="12.75">
      <c r="E360">
        <f t="shared" si="41"/>
      </c>
    </row>
    <row r="361" ht="12.75">
      <c r="E361">
        <f t="shared" si="41"/>
      </c>
    </row>
    <row r="362" ht="12.75">
      <c r="E362">
        <f t="shared" si="41"/>
      </c>
    </row>
    <row r="363" ht="12.75">
      <c r="E363">
        <f t="shared" si="41"/>
      </c>
    </row>
    <row r="364" ht="12.75">
      <c r="E364">
        <f t="shared" si="41"/>
      </c>
    </row>
    <row r="365" ht="12.75">
      <c r="E365">
        <f t="shared" si="41"/>
      </c>
    </row>
    <row r="366" ht="12.75">
      <c r="E366">
        <f t="shared" si="41"/>
      </c>
    </row>
    <row r="367" ht="12.75">
      <c r="E367">
        <f t="shared" si="41"/>
      </c>
    </row>
    <row r="368" ht="12.75">
      <c r="E368">
        <f t="shared" si="41"/>
      </c>
    </row>
    <row r="369" ht="12.75">
      <c r="E369">
        <f t="shared" si="41"/>
      </c>
    </row>
    <row r="370" ht="12.75">
      <c r="E370">
        <f t="shared" si="41"/>
      </c>
    </row>
    <row r="371" ht="12.75">
      <c r="E371">
        <f t="shared" si="41"/>
      </c>
    </row>
    <row r="372" ht="12.75">
      <c r="E372">
        <f t="shared" si="41"/>
      </c>
    </row>
    <row r="373" ht="12.75">
      <c r="E373">
        <f t="shared" si="41"/>
      </c>
    </row>
    <row r="374" ht="12.75">
      <c r="E374">
        <f t="shared" si="41"/>
      </c>
    </row>
    <row r="375" ht="12.75">
      <c r="E375">
        <f t="shared" si="41"/>
      </c>
    </row>
    <row r="376" ht="12.75">
      <c r="E376">
        <f t="shared" si="41"/>
      </c>
    </row>
    <row r="377" ht="12.75">
      <c r="E377">
        <f t="shared" si="41"/>
      </c>
    </row>
    <row r="378" ht="12.75">
      <c r="E378">
        <f t="shared" si="41"/>
      </c>
    </row>
    <row r="379" ht="12.75">
      <c r="E379">
        <f t="shared" si="41"/>
      </c>
    </row>
    <row r="380" ht="12.75">
      <c r="E380">
        <f t="shared" si="41"/>
      </c>
    </row>
    <row r="381" ht="12.75">
      <c r="E381">
        <f aca="true" t="shared" si="42" ref="E381:E444">IF(AND(T381&lt;=0.005,T381&gt;0),"t","")</f>
      </c>
    </row>
    <row r="382" ht="12.75">
      <c r="E382">
        <f t="shared" si="42"/>
      </c>
    </row>
    <row r="383" ht="12.75">
      <c r="E383">
        <f t="shared" si="42"/>
      </c>
    </row>
    <row r="384" ht="12.75">
      <c r="E384">
        <f t="shared" si="42"/>
      </c>
    </row>
    <row r="385" ht="12.75">
      <c r="E385">
        <f t="shared" si="42"/>
      </c>
    </row>
    <row r="386" ht="12.75">
      <c r="E386">
        <f t="shared" si="42"/>
      </c>
    </row>
    <row r="387" ht="12.75">
      <c r="E387">
        <f t="shared" si="42"/>
      </c>
    </row>
    <row r="388" ht="12.75">
      <c r="E388">
        <f t="shared" si="42"/>
      </c>
    </row>
    <row r="389" ht="12.75">
      <c r="E389">
        <f t="shared" si="42"/>
      </c>
    </row>
    <row r="390" ht="12.75">
      <c r="E390">
        <f t="shared" si="42"/>
      </c>
    </row>
    <row r="391" ht="12.75">
      <c r="E391">
        <f t="shared" si="42"/>
      </c>
    </row>
    <row r="392" ht="12.75">
      <c r="E392">
        <f t="shared" si="42"/>
      </c>
    </row>
    <row r="393" ht="12.75">
      <c r="E393">
        <f t="shared" si="42"/>
      </c>
    </row>
    <row r="394" ht="12.75">
      <c r="E394">
        <f t="shared" si="42"/>
      </c>
    </row>
    <row r="395" ht="12.75">
      <c r="E395">
        <f t="shared" si="42"/>
      </c>
    </row>
    <row r="396" ht="12.75">
      <c r="E396">
        <f t="shared" si="42"/>
      </c>
    </row>
    <row r="397" ht="12.75">
      <c r="E397">
        <f t="shared" si="42"/>
      </c>
    </row>
    <row r="398" ht="12.75">
      <c r="E398">
        <f t="shared" si="42"/>
      </c>
    </row>
    <row r="399" ht="12.75">
      <c r="E399">
        <f t="shared" si="42"/>
      </c>
    </row>
    <row r="400" ht="12.75">
      <c r="E400">
        <f t="shared" si="42"/>
      </c>
    </row>
    <row r="401" ht="12.75">
      <c r="E401">
        <f t="shared" si="42"/>
      </c>
    </row>
    <row r="402" ht="12.75">
      <c r="E402">
        <f t="shared" si="42"/>
      </c>
    </row>
    <row r="403" ht="12.75">
      <c r="E403">
        <f t="shared" si="42"/>
      </c>
    </row>
    <row r="404" ht="12.75">
      <c r="E404">
        <f t="shared" si="42"/>
      </c>
    </row>
    <row r="405" ht="12.75">
      <c r="E405">
        <f t="shared" si="42"/>
      </c>
    </row>
    <row r="406" ht="12.75">
      <c r="E406">
        <f t="shared" si="42"/>
      </c>
    </row>
    <row r="407" ht="12.75">
      <c r="E407">
        <f t="shared" si="42"/>
      </c>
    </row>
    <row r="408" ht="12.75">
      <c r="E408">
        <f t="shared" si="42"/>
      </c>
    </row>
    <row r="409" ht="12.75">
      <c r="E409">
        <f t="shared" si="42"/>
      </c>
    </row>
    <row r="410" ht="12.75">
      <c r="E410">
        <f t="shared" si="42"/>
      </c>
    </row>
    <row r="411" ht="12.75">
      <c r="E411">
        <f t="shared" si="42"/>
      </c>
    </row>
    <row r="412" ht="12.75">
      <c r="E412">
        <f t="shared" si="42"/>
      </c>
    </row>
    <row r="413" ht="12.75">
      <c r="E413">
        <f t="shared" si="42"/>
      </c>
    </row>
    <row r="414" ht="12.75">
      <c r="E414">
        <f t="shared" si="42"/>
      </c>
    </row>
    <row r="415" ht="12.75">
      <c r="E415">
        <f t="shared" si="42"/>
      </c>
    </row>
    <row r="416" ht="12.75">
      <c r="E416">
        <f t="shared" si="42"/>
      </c>
    </row>
    <row r="417" ht="12.75">
      <c r="E417">
        <f t="shared" si="42"/>
      </c>
    </row>
    <row r="418" ht="12.75">
      <c r="E418">
        <f t="shared" si="42"/>
      </c>
    </row>
    <row r="419" ht="12.75">
      <c r="E419">
        <f t="shared" si="42"/>
      </c>
    </row>
    <row r="420" ht="12.75">
      <c r="E420">
        <f t="shared" si="42"/>
      </c>
    </row>
    <row r="421" ht="12.75">
      <c r="E421">
        <f t="shared" si="42"/>
      </c>
    </row>
    <row r="422" ht="12.75">
      <c r="E422">
        <f t="shared" si="42"/>
      </c>
    </row>
    <row r="423" ht="12.75">
      <c r="E423">
        <f t="shared" si="42"/>
      </c>
    </row>
    <row r="424" ht="12.75">
      <c r="E424">
        <f t="shared" si="42"/>
      </c>
    </row>
    <row r="425" ht="12.75">
      <c r="E425">
        <f t="shared" si="42"/>
      </c>
    </row>
    <row r="426" ht="12.75">
      <c r="E426">
        <f t="shared" si="42"/>
      </c>
    </row>
    <row r="427" ht="12.75">
      <c r="E427">
        <f t="shared" si="42"/>
      </c>
    </row>
    <row r="428" ht="12.75">
      <c r="E428">
        <f t="shared" si="42"/>
      </c>
    </row>
    <row r="429" ht="12.75">
      <c r="E429">
        <f t="shared" si="42"/>
      </c>
    </row>
    <row r="430" ht="12.75">
      <c r="E430">
        <f t="shared" si="42"/>
      </c>
    </row>
    <row r="431" ht="12.75">
      <c r="E431">
        <f t="shared" si="42"/>
      </c>
    </row>
    <row r="432" ht="12.75">
      <c r="E432">
        <f t="shared" si="42"/>
      </c>
    </row>
    <row r="433" ht="12.75">
      <c r="E433">
        <f t="shared" si="42"/>
      </c>
    </row>
    <row r="434" ht="12.75">
      <c r="E434">
        <f t="shared" si="42"/>
      </c>
    </row>
    <row r="435" ht="12.75">
      <c r="E435">
        <f t="shared" si="42"/>
      </c>
    </row>
    <row r="436" ht="12.75">
      <c r="E436">
        <f t="shared" si="42"/>
      </c>
    </row>
    <row r="437" ht="12.75">
      <c r="E437">
        <f t="shared" si="42"/>
      </c>
    </row>
    <row r="438" ht="12.75">
      <c r="E438">
        <f t="shared" si="42"/>
      </c>
    </row>
    <row r="439" ht="12.75">
      <c r="E439">
        <f t="shared" si="42"/>
      </c>
    </row>
    <row r="440" ht="12.75">
      <c r="E440">
        <f t="shared" si="42"/>
      </c>
    </row>
    <row r="441" ht="12.75">
      <c r="E441">
        <f t="shared" si="42"/>
      </c>
    </row>
    <row r="442" ht="12.75">
      <c r="E442">
        <f t="shared" si="42"/>
      </c>
    </row>
    <row r="443" ht="12.75">
      <c r="E443">
        <f t="shared" si="42"/>
      </c>
    </row>
    <row r="444" ht="12.75">
      <c r="E444">
        <f t="shared" si="42"/>
      </c>
    </row>
    <row r="445" ht="12.75">
      <c r="E445">
        <f aca="true" t="shared" si="43" ref="E445:E468">IF(AND(T445&lt;=0.005,T445&gt;0),"t","")</f>
      </c>
    </row>
    <row r="446" ht="12.75">
      <c r="E446">
        <f t="shared" si="43"/>
      </c>
    </row>
    <row r="447" ht="12.75">
      <c r="E447">
        <f t="shared" si="43"/>
      </c>
    </row>
    <row r="448" ht="12.75">
      <c r="E448">
        <f t="shared" si="43"/>
      </c>
    </row>
    <row r="449" ht="12.75">
      <c r="E449">
        <f t="shared" si="43"/>
      </c>
    </row>
    <row r="450" ht="12.75">
      <c r="E450">
        <f t="shared" si="43"/>
      </c>
    </row>
    <row r="451" ht="12.75">
      <c r="E451">
        <f t="shared" si="43"/>
      </c>
    </row>
    <row r="452" ht="12.75">
      <c r="E452">
        <f t="shared" si="43"/>
      </c>
    </row>
    <row r="453" ht="12.75">
      <c r="E453">
        <f t="shared" si="43"/>
      </c>
    </row>
    <row r="454" ht="12.75">
      <c r="E454">
        <f t="shared" si="43"/>
      </c>
    </row>
    <row r="455" ht="12.75">
      <c r="E455">
        <f t="shared" si="43"/>
      </c>
    </row>
    <row r="456" ht="12.75">
      <c r="E456">
        <f t="shared" si="43"/>
      </c>
    </row>
    <row r="457" ht="12.75">
      <c r="E457">
        <f t="shared" si="43"/>
      </c>
    </row>
    <row r="458" ht="12.75">
      <c r="E458">
        <f t="shared" si="43"/>
      </c>
    </row>
    <row r="459" ht="12.75">
      <c r="E459">
        <f t="shared" si="43"/>
      </c>
    </row>
    <row r="460" ht="12.75">
      <c r="E460">
        <f t="shared" si="43"/>
      </c>
    </row>
    <row r="461" ht="12.75">
      <c r="E461">
        <f t="shared" si="43"/>
      </c>
    </row>
    <row r="462" ht="12.75">
      <c r="E462">
        <f t="shared" si="43"/>
      </c>
    </row>
    <row r="463" ht="12.75">
      <c r="E463">
        <f t="shared" si="43"/>
      </c>
    </row>
    <row r="464" ht="12.75">
      <c r="E464">
        <f t="shared" si="43"/>
      </c>
    </row>
    <row r="465" ht="12.75">
      <c r="E465">
        <f t="shared" si="43"/>
      </c>
    </row>
    <row r="466" ht="12.75">
      <c r="E466">
        <f t="shared" si="43"/>
      </c>
    </row>
    <row r="467" ht="12.75">
      <c r="E467">
        <f t="shared" si="43"/>
      </c>
    </row>
    <row r="468" ht="12.75">
      <c r="E468">
        <f t="shared" si="43"/>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221"/>
  <sheetViews>
    <sheetView workbookViewId="0" topLeftCell="A1">
      <pane xSplit="2" ySplit="3" topLeftCell="C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2" max="2" width="27.7109375" style="0" customWidth="1"/>
  </cols>
  <sheetData>
    <row r="1" ht="12.75">
      <c r="A1" t="s">
        <v>217</v>
      </c>
    </row>
    <row r="3" spans="1:38" ht="12.75">
      <c r="A3" t="s">
        <v>204</v>
      </c>
      <c r="B3" t="s">
        <v>0</v>
      </c>
      <c r="C3" t="s">
        <v>109</v>
      </c>
      <c r="D3" t="s">
        <v>110</v>
      </c>
      <c r="E3" t="s">
        <v>111</v>
      </c>
      <c r="F3" t="s">
        <v>112</v>
      </c>
      <c r="G3" t="s">
        <v>113</v>
      </c>
      <c r="H3" t="s">
        <v>114</v>
      </c>
      <c r="I3" t="s">
        <v>115</v>
      </c>
      <c r="J3" t="s">
        <v>159</v>
      </c>
      <c r="K3" t="s">
        <v>116</v>
      </c>
      <c r="L3" t="s">
        <v>117</v>
      </c>
      <c r="M3" t="s">
        <v>118</v>
      </c>
      <c r="N3" t="s">
        <v>119</v>
      </c>
      <c r="O3" t="s">
        <v>120</v>
      </c>
      <c r="P3" t="s">
        <v>121</v>
      </c>
      <c r="Q3" t="s">
        <v>122</v>
      </c>
      <c r="R3" t="s">
        <v>123</v>
      </c>
      <c r="S3" t="s">
        <v>124</v>
      </c>
      <c r="T3" t="s">
        <v>125</v>
      </c>
      <c r="U3" t="s">
        <v>126</v>
      </c>
      <c r="V3" t="s">
        <v>127</v>
      </c>
      <c r="W3" t="s">
        <v>128</v>
      </c>
      <c r="X3" t="s">
        <v>160</v>
      </c>
      <c r="Y3" t="s">
        <v>129</v>
      </c>
      <c r="Z3" t="s">
        <v>130</v>
      </c>
      <c r="AA3" t="s">
        <v>131</v>
      </c>
      <c r="AB3" t="s">
        <v>132</v>
      </c>
      <c r="AC3" t="s">
        <v>133</v>
      </c>
      <c r="AD3" t="s">
        <v>134</v>
      </c>
      <c r="AE3" t="s">
        <v>135</v>
      </c>
      <c r="AF3" t="s">
        <v>136</v>
      </c>
      <c r="AG3" t="s">
        <v>137</v>
      </c>
      <c r="AH3" t="s">
        <v>138</v>
      </c>
      <c r="AI3" t="s">
        <v>139</v>
      </c>
      <c r="AJ3" t="s">
        <v>140</v>
      </c>
      <c r="AK3" t="s">
        <v>141</v>
      </c>
      <c r="AL3" t="s">
        <v>142</v>
      </c>
    </row>
    <row r="4" spans="1:38" ht="12.75">
      <c r="A4" t="s">
        <v>206</v>
      </c>
      <c r="B4" t="s">
        <v>3</v>
      </c>
      <c r="C4">
        <v>362</v>
      </c>
      <c r="D4">
        <v>184570</v>
      </c>
      <c r="E4">
        <v>2.3030529405</v>
      </c>
      <c r="F4">
        <v>2.0739423556</v>
      </c>
      <c r="G4">
        <v>2.5574736118</v>
      </c>
      <c r="H4">
        <v>2.60641E-05</v>
      </c>
      <c r="I4">
        <v>1.9613154901</v>
      </c>
      <c r="J4">
        <v>0.1030844535</v>
      </c>
      <c r="K4">
        <v>-0.2248</v>
      </c>
      <c r="L4">
        <v>-0.3296</v>
      </c>
      <c r="M4">
        <v>-0.12</v>
      </c>
      <c r="N4">
        <v>0.7986522538</v>
      </c>
      <c r="O4">
        <v>0.7192013295</v>
      </c>
      <c r="P4">
        <v>0.8868802051</v>
      </c>
      <c r="Q4">
        <v>388</v>
      </c>
      <c r="R4">
        <v>201469</v>
      </c>
      <c r="S4">
        <v>2.1948274358</v>
      </c>
      <c r="T4">
        <v>1.9829468299</v>
      </c>
      <c r="U4">
        <v>2.4293477769</v>
      </c>
      <c r="V4">
        <v>0.0001744212</v>
      </c>
      <c r="W4">
        <v>1.925854598</v>
      </c>
      <c r="X4">
        <v>0.097770454</v>
      </c>
      <c r="Y4">
        <v>-0.1944</v>
      </c>
      <c r="Z4">
        <v>-0.2959</v>
      </c>
      <c r="AA4">
        <v>-0.0929</v>
      </c>
      <c r="AB4">
        <v>0.8233157425</v>
      </c>
      <c r="AC4">
        <v>0.7438358547</v>
      </c>
      <c r="AD4">
        <v>0.911288166</v>
      </c>
      <c r="AE4">
        <v>0.5279931499</v>
      </c>
      <c r="AF4">
        <v>0.0463</v>
      </c>
      <c r="AG4">
        <v>-0.0974</v>
      </c>
      <c r="AH4">
        <v>0.1899</v>
      </c>
      <c r="AI4" s="4">
        <v>2.303234E-10</v>
      </c>
      <c r="AJ4">
        <v>-0.2128</v>
      </c>
      <c r="AK4">
        <v>-0.2786</v>
      </c>
      <c r="AL4">
        <v>-0.147</v>
      </c>
    </row>
    <row r="5" spans="1:38" ht="12.75">
      <c r="A5" t="s">
        <v>206</v>
      </c>
      <c r="B5" t="s">
        <v>1</v>
      </c>
      <c r="C5">
        <v>901</v>
      </c>
      <c r="D5">
        <v>345112</v>
      </c>
      <c r="E5">
        <v>2.6012939142</v>
      </c>
      <c r="F5">
        <v>2.4311380173</v>
      </c>
      <c r="G5">
        <v>2.7833590607</v>
      </c>
      <c r="H5">
        <v>0.0028285552</v>
      </c>
      <c r="I5">
        <v>2.6107466562</v>
      </c>
      <c r="J5">
        <v>0.0869765816</v>
      </c>
      <c r="K5">
        <v>-0.1031</v>
      </c>
      <c r="L5">
        <v>-0.1707</v>
      </c>
      <c r="M5">
        <v>-0.0354</v>
      </c>
      <c r="N5">
        <v>0.9020762011</v>
      </c>
      <c r="O5">
        <v>0.843069572</v>
      </c>
      <c r="P5">
        <v>0.9652127174</v>
      </c>
      <c r="Q5">
        <v>813</v>
      </c>
      <c r="R5">
        <v>354854</v>
      </c>
      <c r="S5">
        <v>2.374781926</v>
      </c>
      <c r="T5">
        <v>2.2116841202</v>
      </c>
      <c r="U5">
        <v>2.5499071701</v>
      </c>
      <c r="V5">
        <v>0.0014488824</v>
      </c>
      <c r="W5">
        <v>2.2910830933</v>
      </c>
      <c r="X5">
        <v>0.0803517922</v>
      </c>
      <c r="Y5">
        <v>-0.1156</v>
      </c>
      <c r="Z5">
        <v>-0.1868</v>
      </c>
      <c r="AA5">
        <v>-0.0445</v>
      </c>
      <c r="AB5">
        <v>0.8908196211</v>
      </c>
      <c r="AC5">
        <v>0.8296389611</v>
      </c>
      <c r="AD5">
        <v>0.9565119703</v>
      </c>
      <c r="AE5">
        <v>0.0651402501</v>
      </c>
      <c r="AF5">
        <v>0.0892</v>
      </c>
      <c r="AG5">
        <v>-0.0056</v>
      </c>
      <c r="AH5">
        <v>0.184</v>
      </c>
      <c r="AI5">
        <v>4.46928E-05</v>
      </c>
      <c r="AJ5">
        <v>-0.0898</v>
      </c>
      <c r="AK5">
        <v>-0.133</v>
      </c>
      <c r="AL5">
        <v>-0.0467</v>
      </c>
    </row>
    <row r="6" spans="1:38" ht="12.75">
      <c r="A6" t="s">
        <v>206</v>
      </c>
      <c r="B6" t="s">
        <v>9</v>
      </c>
      <c r="C6">
        <v>488</v>
      </c>
      <c r="D6">
        <v>181564</v>
      </c>
      <c r="E6">
        <v>2.7252872768</v>
      </c>
      <c r="F6">
        <v>2.488601627</v>
      </c>
      <c r="G6">
        <v>2.9844835993</v>
      </c>
      <c r="H6">
        <v>0.2229633883</v>
      </c>
      <c r="I6">
        <v>2.687757485</v>
      </c>
      <c r="J6">
        <v>0.1216690645</v>
      </c>
      <c r="K6">
        <v>-0.0565</v>
      </c>
      <c r="L6">
        <v>-0.1473</v>
      </c>
      <c r="M6">
        <v>0.0344</v>
      </c>
      <c r="N6">
        <v>0.9450745954</v>
      </c>
      <c r="O6">
        <v>0.8629967915</v>
      </c>
      <c r="P6">
        <v>1.0349586461</v>
      </c>
      <c r="Q6">
        <v>415</v>
      </c>
      <c r="R6">
        <v>180515</v>
      </c>
      <c r="S6">
        <v>2.3079343534</v>
      </c>
      <c r="T6">
        <v>2.0920456559</v>
      </c>
      <c r="U6">
        <v>2.5461016899</v>
      </c>
      <c r="V6">
        <v>0.004013654</v>
      </c>
      <c r="W6">
        <v>2.2989779243</v>
      </c>
      <c r="X6">
        <v>0.1128523878</v>
      </c>
      <c r="Y6">
        <v>-0.1442</v>
      </c>
      <c r="Z6">
        <v>-0.2424</v>
      </c>
      <c r="AA6">
        <v>-0.046</v>
      </c>
      <c r="AB6">
        <v>0.865744001</v>
      </c>
      <c r="AC6">
        <v>0.7847606123</v>
      </c>
      <c r="AD6">
        <v>0.9550844723</v>
      </c>
      <c r="AE6">
        <v>0.0141936438</v>
      </c>
      <c r="AF6">
        <v>0.1643</v>
      </c>
      <c r="AG6">
        <v>0.033</v>
      </c>
      <c r="AH6">
        <v>0.2957</v>
      </c>
      <c r="AI6">
        <v>0.0023336217</v>
      </c>
      <c r="AJ6">
        <v>-0.092</v>
      </c>
      <c r="AK6">
        <v>-0.1512</v>
      </c>
      <c r="AL6">
        <v>-0.0328</v>
      </c>
    </row>
    <row r="7" spans="1:38" ht="12.75">
      <c r="A7" t="s">
        <v>206</v>
      </c>
      <c r="B7" t="s">
        <v>10</v>
      </c>
      <c r="C7">
        <v>879</v>
      </c>
      <c r="D7">
        <v>264006</v>
      </c>
      <c r="E7">
        <v>2.6544193699</v>
      </c>
      <c r="F7">
        <v>2.4787615087</v>
      </c>
      <c r="G7">
        <v>2.8425252557</v>
      </c>
      <c r="H7">
        <v>0.0177210503</v>
      </c>
      <c r="I7">
        <v>3.3294697848</v>
      </c>
      <c r="J7">
        <v>0.1123002286</v>
      </c>
      <c r="K7">
        <v>-0.0828</v>
      </c>
      <c r="L7">
        <v>-0.1513</v>
      </c>
      <c r="M7">
        <v>-0.0144</v>
      </c>
      <c r="N7">
        <v>0.9204990363</v>
      </c>
      <c r="O7">
        <v>0.8595844372</v>
      </c>
      <c r="P7">
        <v>0.9857303591</v>
      </c>
      <c r="Q7">
        <v>707</v>
      </c>
      <c r="R7">
        <v>251818</v>
      </c>
      <c r="S7">
        <v>2.3515721281</v>
      </c>
      <c r="T7">
        <v>2.1793437088</v>
      </c>
      <c r="U7">
        <v>2.5374113554</v>
      </c>
      <c r="V7">
        <v>0.0012280934</v>
      </c>
      <c r="W7">
        <v>2.8075832546</v>
      </c>
      <c r="X7">
        <v>0.1055900357</v>
      </c>
      <c r="Y7">
        <v>-0.1254</v>
      </c>
      <c r="Z7">
        <v>-0.2015</v>
      </c>
      <c r="AA7">
        <v>-0.0494</v>
      </c>
      <c r="AB7">
        <v>0.8821132455</v>
      </c>
      <c r="AC7">
        <v>0.8175075427</v>
      </c>
      <c r="AD7">
        <v>0.9518245854</v>
      </c>
      <c r="AE7">
        <v>0.0183408641</v>
      </c>
      <c r="AF7">
        <v>0.1193</v>
      </c>
      <c r="AG7">
        <v>0.0202</v>
      </c>
      <c r="AH7">
        <v>0.2184</v>
      </c>
      <c r="AI7" s="4">
        <v>1.3729036E-06</v>
      </c>
      <c r="AJ7">
        <v>-0.1112</v>
      </c>
      <c r="AK7">
        <v>-0.1563</v>
      </c>
      <c r="AL7">
        <v>-0.066</v>
      </c>
    </row>
    <row r="8" spans="1:38" ht="12.75">
      <c r="A8" t="s">
        <v>206</v>
      </c>
      <c r="B8" t="s">
        <v>11</v>
      </c>
      <c r="C8">
        <v>7130</v>
      </c>
      <c r="D8">
        <v>2470469</v>
      </c>
      <c r="E8">
        <v>2.7591239654</v>
      </c>
      <c r="F8">
        <v>2.6772167676</v>
      </c>
      <c r="G8">
        <v>2.8435370451</v>
      </c>
      <c r="H8">
        <v>0.0040842829</v>
      </c>
      <c r="I8">
        <v>2.8860916692</v>
      </c>
      <c r="J8">
        <v>0.0341794725</v>
      </c>
      <c r="K8">
        <v>-0.0442</v>
      </c>
      <c r="L8">
        <v>-0.0743</v>
      </c>
      <c r="M8">
        <v>-0.014</v>
      </c>
      <c r="N8">
        <v>0.9568084757</v>
      </c>
      <c r="O8">
        <v>0.9284047135</v>
      </c>
      <c r="P8">
        <v>0.9860812272</v>
      </c>
      <c r="Q8">
        <v>6640</v>
      </c>
      <c r="R8">
        <v>2444994</v>
      </c>
      <c r="S8">
        <v>2.6023166067</v>
      </c>
      <c r="T8">
        <v>2.5228351712</v>
      </c>
      <c r="U8">
        <v>2.6843020896</v>
      </c>
      <c r="V8">
        <v>0.1275433864</v>
      </c>
      <c r="W8">
        <v>2.7157530857</v>
      </c>
      <c r="X8">
        <v>0.033327769</v>
      </c>
      <c r="Y8">
        <v>-0.0241</v>
      </c>
      <c r="Z8">
        <v>-0.0551</v>
      </c>
      <c r="AA8">
        <v>0.0069</v>
      </c>
      <c r="AB8">
        <v>0.9761716089</v>
      </c>
      <c r="AC8">
        <v>0.9463568198</v>
      </c>
      <c r="AD8">
        <v>1.0069257072</v>
      </c>
      <c r="AE8">
        <v>0.003986715</v>
      </c>
      <c r="AF8">
        <v>0.0507</v>
      </c>
      <c r="AG8">
        <v>0.0162</v>
      </c>
      <c r="AH8">
        <v>0.0852</v>
      </c>
      <c r="AI8">
        <v>0.0004604111</v>
      </c>
      <c r="AJ8">
        <v>-0.0344</v>
      </c>
      <c r="AK8">
        <v>-0.0537</v>
      </c>
      <c r="AL8">
        <v>-0.0152</v>
      </c>
    </row>
    <row r="9" spans="1:38" ht="12.75">
      <c r="A9" t="s">
        <v>206</v>
      </c>
      <c r="B9" t="s">
        <v>6</v>
      </c>
      <c r="C9">
        <v>586</v>
      </c>
      <c r="D9">
        <v>163045</v>
      </c>
      <c r="E9">
        <v>2.9506056281</v>
      </c>
      <c r="F9">
        <v>2.7159174859</v>
      </c>
      <c r="G9">
        <v>3.2055736663</v>
      </c>
      <c r="H9">
        <v>0.5873993331</v>
      </c>
      <c r="I9">
        <v>3.5940997884</v>
      </c>
      <c r="J9">
        <v>0.1484708938</v>
      </c>
      <c r="K9">
        <v>0.0229</v>
      </c>
      <c r="L9">
        <v>-0.0599</v>
      </c>
      <c r="M9">
        <v>0.1058</v>
      </c>
      <c r="N9">
        <v>1.0232104498</v>
      </c>
      <c r="O9">
        <v>0.9418253411</v>
      </c>
      <c r="P9">
        <v>1.1116282168</v>
      </c>
      <c r="Q9">
        <v>525</v>
      </c>
      <c r="R9">
        <v>155328</v>
      </c>
      <c r="S9">
        <v>2.8892454285</v>
      </c>
      <c r="T9">
        <v>2.6471086537</v>
      </c>
      <c r="U9">
        <v>3.1535309797</v>
      </c>
      <c r="V9">
        <v>0.0715336334</v>
      </c>
      <c r="W9">
        <v>3.3799443758</v>
      </c>
      <c r="X9">
        <v>0.1475128662</v>
      </c>
      <c r="Y9">
        <v>0.0805</v>
      </c>
      <c r="Z9">
        <v>-0.0071</v>
      </c>
      <c r="AA9">
        <v>0.168</v>
      </c>
      <c r="AB9">
        <v>1.0838033125</v>
      </c>
      <c r="AC9">
        <v>0.9929738398</v>
      </c>
      <c r="AD9">
        <v>1.1829411541</v>
      </c>
      <c r="AE9">
        <v>0.7502077892</v>
      </c>
      <c r="AF9">
        <v>0.0191</v>
      </c>
      <c r="AG9">
        <v>-0.0987</v>
      </c>
      <c r="AH9">
        <v>0.1369</v>
      </c>
      <c r="AI9">
        <v>0.150730526</v>
      </c>
      <c r="AJ9">
        <v>0.0391</v>
      </c>
      <c r="AK9">
        <v>-0.0142</v>
      </c>
      <c r="AL9">
        <v>0.0925</v>
      </c>
    </row>
    <row r="10" spans="1:38" ht="12.75">
      <c r="A10" t="s">
        <v>206</v>
      </c>
      <c r="B10" t="s">
        <v>4</v>
      </c>
      <c r="C10">
        <v>871</v>
      </c>
      <c r="D10">
        <v>265994</v>
      </c>
      <c r="E10">
        <v>3.2055907424</v>
      </c>
      <c r="F10">
        <v>2.9926967181</v>
      </c>
      <c r="G10">
        <v>3.4336295909</v>
      </c>
      <c r="H10">
        <v>0.0025415927</v>
      </c>
      <c r="I10">
        <v>3.2745099514</v>
      </c>
      <c r="J10">
        <v>0.110952537</v>
      </c>
      <c r="K10">
        <v>0.1058</v>
      </c>
      <c r="L10">
        <v>0.0371</v>
      </c>
      <c r="M10">
        <v>0.1746</v>
      </c>
      <c r="N10">
        <v>1.1116341384</v>
      </c>
      <c r="O10">
        <v>1.0378067898</v>
      </c>
      <c r="P10">
        <v>1.1907134063</v>
      </c>
      <c r="Q10">
        <v>776</v>
      </c>
      <c r="R10">
        <v>274250</v>
      </c>
      <c r="S10">
        <v>2.6953820985</v>
      </c>
      <c r="T10">
        <v>2.5062127234</v>
      </c>
      <c r="U10">
        <v>2.8988300111</v>
      </c>
      <c r="V10">
        <v>0.7665821158</v>
      </c>
      <c r="W10">
        <v>2.8295350957</v>
      </c>
      <c r="X10">
        <v>0.1015743904</v>
      </c>
      <c r="Y10">
        <v>0.011</v>
      </c>
      <c r="Z10">
        <v>-0.0617</v>
      </c>
      <c r="AA10">
        <v>0.0838</v>
      </c>
      <c r="AB10">
        <v>1.0110820001</v>
      </c>
      <c r="AC10">
        <v>0.9401214672</v>
      </c>
      <c r="AD10">
        <v>1.0873986465</v>
      </c>
      <c r="AE10">
        <v>0.000516167</v>
      </c>
      <c r="AF10">
        <v>0.1715</v>
      </c>
      <c r="AG10">
        <v>0.0747</v>
      </c>
      <c r="AH10">
        <v>0.2683</v>
      </c>
      <c r="AI10">
        <v>0.0035027059</v>
      </c>
      <c r="AJ10">
        <v>0.0665</v>
      </c>
      <c r="AK10">
        <v>0.0218</v>
      </c>
      <c r="AL10">
        <v>0.1111</v>
      </c>
    </row>
    <row r="11" spans="1:38" ht="12.75">
      <c r="A11" t="s">
        <v>206</v>
      </c>
      <c r="B11" t="s">
        <v>2</v>
      </c>
      <c r="C11">
        <v>388</v>
      </c>
      <c r="D11">
        <v>133351</v>
      </c>
      <c r="E11">
        <v>3.131370826</v>
      </c>
      <c r="F11">
        <v>2.8303420596</v>
      </c>
      <c r="G11">
        <v>3.4644163297</v>
      </c>
      <c r="H11">
        <v>0.1100498141</v>
      </c>
      <c r="I11">
        <v>2.9096144761</v>
      </c>
      <c r="J11">
        <v>0.147713295</v>
      </c>
      <c r="K11">
        <v>0.0824</v>
      </c>
      <c r="L11">
        <v>-0.0187</v>
      </c>
      <c r="M11">
        <v>0.1835</v>
      </c>
      <c r="N11">
        <v>1.0858961702</v>
      </c>
      <c r="O11">
        <v>0.9815054727</v>
      </c>
      <c r="P11">
        <v>1.2013896256</v>
      </c>
      <c r="Q11">
        <v>416</v>
      </c>
      <c r="R11">
        <v>144595</v>
      </c>
      <c r="S11">
        <v>2.9336054358</v>
      </c>
      <c r="T11">
        <v>2.6598928637</v>
      </c>
      <c r="U11">
        <v>3.2354840192</v>
      </c>
      <c r="V11">
        <v>0.0554569781</v>
      </c>
      <c r="W11">
        <v>2.8770012794</v>
      </c>
      <c r="X11">
        <v>0.1410565929</v>
      </c>
      <c r="Y11">
        <v>0.0957</v>
      </c>
      <c r="Z11">
        <v>-0.0022</v>
      </c>
      <c r="AA11">
        <v>0.1937</v>
      </c>
      <c r="AB11">
        <v>1.1004434782</v>
      </c>
      <c r="AC11">
        <v>0.9977694065</v>
      </c>
      <c r="AD11">
        <v>1.2136830824</v>
      </c>
      <c r="AE11">
        <v>0.369633123</v>
      </c>
      <c r="AF11">
        <v>0.0634</v>
      </c>
      <c r="AG11">
        <v>-0.0751</v>
      </c>
      <c r="AH11">
        <v>0.2018</v>
      </c>
      <c r="AI11">
        <v>0.0206638541</v>
      </c>
      <c r="AJ11">
        <v>0.0754</v>
      </c>
      <c r="AK11">
        <v>0.0115</v>
      </c>
      <c r="AL11">
        <v>0.1392</v>
      </c>
    </row>
    <row r="12" spans="1:38" ht="12.75">
      <c r="A12" t="s">
        <v>206</v>
      </c>
      <c r="B12" t="s">
        <v>8</v>
      </c>
      <c r="C12">
        <v>12</v>
      </c>
      <c r="D12">
        <v>4556</v>
      </c>
      <c r="E12">
        <v>4.1697619486</v>
      </c>
      <c r="F12">
        <v>2.3484321569</v>
      </c>
      <c r="G12">
        <v>7.4036265671</v>
      </c>
      <c r="H12">
        <v>0.2080199016</v>
      </c>
      <c r="I12">
        <v>2.6338893766</v>
      </c>
      <c r="J12">
        <v>0.7603383703</v>
      </c>
      <c r="K12">
        <v>0.3688</v>
      </c>
      <c r="L12">
        <v>-0.2053</v>
      </c>
      <c r="M12">
        <v>0.9429</v>
      </c>
      <c r="N12">
        <v>1.4459892431</v>
      </c>
      <c r="O12">
        <v>0.8143888497</v>
      </c>
      <c r="P12">
        <v>2.5674281908</v>
      </c>
      <c r="Q12">
        <v>10</v>
      </c>
      <c r="R12">
        <v>3891</v>
      </c>
      <c r="S12">
        <v>3.6028726945</v>
      </c>
      <c r="T12">
        <v>1.9133892855</v>
      </c>
      <c r="U12">
        <v>6.7841352258</v>
      </c>
      <c r="V12">
        <v>0.350891965</v>
      </c>
      <c r="W12">
        <v>2.5700334104</v>
      </c>
      <c r="X12">
        <v>0.812715924</v>
      </c>
      <c r="Y12">
        <v>0.3012</v>
      </c>
      <c r="Z12">
        <v>-0.3316</v>
      </c>
      <c r="AA12">
        <v>0.9341</v>
      </c>
      <c r="AB12">
        <v>1.3514965956</v>
      </c>
      <c r="AC12">
        <v>0.7177436798</v>
      </c>
      <c r="AD12">
        <v>2.5448403093</v>
      </c>
      <c r="AE12">
        <v>0.7406202904</v>
      </c>
      <c r="AF12">
        <v>0.1442</v>
      </c>
      <c r="AG12">
        <v>-0.7098</v>
      </c>
      <c r="AH12">
        <v>0.9983</v>
      </c>
      <c r="AI12">
        <v>0.041762273</v>
      </c>
      <c r="AJ12">
        <v>0.3832</v>
      </c>
      <c r="AK12">
        <v>0.0143</v>
      </c>
      <c r="AL12">
        <v>0.752</v>
      </c>
    </row>
    <row r="13" spans="1:38" ht="12.75">
      <c r="A13" t="s">
        <v>206</v>
      </c>
      <c r="B13" t="s">
        <v>5</v>
      </c>
      <c r="C13">
        <v>284</v>
      </c>
      <c r="D13">
        <v>96573</v>
      </c>
      <c r="E13">
        <v>3.991926281</v>
      </c>
      <c r="F13">
        <v>3.5477895653</v>
      </c>
      <c r="G13">
        <v>4.4916630876</v>
      </c>
      <c r="H13" s="4">
        <v>6.5170794E-08</v>
      </c>
      <c r="I13">
        <v>2.9407805494</v>
      </c>
      <c r="J13">
        <v>0.1745032208</v>
      </c>
      <c r="K13">
        <v>0.3252</v>
      </c>
      <c r="L13">
        <v>0.2073</v>
      </c>
      <c r="M13">
        <v>0.4432</v>
      </c>
      <c r="N13">
        <v>1.3843194246</v>
      </c>
      <c r="O13">
        <v>1.2303017801</v>
      </c>
      <c r="P13">
        <v>1.5576180579</v>
      </c>
      <c r="Q13">
        <v>296</v>
      </c>
      <c r="R13">
        <v>95131</v>
      </c>
      <c r="S13">
        <v>4.0923140589</v>
      </c>
      <c r="T13">
        <v>3.6462240531</v>
      </c>
      <c r="U13">
        <v>4.5929800562</v>
      </c>
      <c r="V13" s="4">
        <v>3.38618E-13</v>
      </c>
      <c r="W13">
        <v>3.1114988805</v>
      </c>
      <c r="X13">
        <v>0.1808521989</v>
      </c>
      <c r="Y13">
        <v>0.4286</v>
      </c>
      <c r="Z13">
        <v>0.3132</v>
      </c>
      <c r="AA13">
        <v>0.544</v>
      </c>
      <c r="AB13">
        <v>1.535094073</v>
      </c>
      <c r="AC13">
        <v>1.3677584008</v>
      </c>
      <c r="AD13">
        <v>1.7229020941</v>
      </c>
      <c r="AE13">
        <v>0.7480576182</v>
      </c>
      <c r="AF13">
        <v>-0.0267</v>
      </c>
      <c r="AG13">
        <v>-0.1897</v>
      </c>
      <c r="AH13">
        <v>0.1363</v>
      </c>
      <c r="AI13" s="4">
        <v>1.780777E-19</v>
      </c>
      <c r="AJ13">
        <v>0.3425</v>
      </c>
      <c r="AK13">
        <v>0.2682</v>
      </c>
      <c r="AL13">
        <v>0.4169</v>
      </c>
    </row>
    <row r="14" spans="1:38" ht="12.75">
      <c r="A14" t="s">
        <v>206</v>
      </c>
      <c r="B14" t="s">
        <v>7</v>
      </c>
      <c r="C14">
        <v>420</v>
      </c>
      <c r="D14">
        <v>163434</v>
      </c>
      <c r="E14">
        <v>4.9151260399</v>
      </c>
      <c r="F14">
        <v>4.4560649429</v>
      </c>
      <c r="G14">
        <v>5.4214793316</v>
      </c>
      <c r="H14" s="4">
        <v>1.578404E-26</v>
      </c>
      <c r="I14">
        <v>2.569844708</v>
      </c>
      <c r="J14">
        <v>0.1253955819</v>
      </c>
      <c r="K14">
        <v>0.5333</v>
      </c>
      <c r="L14">
        <v>0.4352</v>
      </c>
      <c r="M14">
        <v>0.6313</v>
      </c>
      <c r="N14">
        <v>1.7044664587</v>
      </c>
      <c r="O14">
        <v>1.5452733401</v>
      </c>
      <c r="P14">
        <v>1.8800595554</v>
      </c>
      <c r="Q14">
        <v>424</v>
      </c>
      <c r="R14">
        <v>173233</v>
      </c>
      <c r="S14">
        <v>4.3593537409</v>
      </c>
      <c r="T14">
        <v>3.9556728805</v>
      </c>
      <c r="U14">
        <v>4.8042306866</v>
      </c>
      <c r="V14" s="4">
        <v>3.420687E-23</v>
      </c>
      <c r="W14">
        <v>2.447570613</v>
      </c>
      <c r="X14">
        <v>0.1188645367</v>
      </c>
      <c r="Y14">
        <v>0.4918</v>
      </c>
      <c r="Z14">
        <v>0.3946</v>
      </c>
      <c r="AA14">
        <v>0.589</v>
      </c>
      <c r="AB14">
        <v>1.6352650342</v>
      </c>
      <c r="AC14">
        <v>1.4838377275</v>
      </c>
      <c r="AD14">
        <v>1.8021456677</v>
      </c>
      <c r="AE14">
        <v>0.0872066605</v>
      </c>
      <c r="AF14">
        <v>0.1181</v>
      </c>
      <c r="AG14">
        <v>-0.0172</v>
      </c>
      <c r="AH14">
        <v>0.2535</v>
      </c>
      <c r="AI14" s="4">
        <v>4.987452E-57</v>
      </c>
      <c r="AJ14">
        <v>0.5088</v>
      </c>
      <c r="AK14">
        <v>0.4462</v>
      </c>
      <c r="AL14">
        <v>0.5715</v>
      </c>
    </row>
    <row r="15" spans="1:38" ht="12.75">
      <c r="A15" t="s">
        <v>206</v>
      </c>
      <c r="B15" t="s">
        <v>14</v>
      </c>
      <c r="C15">
        <v>2142</v>
      </c>
      <c r="D15">
        <v>793688</v>
      </c>
      <c r="E15">
        <v>2.5682938349</v>
      </c>
      <c r="F15">
        <v>2.4522220131</v>
      </c>
      <c r="G15">
        <v>2.689859722</v>
      </c>
      <c r="H15" s="4">
        <v>9.1722834E-07</v>
      </c>
      <c r="I15">
        <v>2.6987934806</v>
      </c>
      <c r="J15">
        <v>0.0583122661</v>
      </c>
      <c r="K15">
        <v>-0.1158</v>
      </c>
      <c r="L15">
        <v>-0.1621</v>
      </c>
      <c r="M15">
        <v>-0.0696</v>
      </c>
      <c r="N15">
        <v>0.89063244</v>
      </c>
      <c r="O15">
        <v>0.850381076</v>
      </c>
      <c r="P15">
        <v>0.9327890348</v>
      </c>
      <c r="Q15">
        <v>1908</v>
      </c>
      <c r="R15">
        <v>808141</v>
      </c>
      <c r="S15">
        <v>2.3293252577</v>
      </c>
      <c r="T15">
        <v>2.2183305702</v>
      </c>
      <c r="U15">
        <v>2.4458735903</v>
      </c>
      <c r="V15" s="4">
        <v>6.060714E-08</v>
      </c>
      <c r="W15">
        <v>2.3609741369</v>
      </c>
      <c r="X15">
        <v>0.0540507898</v>
      </c>
      <c r="Y15">
        <v>-0.1349</v>
      </c>
      <c r="Z15">
        <v>-0.1838</v>
      </c>
      <c r="AA15">
        <v>-0.0861</v>
      </c>
      <c r="AB15">
        <v>0.8737680798</v>
      </c>
      <c r="AC15">
        <v>0.8321321534</v>
      </c>
      <c r="AD15">
        <v>0.9174872695</v>
      </c>
      <c r="AE15">
        <v>0.0025502536</v>
      </c>
      <c r="AF15">
        <v>0.0954</v>
      </c>
      <c r="AG15">
        <v>0.0334</v>
      </c>
      <c r="AH15">
        <v>0.1574</v>
      </c>
      <c r="AI15" s="4">
        <v>2.889176E-15</v>
      </c>
      <c r="AJ15">
        <v>-0.1197</v>
      </c>
      <c r="AK15">
        <v>-0.1495</v>
      </c>
      <c r="AL15">
        <v>-0.09</v>
      </c>
    </row>
    <row r="16" spans="1:38" ht="12.75">
      <c r="A16" t="s">
        <v>206</v>
      </c>
      <c r="B16" t="s">
        <v>12</v>
      </c>
      <c r="C16">
        <v>1845</v>
      </c>
      <c r="D16">
        <v>562390</v>
      </c>
      <c r="E16">
        <v>3.1056921925</v>
      </c>
      <c r="F16">
        <v>2.9563432877</v>
      </c>
      <c r="G16">
        <v>3.2625859231</v>
      </c>
      <c r="H16">
        <v>0.0031804762</v>
      </c>
      <c r="I16">
        <v>3.2806415477</v>
      </c>
      <c r="J16">
        <v>0.0763766482</v>
      </c>
      <c r="K16">
        <v>0.0742</v>
      </c>
      <c r="L16">
        <v>0.0249</v>
      </c>
      <c r="M16">
        <v>0.1235</v>
      </c>
      <c r="N16">
        <v>1.0769913386</v>
      </c>
      <c r="O16">
        <v>1.0252001543</v>
      </c>
      <c r="P16">
        <v>1.1313989162</v>
      </c>
      <c r="Q16">
        <v>1717</v>
      </c>
      <c r="R16">
        <v>574173</v>
      </c>
      <c r="S16">
        <v>2.8070451163</v>
      </c>
      <c r="T16">
        <v>2.6672810666</v>
      </c>
      <c r="U16">
        <v>2.9541327248</v>
      </c>
      <c r="V16">
        <v>0.0476233887</v>
      </c>
      <c r="W16">
        <v>2.9903879144</v>
      </c>
      <c r="X16">
        <v>0.0721676197</v>
      </c>
      <c r="Y16">
        <v>0.0516</v>
      </c>
      <c r="Z16">
        <v>0.0005</v>
      </c>
      <c r="AA16">
        <v>0.1027</v>
      </c>
      <c r="AB16">
        <v>1.0529686282</v>
      </c>
      <c r="AC16">
        <v>1.0005408425</v>
      </c>
      <c r="AD16">
        <v>1.1081436007</v>
      </c>
      <c r="AE16">
        <v>0.0033265353</v>
      </c>
      <c r="AF16">
        <v>0.0988</v>
      </c>
      <c r="AG16">
        <v>0.0329</v>
      </c>
      <c r="AH16">
        <v>0.1648</v>
      </c>
      <c r="AI16">
        <v>0.0002373453</v>
      </c>
      <c r="AJ16">
        <v>0.0594</v>
      </c>
      <c r="AK16">
        <v>0.0277</v>
      </c>
      <c r="AL16">
        <v>0.091</v>
      </c>
    </row>
    <row r="17" spans="1:38" ht="12.75">
      <c r="A17" t="s">
        <v>206</v>
      </c>
      <c r="B17" t="s">
        <v>13</v>
      </c>
      <c r="C17">
        <v>716</v>
      </c>
      <c r="D17">
        <v>264563</v>
      </c>
      <c r="E17">
        <v>4.484072865</v>
      </c>
      <c r="F17">
        <v>4.1552826988</v>
      </c>
      <c r="G17">
        <v>4.8388788239</v>
      </c>
      <c r="H17" s="4">
        <v>6.438111E-30</v>
      </c>
      <c r="I17">
        <v>2.7063497163</v>
      </c>
      <c r="J17">
        <v>0.1011410376</v>
      </c>
      <c r="K17">
        <v>0.4415</v>
      </c>
      <c r="L17">
        <v>0.3653</v>
      </c>
      <c r="M17">
        <v>0.5176</v>
      </c>
      <c r="N17">
        <v>1.554985922</v>
      </c>
      <c r="O17">
        <v>1.4409681316</v>
      </c>
      <c r="P17">
        <v>1.6780254638</v>
      </c>
      <c r="Q17">
        <v>730</v>
      </c>
      <c r="R17">
        <v>272255</v>
      </c>
      <c r="S17">
        <v>4.2310645985</v>
      </c>
      <c r="T17">
        <v>3.9244504434</v>
      </c>
      <c r="U17">
        <v>4.5616342708</v>
      </c>
      <c r="V17" s="4">
        <v>2.320843E-33</v>
      </c>
      <c r="W17">
        <v>2.6813098015</v>
      </c>
      <c r="X17">
        <v>0.0992397281</v>
      </c>
      <c r="Y17">
        <v>0.4619</v>
      </c>
      <c r="Z17">
        <v>0.3867</v>
      </c>
      <c r="AA17">
        <v>0.5372</v>
      </c>
      <c r="AB17">
        <v>1.5871416744</v>
      </c>
      <c r="AC17">
        <v>1.4721256797</v>
      </c>
      <c r="AD17">
        <v>1.7111437762</v>
      </c>
      <c r="AE17">
        <v>0.2906255727</v>
      </c>
      <c r="AF17">
        <v>0.0558</v>
      </c>
      <c r="AG17">
        <v>-0.0477</v>
      </c>
      <c r="AH17">
        <v>0.1593</v>
      </c>
      <c r="AI17" s="4">
        <v>3.280657E-69</v>
      </c>
      <c r="AJ17">
        <v>0.4346</v>
      </c>
      <c r="AK17">
        <v>0.3862</v>
      </c>
      <c r="AL17">
        <v>0.4831</v>
      </c>
    </row>
    <row r="18" spans="1:38" ht="12.75">
      <c r="A18" t="s">
        <v>206</v>
      </c>
      <c r="B18" t="s">
        <v>15</v>
      </c>
      <c r="C18">
        <v>12321</v>
      </c>
      <c r="D18">
        <v>4272674</v>
      </c>
      <c r="E18">
        <v>2.8836742518</v>
      </c>
      <c r="F18" t="s">
        <v>107</v>
      </c>
      <c r="G18" t="s">
        <v>107</v>
      </c>
      <c r="H18" t="s">
        <v>107</v>
      </c>
      <c r="I18">
        <v>2.8836742518</v>
      </c>
      <c r="J18">
        <v>0.0259790473</v>
      </c>
      <c r="K18" t="s">
        <v>107</v>
      </c>
      <c r="L18" t="s">
        <v>107</v>
      </c>
      <c r="M18" t="s">
        <v>107</v>
      </c>
      <c r="N18" t="s">
        <v>107</v>
      </c>
      <c r="O18" t="s">
        <v>107</v>
      </c>
      <c r="P18" t="s">
        <v>107</v>
      </c>
      <c r="Q18">
        <v>11410</v>
      </c>
      <c r="R18">
        <v>4280078</v>
      </c>
      <c r="S18">
        <v>2.6658392674</v>
      </c>
      <c r="T18" t="s">
        <v>107</v>
      </c>
      <c r="U18" t="s">
        <v>107</v>
      </c>
      <c r="V18" t="s">
        <v>107</v>
      </c>
      <c r="W18">
        <v>2.6658392674</v>
      </c>
      <c r="X18">
        <v>0.0249569287</v>
      </c>
      <c r="Y18" t="s">
        <v>107</v>
      </c>
      <c r="Z18" t="s">
        <v>107</v>
      </c>
      <c r="AA18" t="s">
        <v>107</v>
      </c>
      <c r="AB18" t="s">
        <v>107</v>
      </c>
      <c r="AC18" t="s">
        <v>107</v>
      </c>
      <c r="AD18" t="s">
        <v>107</v>
      </c>
      <c r="AE18" s="4">
        <v>3.7499689E-09</v>
      </c>
      <c r="AF18">
        <v>0.0767</v>
      </c>
      <c r="AG18">
        <v>0.0512</v>
      </c>
      <c r="AH18">
        <v>0.1022</v>
      </c>
      <c r="AI18" t="s">
        <v>107</v>
      </c>
      <c r="AJ18" t="s">
        <v>107</v>
      </c>
      <c r="AK18" t="s">
        <v>107</v>
      </c>
      <c r="AL18" t="s">
        <v>107</v>
      </c>
    </row>
    <row r="19" spans="1:38" ht="12.75">
      <c r="A19" t="s">
        <v>206</v>
      </c>
      <c r="B19" t="s">
        <v>72</v>
      </c>
      <c r="C19">
        <v>433</v>
      </c>
      <c r="D19">
        <v>220738</v>
      </c>
      <c r="E19">
        <v>2.2528056652</v>
      </c>
      <c r="F19">
        <v>2.045797808</v>
      </c>
      <c r="G19">
        <v>2.4807599975</v>
      </c>
      <c r="H19" s="4">
        <v>5.1608184E-07</v>
      </c>
      <c r="I19">
        <v>1.9616015367</v>
      </c>
      <c r="J19">
        <v>0.0942685539</v>
      </c>
      <c r="K19">
        <v>-0.2469</v>
      </c>
      <c r="L19">
        <v>-0.3433</v>
      </c>
      <c r="M19">
        <v>-0.1505</v>
      </c>
      <c r="N19">
        <v>0.7812275134</v>
      </c>
      <c r="O19">
        <v>0.7094413687</v>
      </c>
      <c r="P19">
        <v>0.8602774727</v>
      </c>
      <c r="Q19">
        <v>429</v>
      </c>
      <c r="R19">
        <v>239147</v>
      </c>
      <c r="S19">
        <v>1.896778957</v>
      </c>
      <c r="T19">
        <v>1.7224763537</v>
      </c>
      <c r="U19">
        <v>2.088719769</v>
      </c>
      <c r="V19" s="4">
        <v>4.500199E-12</v>
      </c>
      <c r="W19">
        <v>1.7938757333</v>
      </c>
      <c r="X19">
        <v>0.0866091365</v>
      </c>
      <c r="Y19">
        <v>-0.3404</v>
      </c>
      <c r="Z19">
        <v>-0.4368</v>
      </c>
      <c r="AA19">
        <v>-0.244</v>
      </c>
      <c r="AB19">
        <v>0.7115128733</v>
      </c>
      <c r="AC19">
        <v>0.6461291102</v>
      </c>
      <c r="AD19">
        <v>0.7835130177</v>
      </c>
      <c r="AE19">
        <v>0.0127692626</v>
      </c>
      <c r="AF19">
        <v>0.1701</v>
      </c>
      <c r="AG19">
        <v>0.0362</v>
      </c>
      <c r="AH19">
        <v>0.3041</v>
      </c>
      <c r="AI19" s="4">
        <v>1.251439E-21</v>
      </c>
      <c r="AJ19">
        <v>-0.3072</v>
      </c>
      <c r="AK19">
        <v>-0.3702</v>
      </c>
      <c r="AL19">
        <v>-0.2441</v>
      </c>
    </row>
    <row r="20" spans="1:38" ht="12.75">
      <c r="A20" t="s">
        <v>206</v>
      </c>
      <c r="B20" t="s">
        <v>71</v>
      </c>
      <c r="C20">
        <v>278</v>
      </c>
      <c r="D20">
        <v>141276</v>
      </c>
      <c r="E20">
        <v>2.2605879643</v>
      </c>
      <c r="F20">
        <v>2.0060121726</v>
      </c>
      <c r="G20">
        <v>2.5474710543</v>
      </c>
      <c r="H20">
        <v>6.5091E-05</v>
      </c>
      <c r="I20">
        <v>1.9677793822</v>
      </c>
      <c r="J20">
        <v>0.1180195645</v>
      </c>
      <c r="K20">
        <v>-0.2434</v>
      </c>
      <c r="L20">
        <v>-0.3629</v>
      </c>
      <c r="M20">
        <v>-0.124</v>
      </c>
      <c r="N20">
        <v>0.7839262576</v>
      </c>
      <c r="O20">
        <v>0.6956445137</v>
      </c>
      <c r="P20">
        <v>0.8834115201</v>
      </c>
      <c r="Q20">
        <v>316</v>
      </c>
      <c r="R20">
        <v>140259</v>
      </c>
      <c r="S20">
        <v>2.2783147479</v>
      </c>
      <c r="T20">
        <v>2.0371970647</v>
      </c>
      <c r="U20">
        <v>2.5479705329</v>
      </c>
      <c r="V20">
        <v>0.0059176022</v>
      </c>
      <c r="W20">
        <v>2.2529748537</v>
      </c>
      <c r="X20">
        <v>0.1267397374</v>
      </c>
      <c r="Y20">
        <v>-0.1571</v>
      </c>
      <c r="Z20">
        <v>-0.2689</v>
      </c>
      <c r="AA20">
        <v>-0.0452</v>
      </c>
      <c r="AB20">
        <v>0.8546332015</v>
      </c>
      <c r="AC20">
        <v>0.7641860069</v>
      </c>
      <c r="AD20">
        <v>0.9557855059</v>
      </c>
      <c r="AE20">
        <v>0.9064885784</v>
      </c>
      <c r="AF20">
        <v>-0.0097</v>
      </c>
      <c r="AG20">
        <v>-0.1714</v>
      </c>
      <c r="AH20">
        <v>0.152</v>
      </c>
      <c r="AI20" s="4">
        <v>7.7043979E-07</v>
      </c>
      <c r="AJ20">
        <v>-0.1856</v>
      </c>
      <c r="AK20">
        <v>-0.2592</v>
      </c>
      <c r="AL20">
        <v>-0.112</v>
      </c>
    </row>
    <row r="21" spans="1:38" ht="12.75">
      <c r="A21" t="s">
        <v>206</v>
      </c>
      <c r="B21" t="s">
        <v>81</v>
      </c>
      <c r="C21">
        <v>699</v>
      </c>
      <c r="D21">
        <v>226132</v>
      </c>
      <c r="E21">
        <v>2.5491310131</v>
      </c>
      <c r="F21">
        <v>2.3619053851</v>
      </c>
      <c r="G21">
        <v>2.7511978096</v>
      </c>
      <c r="H21">
        <v>0.0015334447</v>
      </c>
      <c r="I21">
        <v>3.091114924</v>
      </c>
      <c r="J21">
        <v>0.1169167041</v>
      </c>
      <c r="K21">
        <v>-0.1233</v>
      </c>
      <c r="L21">
        <v>-0.1996</v>
      </c>
      <c r="M21">
        <v>-0.047</v>
      </c>
      <c r="N21">
        <v>0.8839871603</v>
      </c>
      <c r="O21">
        <v>0.8190610932</v>
      </c>
      <c r="P21">
        <v>0.954059845</v>
      </c>
      <c r="Q21">
        <v>598</v>
      </c>
      <c r="R21">
        <v>212134</v>
      </c>
      <c r="S21">
        <v>2.5215430413</v>
      </c>
      <c r="T21">
        <v>2.3224452435</v>
      </c>
      <c r="U21">
        <v>2.7377090276</v>
      </c>
      <c r="V21">
        <v>0.1848243031</v>
      </c>
      <c r="W21">
        <v>2.8189729133</v>
      </c>
      <c r="X21">
        <v>0.1152763749</v>
      </c>
      <c r="Y21">
        <v>-0.0556</v>
      </c>
      <c r="Z21">
        <v>-0.1379</v>
      </c>
      <c r="AA21">
        <v>0.0266</v>
      </c>
      <c r="AB21">
        <v>0.9458721207</v>
      </c>
      <c r="AC21">
        <v>0.8711872737</v>
      </c>
      <c r="AD21">
        <v>1.0269595249</v>
      </c>
      <c r="AE21">
        <v>0.8716816397</v>
      </c>
      <c r="AF21">
        <v>0.009</v>
      </c>
      <c r="AG21">
        <v>-0.1002</v>
      </c>
      <c r="AH21">
        <v>0.1183</v>
      </c>
      <c r="AI21">
        <v>0.0004332373</v>
      </c>
      <c r="AJ21">
        <v>-0.0879</v>
      </c>
      <c r="AK21">
        <v>-0.1369</v>
      </c>
      <c r="AL21">
        <v>-0.039</v>
      </c>
    </row>
    <row r="22" spans="1:38" ht="12.75">
      <c r="A22" t="s">
        <v>206</v>
      </c>
      <c r="B22" t="s">
        <v>73</v>
      </c>
      <c r="C22">
        <v>559</v>
      </c>
      <c r="D22">
        <v>229727</v>
      </c>
      <c r="E22">
        <v>2.6123506917</v>
      </c>
      <c r="F22">
        <v>2.3998570366</v>
      </c>
      <c r="G22">
        <v>2.8436594483</v>
      </c>
      <c r="H22">
        <v>0.0224437256</v>
      </c>
      <c r="I22">
        <v>2.4333230313</v>
      </c>
      <c r="J22">
        <v>0.1029185983</v>
      </c>
      <c r="K22">
        <v>-0.0988</v>
      </c>
      <c r="L22">
        <v>-0.1837</v>
      </c>
      <c r="M22">
        <v>-0.014</v>
      </c>
      <c r="N22">
        <v>0.9059104683</v>
      </c>
      <c r="O22">
        <v>0.8322219596</v>
      </c>
      <c r="P22">
        <v>0.9861236742</v>
      </c>
      <c r="Q22">
        <v>542</v>
      </c>
      <c r="R22">
        <v>233568</v>
      </c>
      <c r="S22">
        <v>2.3364859663</v>
      </c>
      <c r="T22">
        <v>2.1434152986</v>
      </c>
      <c r="U22">
        <v>2.5469477027</v>
      </c>
      <c r="V22">
        <v>0.0027287782</v>
      </c>
      <c r="W22">
        <v>2.3205233594</v>
      </c>
      <c r="X22">
        <v>0.0996750131</v>
      </c>
      <c r="Y22">
        <v>-0.1319</v>
      </c>
      <c r="Z22">
        <v>-0.2181</v>
      </c>
      <c r="AA22">
        <v>-0.0456</v>
      </c>
      <c r="AB22">
        <v>0.8764541789</v>
      </c>
      <c r="AC22">
        <v>0.8040302072</v>
      </c>
      <c r="AD22">
        <v>0.9554018255</v>
      </c>
      <c r="AE22">
        <v>0.0690345348</v>
      </c>
      <c r="AF22">
        <v>0.1097</v>
      </c>
      <c r="AG22">
        <v>-0.0086</v>
      </c>
      <c r="AH22">
        <v>0.228</v>
      </c>
      <c r="AI22">
        <v>0.0004992705</v>
      </c>
      <c r="AJ22">
        <v>-0.0959</v>
      </c>
      <c r="AK22">
        <v>-0.1498</v>
      </c>
      <c r="AL22">
        <v>-0.0419</v>
      </c>
    </row>
    <row r="23" spans="1:38" ht="12.75">
      <c r="A23" t="s">
        <v>206</v>
      </c>
      <c r="B23" t="s">
        <v>76</v>
      </c>
      <c r="C23">
        <v>966</v>
      </c>
      <c r="D23">
        <v>348944</v>
      </c>
      <c r="E23">
        <v>2.6367053452</v>
      </c>
      <c r="F23">
        <v>2.4695528666</v>
      </c>
      <c r="G23">
        <v>2.8151715931</v>
      </c>
      <c r="H23">
        <v>0.0073742514</v>
      </c>
      <c r="I23">
        <v>2.768352515</v>
      </c>
      <c r="J23">
        <v>0.0890702822</v>
      </c>
      <c r="K23">
        <v>-0.0895</v>
      </c>
      <c r="L23">
        <v>-0.155</v>
      </c>
      <c r="M23">
        <v>-0.024</v>
      </c>
      <c r="N23">
        <v>0.9143561703</v>
      </c>
      <c r="O23">
        <v>0.856391066</v>
      </c>
      <c r="P23">
        <v>0.9762446613</v>
      </c>
      <c r="Q23">
        <v>911</v>
      </c>
      <c r="R23">
        <v>347079</v>
      </c>
      <c r="S23">
        <v>2.4543183672</v>
      </c>
      <c r="T23">
        <v>2.294134181</v>
      </c>
      <c r="U23">
        <v>2.6256871536</v>
      </c>
      <c r="V23">
        <v>0.0163649723</v>
      </c>
      <c r="W23">
        <v>2.6247626621</v>
      </c>
      <c r="X23">
        <v>0.0869622666</v>
      </c>
      <c r="Y23">
        <v>-0.0827</v>
      </c>
      <c r="Z23">
        <v>-0.1502</v>
      </c>
      <c r="AA23">
        <v>-0.0152</v>
      </c>
      <c r="AB23">
        <v>0.9206550437</v>
      </c>
      <c r="AC23">
        <v>0.8605673302</v>
      </c>
      <c r="AD23">
        <v>0.9849382841</v>
      </c>
      <c r="AE23">
        <v>0.1307723724</v>
      </c>
      <c r="AF23">
        <v>0.0698</v>
      </c>
      <c r="AG23">
        <v>-0.0207</v>
      </c>
      <c r="AH23">
        <v>0.1603</v>
      </c>
      <c r="AI23">
        <v>0.0001144779</v>
      </c>
      <c r="AJ23">
        <v>-0.0823</v>
      </c>
      <c r="AK23">
        <v>-0.1241</v>
      </c>
      <c r="AL23">
        <v>-0.0405</v>
      </c>
    </row>
    <row r="24" spans="1:38" ht="12.75">
      <c r="A24" t="s">
        <v>206</v>
      </c>
      <c r="B24" t="s">
        <v>74</v>
      </c>
      <c r="C24">
        <v>498</v>
      </c>
      <c r="D24">
        <v>171047</v>
      </c>
      <c r="E24">
        <v>2.7666496936</v>
      </c>
      <c r="F24">
        <v>2.5293159114</v>
      </c>
      <c r="G24">
        <v>3.0262532619</v>
      </c>
      <c r="H24">
        <v>0.3652888643</v>
      </c>
      <c r="I24">
        <v>2.9114804703</v>
      </c>
      <c r="J24">
        <v>0.1304665595</v>
      </c>
      <c r="K24">
        <v>-0.0414</v>
      </c>
      <c r="L24">
        <v>-0.1311</v>
      </c>
      <c r="M24">
        <v>0.0483</v>
      </c>
      <c r="N24">
        <v>0.9594182463</v>
      </c>
      <c r="O24">
        <v>0.8771156832</v>
      </c>
      <c r="P24">
        <v>1.0494435216</v>
      </c>
      <c r="Q24">
        <v>428</v>
      </c>
      <c r="R24">
        <v>176918</v>
      </c>
      <c r="S24">
        <v>2.2941527933</v>
      </c>
      <c r="T24">
        <v>2.0829770764</v>
      </c>
      <c r="U24">
        <v>2.5267378594</v>
      </c>
      <c r="V24">
        <v>0.002306284</v>
      </c>
      <c r="W24">
        <v>2.4191998553</v>
      </c>
      <c r="X24">
        <v>0.1169364387</v>
      </c>
      <c r="Y24">
        <v>-0.1502</v>
      </c>
      <c r="Z24">
        <v>-0.2467</v>
      </c>
      <c r="AA24">
        <v>-0.0536</v>
      </c>
      <c r="AB24">
        <v>0.8605743119</v>
      </c>
      <c r="AC24">
        <v>0.7813588395</v>
      </c>
      <c r="AD24">
        <v>0.9478207821</v>
      </c>
      <c r="AE24">
        <v>0.0049524975</v>
      </c>
      <c r="AF24">
        <v>0.1854</v>
      </c>
      <c r="AG24">
        <v>0.0561</v>
      </c>
      <c r="AH24">
        <v>0.3147</v>
      </c>
      <c r="AI24">
        <v>0.0047455972</v>
      </c>
      <c r="AJ24">
        <v>-0.0839</v>
      </c>
      <c r="AK24">
        <v>-0.1421</v>
      </c>
      <c r="AL24">
        <v>-0.0257</v>
      </c>
    </row>
    <row r="25" spans="1:38" ht="12.75">
      <c r="A25" t="s">
        <v>206</v>
      </c>
      <c r="B25" t="s">
        <v>75</v>
      </c>
      <c r="C25">
        <v>311</v>
      </c>
      <c r="D25">
        <v>129640</v>
      </c>
      <c r="E25">
        <v>2.9006145772</v>
      </c>
      <c r="F25">
        <v>2.5912130801</v>
      </c>
      <c r="G25">
        <v>3.2469598853</v>
      </c>
      <c r="H25">
        <v>0.918932597</v>
      </c>
      <c r="I25">
        <v>2.3989509411</v>
      </c>
      <c r="J25">
        <v>0.1360320278</v>
      </c>
      <c r="K25">
        <v>0.0059</v>
      </c>
      <c r="L25">
        <v>-0.1069</v>
      </c>
      <c r="M25">
        <v>0.1187</v>
      </c>
      <c r="N25">
        <v>1.0058745628</v>
      </c>
      <c r="O25">
        <v>0.8985803714</v>
      </c>
      <c r="P25">
        <v>1.1259801218</v>
      </c>
      <c r="Q25">
        <v>314</v>
      </c>
      <c r="R25">
        <v>127518</v>
      </c>
      <c r="S25">
        <v>2.7072232438</v>
      </c>
      <c r="T25">
        <v>2.4195415058</v>
      </c>
      <c r="U25">
        <v>3.0291101327</v>
      </c>
      <c r="V25">
        <v>0.7881253227</v>
      </c>
      <c r="W25">
        <v>2.4623974655</v>
      </c>
      <c r="X25">
        <v>0.1389611282</v>
      </c>
      <c r="Y25">
        <v>0.0154</v>
      </c>
      <c r="Z25">
        <v>-0.0969</v>
      </c>
      <c r="AA25">
        <v>0.1277</v>
      </c>
      <c r="AB25">
        <v>1.0155238078</v>
      </c>
      <c r="AC25">
        <v>0.907609673</v>
      </c>
      <c r="AD25">
        <v>1.1362688552</v>
      </c>
      <c r="AE25">
        <v>0.40249874</v>
      </c>
      <c r="AF25">
        <v>0.0671</v>
      </c>
      <c r="AG25">
        <v>-0.09</v>
      </c>
      <c r="AH25">
        <v>0.2243</v>
      </c>
      <c r="AI25">
        <v>0.6224101678</v>
      </c>
      <c r="AJ25">
        <v>-0.0183</v>
      </c>
      <c r="AK25">
        <v>-0.0913</v>
      </c>
      <c r="AL25">
        <v>0.0547</v>
      </c>
    </row>
    <row r="26" spans="1:38" ht="12.75">
      <c r="A26" t="s">
        <v>206</v>
      </c>
      <c r="B26" t="s">
        <v>77</v>
      </c>
      <c r="C26">
        <v>565</v>
      </c>
      <c r="D26">
        <v>208100</v>
      </c>
      <c r="E26">
        <v>2.6183150305</v>
      </c>
      <c r="F26">
        <v>2.4065708354</v>
      </c>
      <c r="G26">
        <v>2.84868972</v>
      </c>
      <c r="H26">
        <v>0.0248542862</v>
      </c>
      <c r="I26">
        <v>2.7150408457</v>
      </c>
      <c r="J26">
        <v>0.1142226269</v>
      </c>
      <c r="K26">
        <v>-0.0965</v>
      </c>
      <c r="L26">
        <v>-0.1809</v>
      </c>
      <c r="M26">
        <v>-0.0122</v>
      </c>
      <c r="N26">
        <v>0.9079787805</v>
      </c>
      <c r="O26">
        <v>0.8345501694</v>
      </c>
      <c r="P26">
        <v>0.9878680708</v>
      </c>
      <c r="Q26">
        <v>614</v>
      </c>
      <c r="R26">
        <v>218796</v>
      </c>
      <c r="S26">
        <v>2.6175402466</v>
      </c>
      <c r="T26">
        <v>2.4133129459</v>
      </c>
      <c r="U26">
        <v>2.8390503413</v>
      </c>
      <c r="V26">
        <v>0.6591121032</v>
      </c>
      <c r="W26">
        <v>2.806267025</v>
      </c>
      <c r="X26">
        <v>0.1132517203</v>
      </c>
      <c r="Y26">
        <v>-0.0183</v>
      </c>
      <c r="Z26">
        <v>-0.0995</v>
      </c>
      <c r="AA26">
        <v>0.063</v>
      </c>
      <c r="AB26">
        <v>0.9818822457</v>
      </c>
      <c r="AC26">
        <v>0.9052732381</v>
      </c>
      <c r="AD26">
        <v>1.0649743126</v>
      </c>
      <c r="AE26">
        <v>0.9783517521</v>
      </c>
      <c r="AF26">
        <v>-0.0016</v>
      </c>
      <c r="AG26">
        <v>-0.1159</v>
      </c>
      <c r="AH26">
        <v>0.1127</v>
      </c>
      <c r="AI26">
        <v>0.0252066933</v>
      </c>
      <c r="AJ26">
        <v>-0.0605</v>
      </c>
      <c r="AK26">
        <v>-0.1135</v>
      </c>
      <c r="AL26">
        <v>-0.0075</v>
      </c>
    </row>
    <row r="27" spans="1:38" ht="12.75">
      <c r="A27" t="s">
        <v>206</v>
      </c>
      <c r="B27" t="s">
        <v>70</v>
      </c>
      <c r="C27">
        <v>751</v>
      </c>
      <c r="D27">
        <v>240979</v>
      </c>
      <c r="E27">
        <v>2.6588289411</v>
      </c>
      <c r="F27">
        <v>2.4695517167</v>
      </c>
      <c r="G27">
        <v>2.8626131983</v>
      </c>
      <c r="H27">
        <v>0.0312000224</v>
      </c>
      <c r="I27">
        <v>3.1164541309</v>
      </c>
      <c r="J27">
        <v>0.1137210264</v>
      </c>
      <c r="K27">
        <v>-0.0812</v>
      </c>
      <c r="L27">
        <v>-0.155</v>
      </c>
      <c r="M27">
        <v>-0.0073</v>
      </c>
      <c r="N27">
        <v>0.9220281866</v>
      </c>
      <c r="O27">
        <v>0.8563906673</v>
      </c>
      <c r="P27">
        <v>0.9926964519</v>
      </c>
      <c r="Q27">
        <v>741</v>
      </c>
      <c r="R27">
        <v>224658</v>
      </c>
      <c r="S27">
        <v>2.7085244497</v>
      </c>
      <c r="T27">
        <v>2.5145404718</v>
      </c>
      <c r="U27">
        <v>2.9174733024</v>
      </c>
      <c r="V27">
        <v>0.6752492384</v>
      </c>
      <c r="W27">
        <v>3.2983468205</v>
      </c>
      <c r="X27">
        <v>0.1211677981</v>
      </c>
      <c r="Y27">
        <v>0.0159</v>
      </c>
      <c r="Z27">
        <v>-0.0584</v>
      </c>
      <c r="AA27">
        <v>0.0902</v>
      </c>
      <c r="AB27">
        <v>1.0160119114</v>
      </c>
      <c r="AC27">
        <v>0.9432453421</v>
      </c>
      <c r="AD27">
        <v>1.0943920506</v>
      </c>
      <c r="AE27">
        <v>0.694011257</v>
      </c>
      <c r="AF27">
        <v>-0.0204</v>
      </c>
      <c r="AG27">
        <v>-0.122</v>
      </c>
      <c r="AH27">
        <v>0.0812</v>
      </c>
      <c r="AI27">
        <v>0.1007782255</v>
      </c>
      <c r="AJ27">
        <v>-0.039</v>
      </c>
      <c r="AK27">
        <v>-0.0856</v>
      </c>
      <c r="AL27">
        <v>0.0076</v>
      </c>
    </row>
    <row r="28" spans="1:38" ht="12.75">
      <c r="A28" t="s">
        <v>206</v>
      </c>
      <c r="B28" t="s">
        <v>78</v>
      </c>
      <c r="C28">
        <v>297</v>
      </c>
      <c r="D28">
        <v>119769</v>
      </c>
      <c r="E28">
        <v>2.98109704</v>
      </c>
      <c r="F28">
        <v>2.6555496176</v>
      </c>
      <c r="G28">
        <v>3.3465537616</v>
      </c>
      <c r="H28">
        <v>0.5733359364</v>
      </c>
      <c r="I28">
        <v>2.4797735641</v>
      </c>
      <c r="J28">
        <v>0.1438910564</v>
      </c>
      <c r="K28">
        <v>0.0332</v>
      </c>
      <c r="L28">
        <v>-0.0824</v>
      </c>
      <c r="M28">
        <v>0.1489</v>
      </c>
      <c r="N28">
        <v>1.0337842557</v>
      </c>
      <c r="O28">
        <v>0.9208909834</v>
      </c>
      <c r="P28">
        <v>1.160517267</v>
      </c>
      <c r="Q28">
        <v>282</v>
      </c>
      <c r="R28">
        <v>119708</v>
      </c>
      <c r="S28">
        <v>2.8009874814</v>
      </c>
      <c r="T28">
        <v>2.4869733522</v>
      </c>
      <c r="U28">
        <v>3.154650155</v>
      </c>
      <c r="V28">
        <v>0.4149844926</v>
      </c>
      <c r="W28">
        <v>2.3557322819</v>
      </c>
      <c r="X28">
        <v>0.140281816</v>
      </c>
      <c r="Y28">
        <v>0.0495</v>
      </c>
      <c r="Z28">
        <v>-0.0695</v>
      </c>
      <c r="AA28">
        <v>0.1684</v>
      </c>
      <c r="AB28">
        <v>1.05069631</v>
      </c>
      <c r="AC28">
        <v>0.9329044637</v>
      </c>
      <c r="AD28">
        <v>1.1833609751</v>
      </c>
      <c r="AE28">
        <v>0.4698134266</v>
      </c>
      <c r="AF28">
        <v>0.0604</v>
      </c>
      <c r="AG28">
        <v>-0.1035</v>
      </c>
      <c r="AH28">
        <v>0.2243</v>
      </c>
      <c r="AI28">
        <v>0.4065984679</v>
      </c>
      <c r="AJ28">
        <v>0.0316</v>
      </c>
      <c r="AK28">
        <v>-0.043</v>
      </c>
      <c r="AL28">
        <v>0.1062</v>
      </c>
    </row>
    <row r="29" spans="1:38" ht="12.75">
      <c r="A29" t="s">
        <v>206</v>
      </c>
      <c r="B29" t="s">
        <v>80</v>
      </c>
      <c r="C29">
        <v>1038</v>
      </c>
      <c r="D29">
        <v>272802</v>
      </c>
      <c r="E29">
        <v>3.7997874211</v>
      </c>
      <c r="F29">
        <v>3.5663743956</v>
      </c>
      <c r="G29">
        <v>4.0484769247</v>
      </c>
      <c r="H29" s="4">
        <v>1.473496E-17</v>
      </c>
      <c r="I29">
        <v>3.8049574417</v>
      </c>
      <c r="J29">
        <v>0.1181003343</v>
      </c>
      <c r="K29">
        <v>0.2759</v>
      </c>
      <c r="L29">
        <v>0.2125</v>
      </c>
      <c r="M29">
        <v>0.3393</v>
      </c>
      <c r="N29">
        <v>1.3176895479</v>
      </c>
      <c r="O29">
        <v>1.236746624</v>
      </c>
      <c r="P29">
        <v>1.4039300459</v>
      </c>
      <c r="Q29">
        <v>903</v>
      </c>
      <c r="R29">
        <v>258416</v>
      </c>
      <c r="S29">
        <v>3.8267506662</v>
      </c>
      <c r="T29">
        <v>3.5760098427</v>
      </c>
      <c r="U29">
        <v>4.095072806</v>
      </c>
      <c r="V29" s="4">
        <v>1.389497E-25</v>
      </c>
      <c r="W29">
        <v>3.494365674</v>
      </c>
      <c r="X29">
        <v>0.1162852084</v>
      </c>
      <c r="Y29">
        <v>0.3615</v>
      </c>
      <c r="Z29">
        <v>0.2937</v>
      </c>
      <c r="AA29">
        <v>0.4293</v>
      </c>
      <c r="AB29">
        <v>1.435476892</v>
      </c>
      <c r="AC29">
        <v>1.3414198997</v>
      </c>
      <c r="AD29">
        <v>1.5361289242</v>
      </c>
      <c r="AE29">
        <v>0.8441788698</v>
      </c>
      <c r="AF29">
        <v>-0.0089</v>
      </c>
      <c r="AG29">
        <v>-0.0982</v>
      </c>
      <c r="AH29">
        <v>0.0803</v>
      </c>
      <c r="AI29" s="4">
        <v>8.236045E-53</v>
      </c>
      <c r="AJ29">
        <v>0.3168</v>
      </c>
      <c r="AK29">
        <v>0.2762</v>
      </c>
      <c r="AL29">
        <v>0.3574</v>
      </c>
    </row>
    <row r="30" spans="1:38" ht="12.75">
      <c r="A30" t="s">
        <v>206</v>
      </c>
      <c r="B30" t="s">
        <v>79</v>
      </c>
      <c r="C30">
        <v>735</v>
      </c>
      <c r="D30">
        <v>161315</v>
      </c>
      <c r="E30">
        <v>4.0418085105</v>
      </c>
      <c r="F30">
        <v>3.7517543141</v>
      </c>
      <c r="G30">
        <v>4.3542872661</v>
      </c>
      <c r="H30" s="4">
        <v>6.328797E-19</v>
      </c>
      <c r="I30">
        <v>4.5563028857</v>
      </c>
      <c r="J30">
        <v>0.1680617638</v>
      </c>
      <c r="K30">
        <v>0.3376</v>
      </c>
      <c r="L30">
        <v>0.2632</v>
      </c>
      <c r="M30">
        <v>0.4121</v>
      </c>
      <c r="N30">
        <v>1.4016175745</v>
      </c>
      <c r="O30">
        <v>1.3010326363</v>
      </c>
      <c r="P30">
        <v>1.509978897</v>
      </c>
      <c r="Q30">
        <v>562</v>
      </c>
      <c r="R30">
        <v>146793</v>
      </c>
      <c r="S30">
        <v>3.8440483163</v>
      </c>
      <c r="T30">
        <v>3.5317664032</v>
      </c>
      <c r="U30">
        <v>4.1839424728</v>
      </c>
      <c r="V30" s="4">
        <v>2.525726E-17</v>
      </c>
      <c r="W30">
        <v>3.8285204335</v>
      </c>
      <c r="X30">
        <v>0.1614963873</v>
      </c>
      <c r="Y30">
        <v>0.366</v>
      </c>
      <c r="Z30">
        <v>0.2813</v>
      </c>
      <c r="AA30">
        <v>0.4507</v>
      </c>
      <c r="AB30">
        <v>1.4419655241</v>
      </c>
      <c r="AC30">
        <v>1.3248234604</v>
      </c>
      <c r="AD30">
        <v>1.5694653928</v>
      </c>
      <c r="AE30">
        <v>0.3891146078</v>
      </c>
      <c r="AF30">
        <v>0.0483</v>
      </c>
      <c r="AG30">
        <v>-0.0616</v>
      </c>
      <c r="AH30">
        <v>0.1582</v>
      </c>
      <c r="AI30" s="4">
        <v>3.791828E-36</v>
      </c>
      <c r="AJ30">
        <v>0.3185</v>
      </c>
      <c r="AK30">
        <v>0.2688</v>
      </c>
      <c r="AL30">
        <v>0.3682</v>
      </c>
    </row>
    <row r="31" spans="1:38" ht="12.75">
      <c r="A31" t="s">
        <v>206</v>
      </c>
      <c r="B31" t="s">
        <v>161</v>
      </c>
      <c r="C31">
        <v>2705</v>
      </c>
      <c r="D31">
        <v>1216761</v>
      </c>
      <c r="E31">
        <v>2.3827260055</v>
      </c>
      <c r="F31">
        <v>2.2847170916</v>
      </c>
      <c r="G31">
        <v>2.4849392679</v>
      </c>
      <c r="H31" s="4">
        <v>5.380417E-19</v>
      </c>
      <c r="I31">
        <v>2.2231153037</v>
      </c>
      <c r="J31">
        <v>0.0427443142</v>
      </c>
      <c r="K31">
        <v>-0.1908</v>
      </c>
      <c r="L31">
        <v>-0.2328</v>
      </c>
      <c r="M31">
        <v>-0.1488</v>
      </c>
      <c r="N31">
        <v>0.8262812639</v>
      </c>
      <c r="O31">
        <v>0.7922937517</v>
      </c>
      <c r="P31">
        <v>0.8617267593</v>
      </c>
      <c r="Q31">
        <v>2723</v>
      </c>
      <c r="R31">
        <v>1241098</v>
      </c>
      <c r="S31">
        <v>2.1701234362</v>
      </c>
      <c r="T31">
        <v>2.0802209373</v>
      </c>
      <c r="U31">
        <v>2.2639113201</v>
      </c>
      <c r="V31" s="4">
        <v>1.565965E-21</v>
      </c>
      <c r="W31">
        <v>2.1940249682</v>
      </c>
      <c r="X31">
        <v>0.042045328</v>
      </c>
      <c r="Y31">
        <v>-0.2057</v>
      </c>
      <c r="Z31">
        <v>-0.248</v>
      </c>
      <c r="AA31">
        <v>-0.1634</v>
      </c>
      <c r="AB31">
        <v>0.8140488673</v>
      </c>
      <c r="AC31">
        <v>0.7803249666</v>
      </c>
      <c r="AD31">
        <v>0.8492302397</v>
      </c>
      <c r="AE31">
        <v>0.0008321105</v>
      </c>
      <c r="AF31">
        <v>0.0912</v>
      </c>
      <c r="AG31">
        <v>0.0377</v>
      </c>
      <c r="AH31">
        <v>0.1447</v>
      </c>
      <c r="AI31" s="4">
        <v>1.340475E-46</v>
      </c>
      <c r="AJ31">
        <v>-0.1966</v>
      </c>
      <c r="AK31">
        <v>-0.2235</v>
      </c>
      <c r="AL31">
        <v>-0.1698</v>
      </c>
    </row>
    <row r="32" spans="1:38" ht="12.75">
      <c r="A32" t="s">
        <v>206</v>
      </c>
      <c r="B32" t="s">
        <v>162</v>
      </c>
      <c r="C32">
        <v>2211</v>
      </c>
      <c r="D32">
        <v>749306</v>
      </c>
      <c r="E32">
        <v>2.8174378277</v>
      </c>
      <c r="F32">
        <v>2.6917274415</v>
      </c>
      <c r="G32">
        <v>2.9490192024</v>
      </c>
      <c r="H32">
        <v>0.3183755926</v>
      </c>
      <c r="I32">
        <v>2.9507304092</v>
      </c>
      <c r="J32">
        <v>0.0627530966</v>
      </c>
      <c r="K32">
        <v>-0.0232</v>
      </c>
      <c r="L32">
        <v>-0.0689</v>
      </c>
      <c r="M32">
        <v>0.0224</v>
      </c>
      <c r="N32">
        <v>0.9770305456</v>
      </c>
      <c r="O32">
        <v>0.9334367222</v>
      </c>
      <c r="P32">
        <v>1.0226603094</v>
      </c>
      <c r="Q32">
        <v>2109</v>
      </c>
      <c r="R32">
        <v>735220</v>
      </c>
      <c r="S32">
        <v>2.7873856773</v>
      </c>
      <c r="T32">
        <v>2.6599626696</v>
      </c>
      <c r="U32">
        <v>2.9209127642</v>
      </c>
      <c r="V32">
        <v>0.0618280751</v>
      </c>
      <c r="W32">
        <v>2.8685291477</v>
      </c>
      <c r="X32">
        <v>0.0624627323</v>
      </c>
      <c r="Y32">
        <v>0.0446</v>
      </c>
      <c r="Z32">
        <v>-0.0022</v>
      </c>
      <c r="AA32">
        <v>0.0914</v>
      </c>
      <c r="AB32">
        <v>1.0455940504</v>
      </c>
      <c r="AC32">
        <v>0.9977955919</v>
      </c>
      <c r="AD32">
        <v>1.0956822491</v>
      </c>
      <c r="AE32">
        <v>0.782049184</v>
      </c>
      <c r="AF32">
        <v>0.0085</v>
      </c>
      <c r="AG32">
        <v>-0.0515</v>
      </c>
      <c r="AH32">
        <v>0.0684</v>
      </c>
      <c r="AI32">
        <v>0.5679349767</v>
      </c>
      <c r="AJ32">
        <v>0.0084</v>
      </c>
      <c r="AK32">
        <v>-0.0205</v>
      </c>
      <c r="AL32">
        <v>0.0374</v>
      </c>
    </row>
    <row r="33" spans="1:38" ht="12.75">
      <c r="A33" t="s">
        <v>206</v>
      </c>
      <c r="B33" t="s">
        <v>163</v>
      </c>
      <c r="C33">
        <v>2214</v>
      </c>
      <c r="D33">
        <v>504402</v>
      </c>
      <c r="E33">
        <v>3.7778417974</v>
      </c>
      <c r="F33">
        <v>3.6083678862</v>
      </c>
      <c r="G33">
        <v>3.9552753756</v>
      </c>
      <c r="H33" s="4">
        <v>8.931604E-31</v>
      </c>
      <c r="I33">
        <v>4.3893561088</v>
      </c>
      <c r="J33">
        <v>0.0932850413</v>
      </c>
      <c r="K33">
        <v>0.2701</v>
      </c>
      <c r="L33">
        <v>0.2242</v>
      </c>
      <c r="M33">
        <v>0.316</v>
      </c>
      <c r="N33">
        <v>1.3100792488</v>
      </c>
      <c r="O33">
        <v>1.2513091186</v>
      </c>
      <c r="P33">
        <v>1.3716096307</v>
      </c>
      <c r="Q33">
        <v>1808</v>
      </c>
      <c r="R33">
        <v>468676</v>
      </c>
      <c r="S33">
        <v>3.7152438712</v>
      </c>
      <c r="T33">
        <v>3.5340268244</v>
      </c>
      <c r="U33">
        <v>3.9057533257</v>
      </c>
      <c r="V33" s="4">
        <v>1.079305E-38</v>
      </c>
      <c r="W33">
        <v>3.8576756651</v>
      </c>
      <c r="X33">
        <v>0.0907249</v>
      </c>
      <c r="Y33">
        <v>0.3319</v>
      </c>
      <c r="Z33">
        <v>0.2819</v>
      </c>
      <c r="AA33">
        <v>0.3819</v>
      </c>
      <c r="AB33">
        <v>1.3936488657</v>
      </c>
      <c r="AC33">
        <v>1.3256713815</v>
      </c>
      <c r="AD33">
        <v>1.4651120844</v>
      </c>
      <c r="AE33">
        <v>0.6503338576</v>
      </c>
      <c r="AF33">
        <v>0.0144</v>
      </c>
      <c r="AG33">
        <v>-0.048</v>
      </c>
      <c r="AH33">
        <v>0.0769</v>
      </c>
      <c r="AI33" s="4">
        <v>1.044566E-78</v>
      </c>
      <c r="AJ33">
        <v>0.2864</v>
      </c>
      <c r="AK33">
        <v>0.2565</v>
      </c>
      <c r="AL33">
        <v>0.3163</v>
      </c>
    </row>
    <row r="34" spans="1:38" ht="12.75">
      <c r="A34" t="s">
        <v>206</v>
      </c>
      <c r="B34" t="s">
        <v>32</v>
      </c>
      <c r="C34">
        <v>69</v>
      </c>
      <c r="D34">
        <v>55733</v>
      </c>
      <c r="E34">
        <v>1.7441914622</v>
      </c>
      <c r="F34">
        <v>1.3763597715</v>
      </c>
      <c r="G34">
        <v>2.2103260496</v>
      </c>
      <c r="H34">
        <v>3.17497E-05</v>
      </c>
      <c r="I34">
        <v>1.2380456821</v>
      </c>
      <c r="J34">
        <v>0.1490431856</v>
      </c>
      <c r="K34">
        <v>-0.5028</v>
      </c>
      <c r="L34">
        <v>-0.7396</v>
      </c>
      <c r="M34">
        <v>-0.2659</v>
      </c>
      <c r="N34">
        <v>0.6048503783</v>
      </c>
      <c r="O34">
        <v>0.4772937757</v>
      </c>
      <c r="P34">
        <v>0.7664964405</v>
      </c>
      <c r="Q34">
        <v>116</v>
      </c>
      <c r="R34">
        <v>59426</v>
      </c>
      <c r="S34">
        <v>2.2912045438</v>
      </c>
      <c r="T34">
        <v>1.9069317432</v>
      </c>
      <c r="U34">
        <v>2.7529135641</v>
      </c>
      <c r="V34">
        <v>0.1059170162</v>
      </c>
      <c r="W34">
        <v>1.9520075388</v>
      </c>
      <c r="X34">
        <v>0.18123935</v>
      </c>
      <c r="Y34">
        <v>-0.1514</v>
      </c>
      <c r="Z34">
        <v>-0.335</v>
      </c>
      <c r="AA34">
        <v>0.0321</v>
      </c>
      <c r="AB34">
        <v>0.8594683752</v>
      </c>
      <c r="AC34">
        <v>0.7153213498</v>
      </c>
      <c r="AD34">
        <v>1.0326629958</v>
      </c>
      <c r="AE34">
        <v>0.0714607412</v>
      </c>
      <c r="AF34">
        <v>-0.2746</v>
      </c>
      <c r="AG34">
        <v>-0.5732</v>
      </c>
      <c r="AH34">
        <v>0.024</v>
      </c>
      <c r="AI34" s="4">
        <v>2.7392603E-06</v>
      </c>
      <c r="AJ34">
        <v>-0.3269</v>
      </c>
      <c r="AK34">
        <v>-0.4635</v>
      </c>
      <c r="AL34">
        <v>-0.1903</v>
      </c>
    </row>
    <row r="35" spans="1:38" ht="12.75">
      <c r="A35" t="s">
        <v>206</v>
      </c>
      <c r="B35" t="s">
        <v>31</v>
      </c>
      <c r="C35">
        <v>149</v>
      </c>
      <c r="D35">
        <v>70531</v>
      </c>
      <c r="E35">
        <v>2.4735587507</v>
      </c>
      <c r="F35">
        <v>2.1036672423</v>
      </c>
      <c r="G35">
        <v>2.9084889331</v>
      </c>
      <c r="H35">
        <v>0.0634132131</v>
      </c>
      <c r="I35">
        <v>2.1125462563</v>
      </c>
      <c r="J35">
        <v>0.1730665327</v>
      </c>
      <c r="K35">
        <v>-0.1534</v>
      </c>
      <c r="L35">
        <v>-0.3154</v>
      </c>
      <c r="M35">
        <v>0.0086</v>
      </c>
      <c r="N35">
        <v>0.8577802258</v>
      </c>
      <c r="O35">
        <v>0.7295093199</v>
      </c>
      <c r="P35">
        <v>1.0086052304</v>
      </c>
      <c r="Q35">
        <v>131</v>
      </c>
      <c r="R35">
        <v>82089</v>
      </c>
      <c r="S35">
        <v>1.9358972606</v>
      </c>
      <c r="T35">
        <v>1.6294085674</v>
      </c>
      <c r="U35">
        <v>2.3000359016</v>
      </c>
      <c r="V35">
        <v>0.0002743713</v>
      </c>
      <c r="W35">
        <v>1.5958289174</v>
      </c>
      <c r="X35">
        <v>0.1394282199</v>
      </c>
      <c r="Y35">
        <v>-0.3199</v>
      </c>
      <c r="Z35">
        <v>-0.4923</v>
      </c>
      <c r="AA35">
        <v>-0.1476</v>
      </c>
      <c r="AB35">
        <v>0.7261867901</v>
      </c>
      <c r="AC35">
        <v>0.6112178582</v>
      </c>
      <c r="AD35">
        <v>0.8627811623</v>
      </c>
      <c r="AE35">
        <v>0.0425770881</v>
      </c>
      <c r="AF35">
        <v>0.2433</v>
      </c>
      <c r="AG35">
        <v>0.0081</v>
      </c>
      <c r="AH35">
        <v>0.4784</v>
      </c>
      <c r="AI35" s="4">
        <v>2.6216665E-06</v>
      </c>
      <c r="AJ35">
        <v>-0.2585</v>
      </c>
      <c r="AK35">
        <v>-0.3663</v>
      </c>
      <c r="AL35">
        <v>-0.1506</v>
      </c>
    </row>
    <row r="36" spans="1:38" ht="12.75">
      <c r="A36" t="s">
        <v>206</v>
      </c>
      <c r="B36" t="s">
        <v>34</v>
      </c>
      <c r="C36">
        <v>69</v>
      </c>
      <c r="D36">
        <v>39643</v>
      </c>
      <c r="E36">
        <v>2.1219792345</v>
      </c>
      <c r="F36">
        <v>1.6697689174</v>
      </c>
      <c r="G36">
        <v>2.6966580973</v>
      </c>
      <c r="H36">
        <v>0.012130919</v>
      </c>
      <c r="I36">
        <v>1.7405342683</v>
      </c>
      <c r="J36">
        <v>0.2095357027</v>
      </c>
      <c r="K36">
        <v>-0.3067</v>
      </c>
      <c r="L36">
        <v>-0.5464</v>
      </c>
      <c r="M36">
        <v>-0.0671</v>
      </c>
      <c r="N36">
        <v>0.7358595491</v>
      </c>
      <c r="O36">
        <v>0.5790421426</v>
      </c>
      <c r="P36">
        <v>0.9351465741</v>
      </c>
      <c r="Q36">
        <v>85</v>
      </c>
      <c r="R36">
        <v>40110</v>
      </c>
      <c r="S36">
        <v>2.5304818405</v>
      </c>
      <c r="T36">
        <v>2.0442128108</v>
      </c>
      <c r="U36">
        <v>3.1324225695</v>
      </c>
      <c r="V36">
        <v>0.6322220082</v>
      </c>
      <c r="W36">
        <v>2.1191722762</v>
      </c>
      <c r="X36">
        <v>0.229856506</v>
      </c>
      <c r="Y36">
        <v>-0.0521</v>
      </c>
      <c r="Z36">
        <v>-0.2655</v>
      </c>
      <c r="AA36">
        <v>0.1613</v>
      </c>
      <c r="AB36">
        <v>0.9492252108</v>
      </c>
      <c r="AC36">
        <v>0.7668177282</v>
      </c>
      <c r="AD36">
        <v>1.1750230435</v>
      </c>
      <c r="AE36">
        <v>0.2758052777</v>
      </c>
      <c r="AF36">
        <v>-0.1779</v>
      </c>
      <c r="AG36">
        <v>-0.4978</v>
      </c>
      <c r="AH36">
        <v>0.142</v>
      </c>
      <c r="AI36">
        <v>0.0330977189</v>
      </c>
      <c r="AJ36">
        <v>-0.1551</v>
      </c>
      <c r="AK36">
        <v>-0.2977</v>
      </c>
      <c r="AL36">
        <v>-0.0124</v>
      </c>
    </row>
    <row r="37" spans="1:38" ht="12.75">
      <c r="A37" t="s">
        <v>206</v>
      </c>
      <c r="B37" t="s">
        <v>33</v>
      </c>
      <c r="C37">
        <v>75</v>
      </c>
      <c r="D37">
        <v>18663</v>
      </c>
      <c r="E37">
        <v>2.9524004721</v>
      </c>
      <c r="F37">
        <v>2.3504757284</v>
      </c>
      <c r="G37">
        <v>3.7084699247</v>
      </c>
      <c r="H37">
        <v>0.8395483253</v>
      </c>
      <c r="I37">
        <v>4.0186465199</v>
      </c>
      <c r="J37">
        <v>0.46403333</v>
      </c>
      <c r="K37">
        <v>0.0236</v>
      </c>
      <c r="L37">
        <v>-0.2044</v>
      </c>
      <c r="M37">
        <v>0.2516</v>
      </c>
      <c r="N37">
        <v>1.0238328654</v>
      </c>
      <c r="O37">
        <v>0.8150975191</v>
      </c>
      <c r="P37">
        <v>1.2860224841</v>
      </c>
      <c r="Q37">
        <v>56</v>
      </c>
      <c r="R37">
        <v>19844</v>
      </c>
      <c r="S37">
        <v>2.1403709539</v>
      </c>
      <c r="T37">
        <v>1.6221930657</v>
      </c>
      <c r="U37">
        <v>2.8240706468</v>
      </c>
      <c r="V37">
        <v>0.1205971784</v>
      </c>
      <c r="W37">
        <v>2.8220116912</v>
      </c>
      <c r="X37">
        <v>0.3771071746</v>
      </c>
      <c r="Y37">
        <v>-0.2195</v>
      </c>
      <c r="Z37">
        <v>-0.4967</v>
      </c>
      <c r="AA37">
        <v>0.0577</v>
      </c>
      <c r="AB37">
        <v>0.8028882236</v>
      </c>
      <c r="AC37">
        <v>0.6085112053</v>
      </c>
      <c r="AD37">
        <v>1.0593551837</v>
      </c>
      <c r="AE37">
        <v>0.0799521303</v>
      </c>
      <c r="AF37">
        <v>0.3198</v>
      </c>
      <c r="AG37">
        <v>-0.0382</v>
      </c>
      <c r="AH37">
        <v>0.6778</v>
      </c>
      <c r="AI37">
        <v>0.2437892494</v>
      </c>
      <c r="AJ37">
        <v>-0.0936</v>
      </c>
      <c r="AK37">
        <v>-0.2511</v>
      </c>
      <c r="AL37">
        <v>0.0638</v>
      </c>
    </row>
    <row r="38" spans="1:38" ht="12.75">
      <c r="A38" t="s">
        <v>206</v>
      </c>
      <c r="B38" t="s">
        <v>23</v>
      </c>
      <c r="C38">
        <v>58</v>
      </c>
      <c r="D38">
        <v>30412</v>
      </c>
      <c r="E38">
        <v>1.8896020356</v>
      </c>
      <c r="F38">
        <v>1.4579323757</v>
      </c>
      <c r="G38">
        <v>2.4490819411</v>
      </c>
      <c r="H38">
        <v>0.0014009034</v>
      </c>
      <c r="I38">
        <v>1.9071419177</v>
      </c>
      <c r="J38">
        <v>0.2504200022</v>
      </c>
      <c r="K38">
        <v>-0.4227</v>
      </c>
      <c r="L38">
        <v>-0.682</v>
      </c>
      <c r="M38">
        <v>-0.1634</v>
      </c>
      <c r="N38">
        <v>0.6552758289</v>
      </c>
      <c r="O38">
        <v>0.5055815076</v>
      </c>
      <c r="P38">
        <v>0.8492921625</v>
      </c>
      <c r="Q38">
        <v>34</v>
      </c>
      <c r="R38">
        <v>31416</v>
      </c>
      <c r="S38">
        <v>1.1611833836</v>
      </c>
      <c r="T38">
        <v>0.8248566811</v>
      </c>
      <c r="U38">
        <v>1.6346437888</v>
      </c>
      <c r="V38" s="4">
        <v>1.9070923E-06</v>
      </c>
      <c r="W38">
        <v>1.0822510823</v>
      </c>
      <c r="X38">
        <v>0.1856045294</v>
      </c>
      <c r="Y38">
        <v>-0.8311</v>
      </c>
      <c r="Z38">
        <v>-1.1731</v>
      </c>
      <c r="AA38">
        <v>-0.4891</v>
      </c>
      <c r="AB38">
        <v>0.435578918</v>
      </c>
      <c r="AC38">
        <v>0.3094172598</v>
      </c>
      <c r="AD38">
        <v>0.6131816756</v>
      </c>
      <c r="AE38">
        <v>0.0264705471</v>
      </c>
      <c r="AF38">
        <v>0.4851</v>
      </c>
      <c r="AG38">
        <v>0.0567</v>
      </c>
      <c r="AH38">
        <v>0.9136</v>
      </c>
      <c r="AI38" s="4">
        <v>4.601602E-11</v>
      </c>
      <c r="AJ38">
        <v>-0.6389</v>
      </c>
      <c r="AK38">
        <v>-0.8291</v>
      </c>
      <c r="AL38">
        <v>-0.4487</v>
      </c>
    </row>
    <row r="39" spans="1:38" ht="12.75">
      <c r="A39" t="s">
        <v>206</v>
      </c>
      <c r="B39" t="s">
        <v>16</v>
      </c>
      <c r="C39">
        <v>38</v>
      </c>
      <c r="D39">
        <v>21194</v>
      </c>
      <c r="E39">
        <v>2.3573827875</v>
      </c>
      <c r="F39">
        <v>1.7137129831</v>
      </c>
      <c r="G39">
        <v>3.2428146729</v>
      </c>
      <c r="H39">
        <v>0.2155146174</v>
      </c>
      <c r="I39">
        <v>1.7929602718</v>
      </c>
      <c r="J39">
        <v>0.2908565633</v>
      </c>
      <c r="K39">
        <v>-0.2015</v>
      </c>
      <c r="L39">
        <v>-0.5204</v>
      </c>
      <c r="M39">
        <v>0.1174</v>
      </c>
      <c r="N39">
        <v>0.8174927477</v>
      </c>
      <c r="O39">
        <v>0.5942810573</v>
      </c>
      <c r="P39">
        <v>1.1245426459</v>
      </c>
      <c r="Q39">
        <v>37</v>
      </c>
      <c r="R39">
        <v>21802</v>
      </c>
      <c r="S39">
        <v>2.0133677326</v>
      </c>
      <c r="T39">
        <v>1.457828214</v>
      </c>
      <c r="U39">
        <v>2.7806085709</v>
      </c>
      <c r="V39">
        <v>0.0883657109</v>
      </c>
      <c r="W39">
        <v>1.6970920099</v>
      </c>
      <c r="X39">
        <v>0.2790002078</v>
      </c>
      <c r="Y39">
        <v>-0.2807</v>
      </c>
      <c r="Z39">
        <v>-0.6036</v>
      </c>
      <c r="AA39">
        <v>0.0422</v>
      </c>
      <c r="AB39">
        <v>0.7552472339</v>
      </c>
      <c r="AC39">
        <v>0.5468552556</v>
      </c>
      <c r="AD39">
        <v>1.0430518467</v>
      </c>
      <c r="AE39">
        <v>0.499940379</v>
      </c>
      <c r="AF39">
        <v>0.1559</v>
      </c>
      <c r="AG39">
        <v>-0.2971</v>
      </c>
      <c r="AH39">
        <v>0.609</v>
      </c>
      <c r="AI39">
        <v>0.0203508064</v>
      </c>
      <c r="AJ39">
        <v>-0.2412</v>
      </c>
      <c r="AK39">
        <v>-0.4449</v>
      </c>
      <c r="AL39">
        <v>-0.0374</v>
      </c>
    </row>
    <row r="40" spans="1:38" ht="12.75">
      <c r="A40" t="s">
        <v>206</v>
      </c>
      <c r="B40" t="s">
        <v>24</v>
      </c>
      <c r="C40">
        <v>104</v>
      </c>
      <c r="D40">
        <v>43215</v>
      </c>
      <c r="E40">
        <v>2.5178105305</v>
      </c>
      <c r="F40">
        <v>2.0747086076</v>
      </c>
      <c r="G40">
        <v>3.0555470991</v>
      </c>
      <c r="H40">
        <v>0.1695131058</v>
      </c>
      <c r="I40">
        <v>2.4065717922</v>
      </c>
      <c r="J40">
        <v>0.2359837794</v>
      </c>
      <c r="K40">
        <v>-0.1357</v>
      </c>
      <c r="L40">
        <v>-0.3292</v>
      </c>
      <c r="M40">
        <v>0.0579</v>
      </c>
      <c r="N40">
        <v>0.8731258494</v>
      </c>
      <c r="O40">
        <v>0.7194670502</v>
      </c>
      <c r="P40">
        <v>1.0596020328</v>
      </c>
      <c r="Q40">
        <v>87</v>
      </c>
      <c r="R40">
        <v>46564</v>
      </c>
      <c r="S40">
        <v>2.0701804752</v>
      </c>
      <c r="T40">
        <v>1.6746013947</v>
      </c>
      <c r="U40">
        <v>2.5592043657</v>
      </c>
      <c r="V40">
        <v>0.0194254169</v>
      </c>
      <c r="W40">
        <v>1.8683961859</v>
      </c>
      <c r="X40">
        <v>0.2003130971</v>
      </c>
      <c r="Y40">
        <v>-0.2529</v>
      </c>
      <c r="Z40">
        <v>-0.4649</v>
      </c>
      <c r="AA40">
        <v>-0.0408</v>
      </c>
      <c r="AB40">
        <v>0.7765586247</v>
      </c>
      <c r="AC40">
        <v>0.6281704284</v>
      </c>
      <c r="AD40">
        <v>0.9599995007</v>
      </c>
      <c r="AE40">
        <v>0.1837880707</v>
      </c>
      <c r="AF40">
        <v>0.1939</v>
      </c>
      <c r="AG40">
        <v>-0.092</v>
      </c>
      <c r="AH40">
        <v>0.4799</v>
      </c>
      <c r="AI40">
        <v>0.0048872078</v>
      </c>
      <c r="AJ40">
        <v>-0.1814</v>
      </c>
      <c r="AK40">
        <v>-0.3077</v>
      </c>
      <c r="AL40">
        <v>-0.0551</v>
      </c>
    </row>
    <row r="41" spans="1:38" ht="12.75">
      <c r="A41" t="s">
        <v>206</v>
      </c>
      <c r="B41" t="s">
        <v>21</v>
      </c>
      <c r="C41">
        <v>59</v>
      </c>
      <c r="D41">
        <v>18392</v>
      </c>
      <c r="E41">
        <v>2.5372390062</v>
      </c>
      <c r="F41">
        <v>1.9645392039</v>
      </c>
      <c r="G41">
        <v>3.2768914775</v>
      </c>
      <c r="H41">
        <v>0.3267948322</v>
      </c>
      <c r="I41">
        <v>3.2079164854</v>
      </c>
      <c r="J41">
        <v>0.4176351538</v>
      </c>
      <c r="K41">
        <v>-0.128</v>
      </c>
      <c r="L41">
        <v>-0.3838</v>
      </c>
      <c r="M41">
        <v>0.1278</v>
      </c>
      <c r="N41">
        <v>0.8798632525</v>
      </c>
      <c r="O41">
        <v>0.6812625256</v>
      </c>
      <c r="P41">
        <v>1.1363597936</v>
      </c>
      <c r="Q41">
        <v>45</v>
      </c>
      <c r="R41">
        <v>16668</v>
      </c>
      <c r="S41">
        <v>2.1787759739</v>
      </c>
      <c r="T41">
        <v>1.6160684254</v>
      </c>
      <c r="U41">
        <v>2.9374156872</v>
      </c>
      <c r="V41">
        <v>0.1856515307</v>
      </c>
      <c r="W41">
        <v>2.6997840173</v>
      </c>
      <c r="X41">
        <v>0.4024600391</v>
      </c>
      <c r="Y41">
        <v>-0.2018</v>
      </c>
      <c r="Z41">
        <v>-0.5005</v>
      </c>
      <c r="AA41">
        <v>0.097</v>
      </c>
      <c r="AB41">
        <v>0.817294576</v>
      </c>
      <c r="AC41">
        <v>0.6062137523</v>
      </c>
      <c r="AD41">
        <v>1.101872766</v>
      </c>
      <c r="AE41">
        <v>0.4523028452</v>
      </c>
      <c r="AF41">
        <v>0.1505</v>
      </c>
      <c r="AG41">
        <v>-0.242</v>
      </c>
      <c r="AH41">
        <v>0.543</v>
      </c>
      <c r="AI41">
        <v>0.1570653143</v>
      </c>
      <c r="AJ41">
        <v>-0.1219</v>
      </c>
      <c r="AK41">
        <v>-0.2908</v>
      </c>
      <c r="AL41">
        <v>0.047</v>
      </c>
    </row>
    <row r="42" spans="1:38" ht="12.75">
      <c r="A42" t="s">
        <v>206</v>
      </c>
      <c r="B42" t="s">
        <v>22</v>
      </c>
      <c r="C42">
        <v>159</v>
      </c>
      <c r="D42">
        <v>66721</v>
      </c>
      <c r="E42">
        <v>2.4397591587</v>
      </c>
      <c r="F42">
        <v>2.0862858567</v>
      </c>
      <c r="G42">
        <v>2.853120407</v>
      </c>
      <c r="H42">
        <v>0.0363175</v>
      </c>
      <c r="I42">
        <v>2.3830578079</v>
      </c>
      <c r="J42">
        <v>0.1889887773</v>
      </c>
      <c r="K42">
        <v>-0.1672</v>
      </c>
      <c r="L42">
        <v>-0.3237</v>
      </c>
      <c r="M42">
        <v>-0.0107</v>
      </c>
      <c r="N42">
        <v>0.8460592098</v>
      </c>
      <c r="O42">
        <v>0.7234818064</v>
      </c>
      <c r="P42">
        <v>0.9894045436</v>
      </c>
      <c r="Q42">
        <v>141</v>
      </c>
      <c r="R42">
        <v>73989</v>
      </c>
      <c r="S42">
        <v>2.054682529</v>
      </c>
      <c r="T42">
        <v>1.7399200637</v>
      </c>
      <c r="U42">
        <v>2.4263875007</v>
      </c>
      <c r="V42">
        <v>0.0021456104</v>
      </c>
      <c r="W42">
        <v>1.9056886835</v>
      </c>
      <c r="X42">
        <v>0.1604879386</v>
      </c>
      <c r="Y42">
        <v>-0.2604</v>
      </c>
      <c r="Z42">
        <v>-0.4267</v>
      </c>
      <c r="AA42">
        <v>-0.0941</v>
      </c>
      <c r="AB42">
        <v>0.7707450911</v>
      </c>
      <c r="AC42">
        <v>0.6526725317</v>
      </c>
      <c r="AD42">
        <v>0.9101777179</v>
      </c>
      <c r="AE42">
        <v>0.1420939386</v>
      </c>
      <c r="AF42">
        <v>0.17</v>
      </c>
      <c r="AG42">
        <v>-0.057</v>
      </c>
      <c r="AH42">
        <v>0.3969</v>
      </c>
      <c r="AI42">
        <v>0.0003489329</v>
      </c>
      <c r="AJ42">
        <v>-0.1839</v>
      </c>
      <c r="AK42">
        <v>-0.2846</v>
      </c>
      <c r="AL42">
        <v>-0.0831</v>
      </c>
    </row>
    <row r="43" spans="1:38" ht="12.75">
      <c r="A43" t="s">
        <v>206</v>
      </c>
      <c r="B43" t="s">
        <v>19</v>
      </c>
      <c r="C43">
        <v>89</v>
      </c>
      <c r="D43">
        <v>36712</v>
      </c>
      <c r="E43">
        <v>2.1370463072</v>
      </c>
      <c r="F43">
        <v>1.7296398506</v>
      </c>
      <c r="G43">
        <v>2.6404149495</v>
      </c>
      <c r="H43">
        <v>0.0054929007</v>
      </c>
      <c r="I43">
        <v>2.4242754413</v>
      </c>
      <c r="J43">
        <v>0.2569726828</v>
      </c>
      <c r="K43">
        <v>-0.2996</v>
      </c>
      <c r="L43">
        <v>-0.5112</v>
      </c>
      <c r="M43">
        <v>-0.0881</v>
      </c>
      <c r="N43">
        <v>0.7410845056</v>
      </c>
      <c r="O43">
        <v>0.5998041733</v>
      </c>
      <c r="P43">
        <v>0.9156425862</v>
      </c>
      <c r="Q43">
        <v>90</v>
      </c>
      <c r="R43">
        <v>36490</v>
      </c>
      <c r="S43">
        <v>2.2385429356</v>
      </c>
      <c r="T43">
        <v>1.8191327526</v>
      </c>
      <c r="U43">
        <v>2.7546502404</v>
      </c>
      <c r="V43">
        <v>0.098868316</v>
      </c>
      <c r="W43">
        <v>2.4664291587</v>
      </c>
      <c r="X43">
        <v>0.259984461</v>
      </c>
      <c r="Y43">
        <v>-0.1747</v>
      </c>
      <c r="Z43">
        <v>-0.3822</v>
      </c>
      <c r="AA43">
        <v>0.0328</v>
      </c>
      <c r="AB43">
        <v>0.8397141429</v>
      </c>
      <c r="AC43">
        <v>0.6823865095</v>
      </c>
      <c r="AD43">
        <v>1.0333144515</v>
      </c>
      <c r="AE43">
        <v>0.7489084641</v>
      </c>
      <c r="AF43">
        <v>-0.0482</v>
      </c>
      <c r="AG43">
        <v>-0.3434</v>
      </c>
      <c r="AH43">
        <v>0.247</v>
      </c>
      <c r="AI43">
        <v>0.0002388443</v>
      </c>
      <c r="AJ43">
        <v>-0.2468</v>
      </c>
      <c r="AK43">
        <v>-0.3785</v>
      </c>
      <c r="AL43">
        <v>-0.1152</v>
      </c>
    </row>
    <row r="44" spans="1:38" ht="12.75">
      <c r="A44" t="s">
        <v>206</v>
      </c>
      <c r="B44" t="s">
        <v>20</v>
      </c>
      <c r="C44">
        <v>27</v>
      </c>
      <c r="D44">
        <v>13264</v>
      </c>
      <c r="E44">
        <v>1.9726233441</v>
      </c>
      <c r="F44">
        <v>1.3518797186</v>
      </c>
      <c r="G44">
        <v>2.8783942863</v>
      </c>
      <c r="H44">
        <v>0.0488991646</v>
      </c>
      <c r="I44">
        <v>2.0355850422</v>
      </c>
      <c r="J44">
        <v>0.391748524</v>
      </c>
      <c r="K44">
        <v>-0.3797</v>
      </c>
      <c r="L44">
        <v>-0.7576</v>
      </c>
      <c r="M44">
        <v>-0.0018</v>
      </c>
      <c r="N44">
        <v>0.6840659422</v>
      </c>
      <c r="O44">
        <v>0.4688045877</v>
      </c>
      <c r="P44">
        <v>0.9981690146</v>
      </c>
      <c r="Q44">
        <v>26</v>
      </c>
      <c r="R44">
        <v>13093</v>
      </c>
      <c r="S44">
        <v>1.8540528193</v>
      </c>
      <c r="T44">
        <v>1.2373550222</v>
      </c>
      <c r="U44">
        <v>2.7781128255</v>
      </c>
      <c r="V44">
        <v>0.0784032937</v>
      </c>
      <c r="W44">
        <v>1.9857939357</v>
      </c>
      <c r="X44">
        <v>0.3894462318</v>
      </c>
      <c r="Y44">
        <v>-0.3631</v>
      </c>
      <c r="Z44">
        <v>-0.7675</v>
      </c>
      <c r="AA44">
        <v>0.0413</v>
      </c>
      <c r="AB44">
        <v>0.6954855988</v>
      </c>
      <c r="AC44">
        <v>0.464152148</v>
      </c>
      <c r="AD44">
        <v>1.0421156517</v>
      </c>
      <c r="AE44">
        <v>0.831045036</v>
      </c>
      <c r="AF44">
        <v>0.0602</v>
      </c>
      <c r="AG44">
        <v>-0.4927</v>
      </c>
      <c r="AH44">
        <v>0.6131</v>
      </c>
      <c r="AI44">
        <v>0.012326682</v>
      </c>
      <c r="AJ44">
        <v>-0.3031</v>
      </c>
      <c r="AK44">
        <v>-0.5405</v>
      </c>
      <c r="AL44">
        <v>-0.0657</v>
      </c>
    </row>
    <row r="45" spans="1:38" ht="12.75">
      <c r="A45" t="s">
        <v>206</v>
      </c>
      <c r="B45" t="s">
        <v>17</v>
      </c>
      <c r="C45">
        <v>300</v>
      </c>
      <c r="D45">
        <v>94869</v>
      </c>
      <c r="E45">
        <v>3.1168947386</v>
      </c>
      <c r="F45">
        <v>2.7794323882</v>
      </c>
      <c r="G45">
        <v>3.4953297849</v>
      </c>
      <c r="H45">
        <v>0.1834467174</v>
      </c>
      <c r="I45">
        <v>3.1622553205</v>
      </c>
      <c r="J45">
        <v>0.1825728961</v>
      </c>
      <c r="K45">
        <v>0.0778</v>
      </c>
      <c r="L45">
        <v>-0.0368</v>
      </c>
      <c r="M45">
        <v>0.1924</v>
      </c>
      <c r="N45">
        <v>1.0808761554</v>
      </c>
      <c r="O45">
        <v>0.9638510267</v>
      </c>
      <c r="P45">
        <v>1.2121097876</v>
      </c>
      <c r="Q45">
        <v>287</v>
      </c>
      <c r="R45">
        <v>93588</v>
      </c>
      <c r="S45">
        <v>3.1157589316</v>
      </c>
      <c r="T45">
        <v>2.7712968716</v>
      </c>
      <c r="U45">
        <v>3.5030363652</v>
      </c>
      <c r="V45">
        <v>0.0090806506</v>
      </c>
      <c r="W45">
        <v>3.0666324742</v>
      </c>
      <c r="X45">
        <v>0.1810175914</v>
      </c>
      <c r="Y45">
        <v>0.156</v>
      </c>
      <c r="Z45">
        <v>0.0388</v>
      </c>
      <c r="AA45">
        <v>0.2731</v>
      </c>
      <c r="AB45">
        <v>1.1687722398</v>
      </c>
      <c r="AC45">
        <v>1.0395588757</v>
      </c>
      <c r="AD45">
        <v>1.3140463523</v>
      </c>
      <c r="AE45">
        <v>0.9860925909</v>
      </c>
      <c r="AF45">
        <v>-0.0014</v>
      </c>
      <c r="AG45">
        <v>-0.1633</v>
      </c>
      <c r="AH45">
        <v>0.1605</v>
      </c>
      <c r="AI45">
        <v>3.41878E-05</v>
      </c>
      <c r="AJ45">
        <v>0.1509</v>
      </c>
      <c r="AK45">
        <v>0.0795</v>
      </c>
      <c r="AL45">
        <v>0.2223</v>
      </c>
    </row>
    <row r="46" spans="1:38" ht="12.75">
      <c r="A46" t="s">
        <v>206</v>
      </c>
      <c r="B46" t="s">
        <v>18</v>
      </c>
      <c r="C46">
        <v>67</v>
      </c>
      <c r="D46">
        <v>20333</v>
      </c>
      <c r="E46">
        <v>3.5329314489</v>
      </c>
      <c r="F46">
        <v>2.7781432099</v>
      </c>
      <c r="G46">
        <v>4.4927866132</v>
      </c>
      <c r="H46">
        <v>0.0977353175</v>
      </c>
      <c r="I46">
        <v>3.2951359858</v>
      </c>
      <c r="J46">
        <v>0.4025649325</v>
      </c>
      <c r="K46">
        <v>0.2031</v>
      </c>
      <c r="L46">
        <v>-0.0373</v>
      </c>
      <c r="M46">
        <v>0.4434</v>
      </c>
      <c r="N46">
        <v>1.2251492854</v>
      </c>
      <c r="O46">
        <v>0.9634039657</v>
      </c>
      <c r="P46">
        <v>1.5580076739</v>
      </c>
      <c r="Q46">
        <v>66</v>
      </c>
      <c r="R46">
        <v>21244</v>
      </c>
      <c r="S46">
        <v>3.506955864</v>
      </c>
      <c r="T46">
        <v>2.7420674424</v>
      </c>
      <c r="U46">
        <v>4.4852067612</v>
      </c>
      <c r="V46">
        <v>0.028921423</v>
      </c>
      <c r="W46">
        <v>3.1067595556</v>
      </c>
      <c r="X46">
        <v>0.3824156658</v>
      </c>
      <c r="Y46">
        <v>0.2742</v>
      </c>
      <c r="Z46">
        <v>0.0282</v>
      </c>
      <c r="AA46">
        <v>0.5203</v>
      </c>
      <c r="AB46">
        <v>1.3155166206</v>
      </c>
      <c r="AC46">
        <v>1.0285944378</v>
      </c>
      <c r="AD46">
        <v>1.6824745648</v>
      </c>
      <c r="AE46">
        <v>0.9745847136</v>
      </c>
      <c r="AF46">
        <v>0.0056</v>
      </c>
      <c r="AG46">
        <v>-0.3374</v>
      </c>
      <c r="AH46">
        <v>0.3486</v>
      </c>
      <c r="AI46">
        <v>0.016233746</v>
      </c>
      <c r="AJ46">
        <v>0.1896</v>
      </c>
      <c r="AK46">
        <v>0.035</v>
      </c>
      <c r="AL46">
        <v>0.3443</v>
      </c>
    </row>
    <row r="47" spans="1:38" ht="12.75">
      <c r="A47" t="s">
        <v>206</v>
      </c>
      <c r="B47" t="s">
        <v>57</v>
      </c>
      <c r="C47">
        <v>42</v>
      </c>
      <c r="D47">
        <v>23980</v>
      </c>
      <c r="E47">
        <v>2.3048434097</v>
      </c>
      <c r="F47">
        <v>1.6715331164</v>
      </c>
      <c r="G47">
        <v>3.178102241</v>
      </c>
      <c r="H47">
        <v>0.1716675184</v>
      </c>
      <c r="I47">
        <v>1.7514595496</v>
      </c>
      <c r="J47">
        <v>0.2702560758</v>
      </c>
      <c r="K47">
        <v>-0.2241</v>
      </c>
      <c r="L47">
        <v>-0.5453</v>
      </c>
      <c r="M47">
        <v>0.0972</v>
      </c>
      <c r="N47">
        <v>0.7992731524</v>
      </c>
      <c r="O47">
        <v>0.5796539312</v>
      </c>
      <c r="P47">
        <v>1.1021016812</v>
      </c>
      <c r="Q47">
        <v>42</v>
      </c>
      <c r="R47">
        <v>20676</v>
      </c>
      <c r="S47">
        <v>2.4967418196</v>
      </c>
      <c r="T47">
        <v>1.8415710374</v>
      </c>
      <c r="U47">
        <v>3.3850009515</v>
      </c>
      <c r="V47">
        <v>0.6730301253</v>
      </c>
      <c r="W47">
        <v>2.0313406849</v>
      </c>
      <c r="X47">
        <v>0.3134426726</v>
      </c>
      <c r="Y47">
        <v>-0.0655</v>
      </c>
      <c r="Z47">
        <v>-0.3699</v>
      </c>
      <c r="AA47">
        <v>0.2388</v>
      </c>
      <c r="AB47">
        <v>0.936568776</v>
      </c>
      <c r="AC47">
        <v>0.6908034779</v>
      </c>
      <c r="AD47">
        <v>1.2697693341</v>
      </c>
      <c r="AE47">
        <v>0.7167671839</v>
      </c>
      <c r="AF47">
        <v>-0.0818</v>
      </c>
      <c r="AG47">
        <v>-0.5236</v>
      </c>
      <c r="AH47">
        <v>0.36</v>
      </c>
      <c r="AI47">
        <v>0.0673102605</v>
      </c>
      <c r="AJ47">
        <v>-0.1865</v>
      </c>
      <c r="AK47">
        <v>-0.3862</v>
      </c>
      <c r="AL47">
        <v>0.0133</v>
      </c>
    </row>
    <row r="48" spans="1:38" ht="12.75">
      <c r="A48" t="s">
        <v>206</v>
      </c>
      <c r="B48" t="s">
        <v>61</v>
      </c>
      <c r="C48">
        <v>24</v>
      </c>
      <c r="D48">
        <v>13453</v>
      </c>
      <c r="E48">
        <v>2.1069146423</v>
      </c>
      <c r="F48">
        <v>1.4036664672</v>
      </c>
      <c r="G48">
        <v>3.162495802</v>
      </c>
      <c r="H48">
        <v>0.1298853393</v>
      </c>
      <c r="I48">
        <v>1.7839887014</v>
      </c>
      <c r="J48">
        <v>0.3641551688</v>
      </c>
      <c r="K48">
        <v>-0.3138</v>
      </c>
      <c r="L48">
        <v>-0.72</v>
      </c>
      <c r="M48">
        <v>0.0923</v>
      </c>
      <c r="N48">
        <v>0.7306354527</v>
      </c>
      <c r="O48">
        <v>0.4867631863</v>
      </c>
      <c r="P48">
        <v>1.0966896833</v>
      </c>
      <c r="Q48">
        <v>28</v>
      </c>
      <c r="R48">
        <v>15851</v>
      </c>
      <c r="S48">
        <v>1.8904881853</v>
      </c>
      <c r="T48">
        <v>1.2710672115</v>
      </c>
      <c r="U48">
        <v>2.8117675812</v>
      </c>
      <c r="V48">
        <v>0.0897271947</v>
      </c>
      <c r="W48">
        <v>1.7664500662</v>
      </c>
      <c r="X48">
        <v>0.3338276842</v>
      </c>
      <c r="Y48">
        <v>-0.3437</v>
      </c>
      <c r="Z48">
        <v>-0.7407</v>
      </c>
      <c r="AA48">
        <v>0.0533</v>
      </c>
      <c r="AB48">
        <v>0.7091531018</v>
      </c>
      <c r="AC48">
        <v>0.4767981427</v>
      </c>
      <c r="AD48">
        <v>1.0547401021</v>
      </c>
      <c r="AE48">
        <v>0.7127196232</v>
      </c>
      <c r="AF48">
        <v>0.1066</v>
      </c>
      <c r="AG48">
        <v>-0.4608</v>
      </c>
      <c r="AH48">
        <v>0.6739</v>
      </c>
      <c r="AI48">
        <v>0.0082365945</v>
      </c>
      <c r="AJ48">
        <v>-0.3657</v>
      </c>
      <c r="AK48">
        <v>-0.6369</v>
      </c>
      <c r="AL48">
        <v>-0.0944</v>
      </c>
    </row>
    <row r="49" spans="1:38" ht="12.75">
      <c r="A49" t="s">
        <v>206</v>
      </c>
      <c r="B49" t="s">
        <v>59</v>
      </c>
      <c r="C49">
        <v>118</v>
      </c>
      <c r="D49">
        <v>47464</v>
      </c>
      <c r="E49">
        <v>2.3057278049</v>
      </c>
      <c r="F49">
        <v>1.9172626527</v>
      </c>
      <c r="G49">
        <v>2.7729016171</v>
      </c>
      <c r="H49">
        <v>0.0174973689</v>
      </c>
      <c r="I49">
        <v>2.4860947244</v>
      </c>
      <c r="J49">
        <v>0.2288635701</v>
      </c>
      <c r="K49">
        <v>-0.2237</v>
      </c>
      <c r="L49">
        <v>-0.4082</v>
      </c>
      <c r="M49">
        <v>-0.0392</v>
      </c>
      <c r="N49">
        <v>0.7995798428</v>
      </c>
      <c r="O49">
        <v>0.6648679724</v>
      </c>
      <c r="P49">
        <v>0.9615862872</v>
      </c>
      <c r="Q49">
        <v>94</v>
      </c>
      <c r="R49">
        <v>44748</v>
      </c>
      <c r="S49">
        <v>1.9522780283</v>
      </c>
      <c r="T49">
        <v>1.59333139</v>
      </c>
      <c r="U49">
        <v>2.3920883777</v>
      </c>
      <c r="V49">
        <v>0.0026538119</v>
      </c>
      <c r="W49">
        <v>2.1006525431</v>
      </c>
      <c r="X49">
        <v>0.2166657664</v>
      </c>
      <c r="Y49">
        <v>-0.3115</v>
      </c>
      <c r="Z49">
        <v>-0.5147</v>
      </c>
      <c r="AA49">
        <v>-0.1084</v>
      </c>
      <c r="AB49">
        <v>0.7323314846</v>
      </c>
      <c r="AC49">
        <v>0.5976847177</v>
      </c>
      <c r="AD49">
        <v>0.8973115547</v>
      </c>
      <c r="AE49">
        <v>0.2377688905</v>
      </c>
      <c r="AF49">
        <v>0.1646</v>
      </c>
      <c r="AG49">
        <v>-0.1087</v>
      </c>
      <c r="AH49">
        <v>0.4379</v>
      </c>
      <c r="AI49">
        <v>0.0001025364</v>
      </c>
      <c r="AJ49">
        <v>-0.2376</v>
      </c>
      <c r="AK49">
        <v>-0.3574</v>
      </c>
      <c r="AL49">
        <v>-0.1177</v>
      </c>
    </row>
    <row r="50" spans="1:38" ht="12.75">
      <c r="A50" t="s">
        <v>206</v>
      </c>
      <c r="B50" t="s">
        <v>62</v>
      </c>
      <c r="C50">
        <v>78</v>
      </c>
      <c r="D50">
        <v>24230</v>
      </c>
      <c r="E50">
        <v>3.0135166593</v>
      </c>
      <c r="F50">
        <v>2.411889544</v>
      </c>
      <c r="G50">
        <v>3.7652149859</v>
      </c>
      <c r="H50">
        <v>0.6982981626</v>
      </c>
      <c r="I50">
        <v>3.2191498143</v>
      </c>
      <c r="J50">
        <v>0.3644969404</v>
      </c>
      <c r="K50">
        <v>0.044</v>
      </c>
      <c r="L50">
        <v>-0.1787</v>
      </c>
      <c r="M50">
        <v>0.2667</v>
      </c>
      <c r="N50">
        <v>1.045026725</v>
      </c>
      <c r="O50">
        <v>0.8363945902</v>
      </c>
      <c r="P50">
        <v>1.3057005255</v>
      </c>
      <c r="Q50">
        <v>61</v>
      </c>
      <c r="R50">
        <v>22944</v>
      </c>
      <c r="S50">
        <v>2.4681888845</v>
      </c>
      <c r="T50">
        <v>1.9111275608</v>
      </c>
      <c r="U50">
        <v>3.1876241517</v>
      </c>
      <c r="V50">
        <v>0.5550134329</v>
      </c>
      <c r="W50">
        <v>2.6586471409</v>
      </c>
      <c r="X50">
        <v>0.3404048848</v>
      </c>
      <c r="Y50">
        <v>-0.077</v>
      </c>
      <c r="Z50">
        <v>-0.3328</v>
      </c>
      <c r="AA50">
        <v>0.1788</v>
      </c>
      <c r="AB50">
        <v>0.9258581021</v>
      </c>
      <c r="AC50">
        <v>0.7168952698</v>
      </c>
      <c r="AD50">
        <v>1.1957300617</v>
      </c>
      <c r="AE50">
        <v>0.2516118807</v>
      </c>
      <c r="AF50">
        <v>0.1978</v>
      </c>
      <c r="AG50">
        <v>-0.1404</v>
      </c>
      <c r="AH50">
        <v>0.536</v>
      </c>
      <c r="AI50">
        <v>0.5472370016</v>
      </c>
      <c r="AJ50">
        <v>-0.0468</v>
      </c>
      <c r="AK50">
        <v>-0.1992</v>
      </c>
      <c r="AL50">
        <v>0.1056</v>
      </c>
    </row>
    <row r="51" spans="1:38" ht="12.75">
      <c r="A51" t="s">
        <v>206</v>
      </c>
      <c r="B51" t="s">
        <v>63</v>
      </c>
      <c r="C51">
        <v>36</v>
      </c>
      <c r="D51">
        <v>16973</v>
      </c>
      <c r="E51">
        <v>2.4552048972</v>
      </c>
      <c r="F51">
        <v>1.7701616523</v>
      </c>
      <c r="G51">
        <v>3.4053562733</v>
      </c>
      <c r="H51">
        <v>0.3351873043</v>
      </c>
      <c r="I51">
        <v>2.1210157309</v>
      </c>
      <c r="J51">
        <v>0.3535026218</v>
      </c>
      <c r="K51">
        <v>-0.1609</v>
      </c>
      <c r="L51">
        <v>-0.488</v>
      </c>
      <c r="M51">
        <v>0.1663</v>
      </c>
      <c r="N51">
        <v>0.85141548</v>
      </c>
      <c r="O51">
        <v>0.6138563158</v>
      </c>
      <c r="P51">
        <v>1.1809087906</v>
      </c>
      <c r="Q51">
        <v>45</v>
      </c>
      <c r="R51">
        <v>20002</v>
      </c>
      <c r="S51">
        <v>2.4200017281</v>
      </c>
      <c r="T51">
        <v>1.7993451427</v>
      </c>
      <c r="U51">
        <v>3.2547443097</v>
      </c>
      <c r="V51">
        <v>0.5222455626</v>
      </c>
      <c r="W51">
        <v>2.2497750225</v>
      </c>
      <c r="X51">
        <v>0.335376659</v>
      </c>
      <c r="Y51">
        <v>-0.0968</v>
      </c>
      <c r="Z51">
        <v>-0.3931</v>
      </c>
      <c r="AA51">
        <v>0.1996</v>
      </c>
      <c r="AB51">
        <v>0.90778231</v>
      </c>
      <c r="AC51">
        <v>0.6749638527</v>
      </c>
      <c r="AD51">
        <v>1.220907933</v>
      </c>
      <c r="AE51">
        <v>0.9551760435</v>
      </c>
      <c r="AF51">
        <v>0.0126</v>
      </c>
      <c r="AG51">
        <v>-0.428</v>
      </c>
      <c r="AH51">
        <v>0.4533</v>
      </c>
      <c r="AI51">
        <v>0.2421961938</v>
      </c>
      <c r="AJ51">
        <v>-0.1205</v>
      </c>
      <c r="AK51">
        <v>-0.3225</v>
      </c>
      <c r="AL51">
        <v>0.0815</v>
      </c>
    </row>
    <row r="52" spans="1:38" ht="12.75">
      <c r="A52" t="s">
        <v>206</v>
      </c>
      <c r="B52" t="s">
        <v>58</v>
      </c>
      <c r="C52">
        <v>34</v>
      </c>
      <c r="D52">
        <v>18304</v>
      </c>
      <c r="E52">
        <v>1.981326153</v>
      </c>
      <c r="F52">
        <v>1.4014026928</v>
      </c>
      <c r="G52">
        <v>2.8012314693</v>
      </c>
      <c r="H52">
        <v>0.0336589184</v>
      </c>
      <c r="I52">
        <v>1.8575174825</v>
      </c>
      <c r="J52">
        <v>0.3185616201</v>
      </c>
      <c r="K52">
        <v>-0.3753</v>
      </c>
      <c r="L52">
        <v>-0.7216</v>
      </c>
      <c r="M52">
        <v>-0.029</v>
      </c>
      <c r="N52">
        <v>0.6870839006</v>
      </c>
      <c r="O52">
        <v>0.4859781551</v>
      </c>
      <c r="P52">
        <v>0.9714105078</v>
      </c>
      <c r="Q52">
        <v>43</v>
      </c>
      <c r="R52">
        <v>22963</v>
      </c>
      <c r="S52">
        <v>1.6554353354</v>
      </c>
      <c r="T52">
        <v>1.1949962485</v>
      </c>
      <c r="U52">
        <v>2.293284312</v>
      </c>
      <c r="V52">
        <v>0.004167229</v>
      </c>
      <c r="W52">
        <v>1.8725776249</v>
      </c>
      <c r="X52">
        <v>0.2855654106</v>
      </c>
      <c r="Y52">
        <v>-0.4765</v>
      </c>
      <c r="Z52">
        <v>-0.8024</v>
      </c>
      <c r="AA52">
        <v>-0.1505</v>
      </c>
      <c r="AB52">
        <v>0.6209809254</v>
      </c>
      <c r="AC52">
        <v>0.4482626778</v>
      </c>
      <c r="AD52">
        <v>0.8602485304</v>
      </c>
      <c r="AE52">
        <v>0.4627897201</v>
      </c>
      <c r="AF52">
        <v>0.1779</v>
      </c>
      <c r="AG52">
        <v>-0.297</v>
      </c>
      <c r="AH52">
        <v>0.6528</v>
      </c>
      <c r="AI52">
        <v>0.0013425923</v>
      </c>
      <c r="AJ52">
        <v>-0.3502</v>
      </c>
      <c r="AK52">
        <v>-0.5642</v>
      </c>
      <c r="AL52">
        <v>-0.1362</v>
      </c>
    </row>
    <row r="53" spans="1:38" ht="12.75">
      <c r="A53" t="s">
        <v>206</v>
      </c>
      <c r="B53" t="s">
        <v>60</v>
      </c>
      <c r="C53">
        <v>156</v>
      </c>
      <c r="D53">
        <v>37160</v>
      </c>
      <c r="E53">
        <v>3.694792902</v>
      </c>
      <c r="F53">
        <v>3.1509640011</v>
      </c>
      <c r="G53">
        <v>4.3324819275</v>
      </c>
      <c r="H53">
        <v>0.0022795194</v>
      </c>
      <c r="I53">
        <v>4.1980624327</v>
      </c>
      <c r="J53">
        <v>0.3361139935</v>
      </c>
      <c r="K53">
        <v>0.2479</v>
      </c>
      <c r="L53">
        <v>0.0886</v>
      </c>
      <c r="M53">
        <v>0.4071</v>
      </c>
      <c r="N53">
        <v>1.2812795689</v>
      </c>
      <c r="O53">
        <v>1.0926906876</v>
      </c>
      <c r="P53">
        <v>1.5024172459</v>
      </c>
      <c r="Q53">
        <v>102</v>
      </c>
      <c r="R53">
        <v>33331</v>
      </c>
      <c r="S53">
        <v>3.0108800106</v>
      </c>
      <c r="T53">
        <v>2.4776192506</v>
      </c>
      <c r="U53">
        <v>3.6589150799</v>
      </c>
      <c r="V53">
        <v>0.2210403756</v>
      </c>
      <c r="W53">
        <v>3.060214215</v>
      </c>
      <c r="X53">
        <v>0.3030063586</v>
      </c>
      <c r="Y53">
        <v>0.1217</v>
      </c>
      <c r="Z53">
        <v>-0.0732</v>
      </c>
      <c r="AA53">
        <v>0.3166</v>
      </c>
      <c r="AB53">
        <v>1.1294304377</v>
      </c>
      <c r="AC53">
        <v>0.9293955869</v>
      </c>
      <c r="AD53">
        <v>1.3725190129</v>
      </c>
      <c r="AE53">
        <v>0.1122675916</v>
      </c>
      <c r="AF53">
        <v>0.2029</v>
      </c>
      <c r="AG53">
        <v>-0.0475</v>
      </c>
      <c r="AH53">
        <v>0.4533</v>
      </c>
      <c r="AI53">
        <v>0.0011708174</v>
      </c>
      <c r="AJ53">
        <v>0.1801</v>
      </c>
      <c r="AK53">
        <v>0.0714</v>
      </c>
      <c r="AL53">
        <v>0.2889</v>
      </c>
    </row>
    <row r="54" spans="1:38" ht="12.75">
      <c r="A54" t="s">
        <v>206</v>
      </c>
      <c r="B54" t="s">
        <v>67</v>
      </c>
      <c r="C54">
        <v>142</v>
      </c>
      <c r="D54">
        <v>49458</v>
      </c>
      <c r="E54">
        <v>2.3011980386</v>
      </c>
      <c r="F54">
        <v>1.9500525279</v>
      </c>
      <c r="G54">
        <v>2.7155742408</v>
      </c>
      <c r="H54">
        <v>0.0075638919</v>
      </c>
      <c r="I54">
        <v>2.871122973</v>
      </c>
      <c r="J54">
        <v>0.2409392876</v>
      </c>
      <c r="K54">
        <v>-0.2256</v>
      </c>
      <c r="L54">
        <v>-0.3912</v>
      </c>
      <c r="M54">
        <v>-0.0601</v>
      </c>
      <c r="N54">
        <v>0.7980090113</v>
      </c>
      <c r="O54">
        <v>0.6762388389</v>
      </c>
      <c r="P54">
        <v>0.9417063107</v>
      </c>
      <c r="Q54">
        <v>114</v>
      </c>
      <c r="R54">
        <v>46812</v>
      </c>
      <c r="S54">
        <v>2.0047248339</v>
      </c>
      <c r="T54">
        <v>1.6669429275</v>
      </c>
      <c r="U54">
        <v>2.4109533647</v>
      </c>
      <c r="V54">
        <v>0.0024661676</v>
      </c>
      <c r="W54">
        <v>2.4352730069</v>
      </c>
      <c r="X54">
        <v>0.2280842146</v>
      </c>
      <c r="Y54">
        <v>-0.285</v>
      </c>
      <c r="Z54">
        <v>-0.4695</v>
      </c>
      <c r="AA54">
        <v>-0.1005</v>
      </c>
      <c r="AB54">
        <v>0.7520051409</v>
      </c>
      <c r="AC54">
        <v>0.6252976119</v>
      </c>
      <c r="AD54">
        <v>0.9043881205</v>
      </c>
      <c r="AE54">
        <v>0.2793022392</v>
      </c>
      <c r="AF54">
        <v>0.1361</v>
      </c>
      <c r="AG54">
        <v>-0.1105</v>
      </c>
      <c r="AH54">
        <v>0.3827</v>
      </c>
      <c r="AI54" s="4">
        <v>3.470671E-06</v>
      </c>
      <c r="AJ54">
        <v>-0.2596</v>
      </c>
      <c r="AK54">
        <v>-0.3693</v>
      </c>
      <c r="AL54">
        <v>-0.15</v>
      </c>
    </row>
    <row r="55" spans="1:38" ht="12.75">
      <c r="A55" t="s">
        <v>206</v>
      </c>
      <c r="B55" t="s">
        <v>68</v>
      </c>
      <c r="C55">
        <v>112</v>
      </c>
      <c r="D55">
        <v>34172</v>
      </c>
      <c r="E55">
        <v>2.5430850143</v>
      </c>
      <c r="F55">
        <v>2.1112975953</v>
      </c>
      <c r="G55">
        <v>3.0631784947</v>
      </c>
      <c r="H55">
        <v>0.1855402998</v>
      </c>
      <c r="I55">
        <v>3.2775371649</v>
      </c>
      <c r="J55">
        <v>0.3096981518</v>
      </c>
      <c r="K55">
        <v>-0.1257</v>
      </c>
      <c r="L55">
        <v>-0.3118</v>
      </c>
      <c r="M55">
        <v>0.0604</v>
      </c>
      <c r="N55">
        <v>0.88189053</v>
      </c>
      <c r="O55">
        <v>0.7321553723</v>
      </c>
      <c r="P55">
        <v>1.0622484467</v>
      </c>
      <c r="Q55">
        <v>102</v>
      </c>
      <c r="R55">
        <v>32668</v>
      </c>
      <c r="S55">
        <v>2.5015827503</v>
      </c>
      <c r="T55">
        <v>2.0535417568</v>
      </c>
      <c r="U55">
        <v>3.0473771648</v>
      </c>
      <c r="V55">
        <v>0.5276701205</v>
      </c>
      <c r="W55">
        <v>3.1223215379</v>
      </c>
      <c r="X55">
        <v>0.3091558999</v>
      </c>
      <c r="Y55">
        <v>-0.0636</v>
      </c>
      <c r="Z55">
        <v>-0.261</v>
      </c>
      <c r="AA55">
        <v>0.1338</v>
      </c>
      <c r="AB55">
        <v>0.9383846884</v>
      </c>
      <c r="AC55">
        <v>0.7703171687</v>
      </c>
      <c r="AD55">
        <v>1.1431211184</v>
      </c>
      <c r="AE55">
        <v>0.9153204927</v>
      </c>
      <c r="AF55">
        <v>0.0146</v>
      </c>
      <c r="AG55">
        <v>-0.2554</v>
      </c>
      <c r="AH55">
        <v>0.2847</v>
      </c>
      <c r="AI55">
        <v>0.0477448142</v>
      </c>
      <c r="AJ55">
        <v>-0.1218</v>
      </c>
      <c r="AK55">
        <v>-0.2424</v>
      </c>
      <c r="AL55">
        <v>-0.0012</v>
      </c>
    </row>
    <row r="56" spans="1:38" ht="12.75">
      <c r="A56" t="s">
        <v>206</v>
      </c>
      <c r="B56" t="s">
        <v>65</v>
      </c>
      <c r="C56">
        <v>128</v>
      </c>
      <c r="D56">
        <v>36021</v>
      </c>
      <c r="E56">
        <v>2.6805272487</v>
      </c>
      <c r="F56">
        <v>2.2503984501</v>
      </c>
      <c r="G56">
        <v>3.1928685032</v>
      </c>
      <c r="H56">
        <v>0.4130127966</v>
      </c>
      <c r="I56">
        <v>3.5534826907</v>
      </c>
      <c r="J56">
        <v>0.3140864634</v>
      </c>
      <c r="K56">
        <v>-0.0731</v>
      </c>
      <c r="L56">
        <v>-0.248</v>
      </c>
      <c r="M56">
        <v>0.1019</v>
      </c>
      <c r="N56">
        <v>0.9295527215</v>
      </c>
      <c r="O56">
        <v>0.7803927398</v>
      </c>
      <c r="P56">
        <v>1.1072223228</v>
      </c>
      <c r="Q56">
        <v>118</v>
      </c>
      <c r="R56">
        <v>35098</v>
      </c>
      <c r="S56">
        <v>2.7196419944</v>
      </c>
      <c r="T56">
        <v>2.267596838</v>
      </c>
      <c r="U56">
        <v>3.2618022981</v>
      </c>
      <c r="V56">
        <v>0.8294240088</v>
      </c>
      <c r="W56">
        <v>3.3620149296</v>
      </c>
      <c r="X56">
        <v>0.3094985609</v>
      </c>
      <c r="Y56">
        <v>0.02</v>
      </c>
      <c r="Z56">
        <v>-0.1618</v>
      </c>
      <c r="AA56">
        <v>0.2018</v>
      </c>
      <c r="AB56">
        <v>1.0201822847</v>
      </c>
      <c r="AC56">
        <v>0.8506127379</v>
      </c>
      <c r="AD56">
        <v>1.2235555001</v>
      </c>
      <c r="AE56">
        <v>0.8987601341</v>
      </c>
      <c r="AF56">
        <v>-0.0163</v>
      </c>
      <c r="AG56">
        <v>-0.2673</v>
      </c>
      <c r="AH56">
        <v>0.2347</v>
      </c>
      <c r="AI56">
        <v>0.4217981363</v>
      </c>
      <c r="AJ56">
        <v>-0.0458</v>
      </c>
      <c r="AK56">
        <v>-0.1574</v>
      </c>
      <c r="AL56">
        <v>0.0659</v>
      </c>
    </row>
    <row r="57" spans="1:38" ht="12.75">
      <c r="A57" t="s">
        <v>206</v>
      </c>
      <c r="B57" t="s">
        <v>69</v>
      </c>
      <c r="C57">
        <v>204</v>
      </c>
      <c r="D57">
        <v>57278</v>
      </c>
      <c r="E57">
        <v>3.0401882294</v>
      </c>
      <c r="F57">
        <v>2.6473309792</v>
      </c>
      <c r="G57">
        <v>3.4913445062</v>
      </c>
      <c r="H57">
        <v>0.4540531339</v>
      </c>
      <c r="I57">
        <v>3.5615768707</v>
      </c>
      <c r="J57">
        <v>0.249360258</v>
      </c>
      <c r="K57">
        <v>0.0529</v>
      </c>
      <c r="L57">
        <v>-0.0855</v>
      </c>
      <c r="M57">
        <v>0.1912</v>
      </c>
      <c r="N57">
        <v>1.0542758869</v>
      </c>
      <c r="O57">
        <v>0.9180409256</v>
      </c>
      <c r="P57">
        <v>1.2107277735</v>
      </c>
      <c r="Q57">
        <v>144</v>
      </c>
      <c r="R57">
        <v>53837</v>
      </c>
      <c r="S57">
        <v>2.3265988944</v>
      </c>
      <c r="T57">
        <v>1.9714357535</v>
      </c>
      <c r="U57">
        <v>2.7457462947</v>
      </c>
      <c r="V57">
        <v>0.1072866848</v>
      </c>
      <c r="W57">
        <v>2.6747404202</v>
      </c>
      <c r="X57">
        <v>0.222895035</v>
      </c>
      <c r="Y57">
        <v>-0.1361</v>
      </c>
      <c r="Z57">
        <v>-0.3018</v>
      </c>
      <c r="AA57">
        <v>0.0295</v>
      </c>
      <c r="AB57">
        <v>0.8727453762</v>
      </c>
      <c r="AC57">
        <v>0.7395178613</v>
      </c>
      <c r="AD57">
        <v>1.0299744356</v>
      </c>
      <c r="AE57">
        <v>0.015103523</v>
      </c>
      <c r="AF57">
        <v>0.2657</v>
      </c>
      <c r="AG57">
        <v>0.0514</v>
      </c>
      <c r="AH57">
        <v>0.48</v>
      </c>
      <c r="AI57">
        <v>0.5384812212</v>
      </c>
      <c r="AJ57">
        <v>-0.0296</v>
      </c>
      <c r="AK57">
        <v>-0.1238</v>
      </c>
      <c r="AL57">
        <v>0.0646</v>
      </c>
    </row>
    <row r="58" spans="1:38" ht="12.75">
      <c r="A58" t="s">
        <v>206</v>
      </c>
      <c r="B58" t="s">
        <v>64</v>
      </c>
      <c r="C58">
        <v>162</v>
      </c>
      <c r="D58">
        <v>48728</v>
      </c>
      <c r="E58">
        <v>2.5567147982</v>
      </c>
      <c r="F58">
        <v>2.1894914868</v>
      </c>
      <c r="G58">
        <v>2.9855291052</v>
      </c>
      <c r="H58">
        <v>0.1282123882</v>
      </c>
      <c r="I58">
        <v>3.3245772451</v>
      </c>
      <c r="J58">
        <v>0.2612034572</v>
      </c>
      <c r="K58">
        <v>-0.1203</v>
      </c>
      <c r="L58">
        <v>-0.2754</v>
      </c>
      <c r="M58">
        <v>0.0347</v>
      </c>
      <c r="N58">
        <v>0.8866170638</v>
      </c>
      <c r="O58">
        <v>0.7592714348</v>
      </c>
      <c r="P58">
        <v>1.0353212064</v>
      </c>
      <c r="Q58">
        <v>129</v>
      </c>
      <c r="R58">
        <v>46311</v>
      </c>
      <c r="S58">
        <v>2.3290045899</v>
      </c>
      <c r="T58">
        <v>1.9576957723</v>
      </c>
      <c r="U58">
        <v>2.7707381589</v>
      </c>
      <c r="V58">
        <v>0.1274071997</v>
      </c>
      <c r="W58">
        <v>2.7855153203</v>
      </c>
      <c r="X58">
        <v>0.2452509488</v>
      </c>
      <c r="Y58">
        <v>-0.1351</v>
      </c>
      <c r="Z58">
        <v>-0.3088</v>
      </c>
      <c r="AA58">
        <v>0.0386</v>
      </c>
      <c r="AB58">
        <v>0.873647792</v>
      </c>
      <c r="AC58">
        <v>0.7343637691</v>
      </c>
      <c r="AD58">
        <v>1.0393492934</v>
      </c>
      <c r="AE58">
        <v>0.4384704726</v>
      </c>
      <c r="AF58">
        <v>0.0915</v>
      </c>
      <c r="AG58">
        <v>-0.1399</v>
      </c>
      <c r="AH58">
        <v>0.3229</v>
      </c>
      <c r="AI58">
        <v>0.0056422847</v>
      </c>
      <c r="AJ58">
        <v>-0.1454</v>
      </c>
      <c r="AK58">
        <v>-0.2483</v>
      </c>
      <c r="AL58">
        <v>-0.0424</v>
      </c>
    </row>
    <row r="59" spans="1:38" ht="12.75">
      <c r="A59" t="s">
        <v>206</v>
      </c>
      <c r="B59" t="s">
        <v>66</v>
      </c>
      <c r="C59">
        <v>131</v>
      </c>
      <c r="D59">
        <v>38349</v>
      </c>
      <c r="E59">
        <v>2.8045895303</v>
      </c>
      <c r="F59">
        <v>2.3610224013</v>
      </c>
      <c r="G59">
        <v>3.3314899634</v>
      </c>
      <c r="H59">
        <v>0.7515639557</v>
      </c>
      <c r="I59">
        <v>3.415995202</v>
      </c>
      <c r="J59">
        <v>0.2984568865</v>
      </c>
      <c r="K59">
        <v>-0.0278</v>
      </c>
      <c r="L59">
        <v>-0.2</v>
      </c>
      <c r="M59">
        <v>0.1444</v>
      </c>
      <c r="N59">
        <v>0.9725750156</v>
      </c>
      <c r="O59">
        <v>0.8187548923</v>
      </c>
      <c r="P59">
        <v>1.155293446</v>
      </c>
      <c r="Q59">
        <v>100</v>
      </c>
      <c r="R59">
        <v>37092</v>
      </c>
      <c r="S59">
        <v>2.3424078119</v>
      </c>
      <c r="T59">
        <v>1.9231626165</v>
      </c>
      <c r="U59">
        <v>2.8530475324</v>
      </c>
      <c r="V59">
        <v>0.1986361705</v>
      </c>
      <c r="W59">
        <v>2.6959991373</v>
      </c>
      <c r="X59">
        <v>0.2695999137</v>
      </c>
      <c r="Y59">
        <v>-0.1293</v>
      </c>
      <c r="Z59">
        <v>-0.3265</v>
      </c>
      <c r="AA59">
        <v>0.0679</v>
      </c>
      <c r="AB59">
        <v>0.8786755603</v>
      </c>
      <c r="AC59">
        <v>0.7214098164</v>
      </c>
      <c r="AD59">
        <v>1.0702248884</v>
      </c>
      <c r="AE59">
        <v>0.179887091</v>
      </c>
      <c r="AF59">
        <v>0.1783</v>
      </c>
      <c r="AG59">
        <v>-0.0823</v>
      </c>
      <c r="AH59">
        <v>0.4388</v>
      </c>
      <c r="AI59">
        <v>0.2053180564</v>
      </c>
      <c r="AJ59">
        <v>-0.0739</v>
      </c>
      <c r="AK59">
        <v>-0.1884</v>
      </c>
      <c r="AL59">
        <v>0.0405</v>
      </c>
    </row>
    <row r="60" spans="1:38" ht="12.75">
      <c r="A60" t="s">
        <v>206</v>
      </c>
      <c r="B60" t="s">
        <v>45</v>
      </c>
      <c r="C60">
        <v>78</v>
      </c>
      <c r="D60">
        <v>22040</v>
      </c>
      <c r="E60">
        <v>2.7195681372</v>
      </c>
      <c r="F60">
        <v>2.1742175383</v>
      </c>
      <c r="G60">
        <v>3.4017069233</v>
      </c>
      <c r="H60">
        <v>0.6078670563</v>
      </c>
      <c r="I60">
        <v>3.5390199637</v>
      </c>
      <c r="J60">
        <v>0.4007151028</v>
      </c>
      <c r="K60">
        <v>-0.0586</v>
      </c>
      <c r="L60">
        <v>-0.2824</v>
      </c>
      <c r="M60">
        <v>0.1652</v>
      </c>
      <c r="N60">
        <v>0.9430913133</v>
      </c>
      <c r="O60">
        <v>0.7539747379</v>
      </c>
      <c r="P60">
        <v>1.1796432698</v>
      </c>
      <c r="Q60">
        <v>44</v>
      </c>
      <c r="R60">
        <v>20613</v>
      </c>
      <c r="S60">
        <v>1.6821670811</v>
      </c>
      <c r="T60">
        <v>1.2448756828</v>
      </c>
      <c r="U60">
        <v>2.2730672049</v>
      </c>
      <c r="V60">
        <v>0.002720585</v>
      </c>
      <c r="W60">
        <v>2.134575268</v>
      </c>
      <c r="X60">
        <v>0.3217993296</v>
      </c>
      <c r="Y60">
        <v>-0.4604</v>
      </c>
      <c r="Z60">
        <v>-0.7615</v>
      </c>
      <c r="AA60">
        <v>-0.1594</v>
      </c>
      <c r="AB60">
        <v>0.6310084414</v>
      </c>
      <c r="AC60">
        <v>0.4669732711</v>
      </c>
      <c r="AD60">
        <v>0.8526647622</v>
      </c>
      <c r="AE60">
        <v>0.0121982804</v>
      </c>
      <c r="AF60">
        <v>0.4786</v>
      </c>
      <c r="AG60">
        <v>0.1043</v>
      </c>
      <c r="AH60">
        <v>0.8528</v>
      </c>
      <c r="AI60">
        <v>0.0017147709</v>
      </c>
      <c r="AJ60">
        <v>-0.2645</v>
      </c>
      <c r="AK60">
        <v>-0.4299</v>
      </c>
      <c r="AL60">
        <v>-0.0992</v>
      </c>
    </row>
    <row r="61" spans="1:38" ht="12.75">
      <c r="A61" t="s">
        <v>206</v>
      </c>
      <c r="B61" t="s">
        <v>42</v>
      </c>
      <c r="C61">
        <v>215</v>
      </c>
      <c r="D61">
        <v>56564</v>
      </c>
      <c r="E61">
        <v>2.7378237259</v>
      </c>
      <c r="F61">
        <v>2.3891036344</v>
      </c>
      <c r="G61">
        <v>3.1374439542</v>
      </c>
      <c r="H61">
        <v>0.4552815512</v>
      </c>
      <c r="I61">
        <v>3.8010041723</v>
      </c>
      <c r="J61">
        <v>0.259226333</v>
      </c>
      <c r="K61">
        <v>-0.0519</v>
      </c>
      <c r="L61">
        <v>-0.1881</v>
      </c>
      <c r="M61">
        <v>0.0843</v>
      </c>
      <c r="N61">
        <v>0.9494219828</v>
      </c>
      <c r="O61">
        <v>0.8284928969</v>
      </c>
      <c r="P61">
        <v>1.0880022084</v>
      </c>
      <c r="Q61">
        <v>197</v>
      </c>
      <c r="R61">
        <v>50800</v>
      </c>
      <c r="S61">
        <v>2.9111090631</v>
      </c>
      <c r="T61">
        <v>2.5285212356</v>
      </c>
      <c r="U61">
        <v>3.3515858431</v>
      </c>
      <c r="V61">
        <v>0.2208300414</v>
      </c>
      <c r="W61">
        <v>3.8779527559</v>
      </c>
      <c r="X61">
        <v>0.2762926939</v>
      </c>
      <c r="Y61">
        <v>0.088</v>
      </c>
      <c r="Z61">
        <v>-0.0529</v>
      </c>
      <c r="AA61">
        <v>0.2289</v>
      </c>
      <c r="AB61">
        <v>1.0920047201</v>
      </c>
      <c r="AC61">
        <v>0.9484897557</v>
      </c>
      <c r="AD61">
        <v>1.2572347793</v>
      </c>
      <c r="AE61">
        <v>0.5239918996</v>
      </c>
      <c r="AF61">
        <v>-0.0632</v>
      </c>
      <c r="AG61">
        <v>-0.2575</v>
      </c>
      <c r="AH61">
        <v>0.1311</v>
      </c>
      <c r="AI61">
        <v>0.96602187</v>
      </c>
      <c r="AJ61">
        <v>0.0019</v>
      </c>
      <c r="AK61">
        <v>-0.0845</v>
      </c>
      <c r="AL61">
        <v>0.0883</v>
      </c>
    </row>
    <row r="62" spans="1:38" ht="12.75">
      <c r="A62" t="s">
        <v>206</v>
      </c>
      <c r="B62" t="s">
        <v>43</v>
      </c>
      <c r="C62">
        <v>95</v>
      </c>
      <c r="D62">
        <v>28669</v>
      </c>
      <c r="E62">
        <v>3.1697230721</v>
      </c>
      <c r="F62">
        <v>2.5889062441</v>
      </c>
      <c r="G62">
        <v>3.8808451933</v>
      </c>
      <c r="H62">
        <v>0.3597577118</v>
      </c>
      <c r="I62">
        <v>3.3136837699</v>
      </c>
      <c r="J62">
        <v>0.3399767814</v>
      </c>
      <c r="K62">
        <v>0.0946</v>
      </c>
      <c r="L62">
        <v>-0.1078</v>
      </c>
      <c r="M62">
        <v>0.297</v>
      </c>
      <c r="N62">
        <v>1.0991959546</v>
      </c>
      <c r="O62">
        <v>0.8977804072</v>
      </c>
      <c r="P62">
        <v>1.3457987465</v>
      </c>
      <c r="Q62">
        <v>90</v>
      </c>
      <c r="R62">
        <v>28569</v>
      </c>
      <c r="S62">
        <v>3.0608031621</v>
      </c>
      <c r="T62">
        <v>2.4873394209</v>
      </c>
      <c r="U62">
        <v>3.7664807298</v>
      </c>
      <c r="V62">
        <v>0.1918183775</v>
      </c>
      <c r="W62">
        <v>3.1502677728</v>
      </c>
      <c r="X62">
        <v>0.33206738</v>
      </c>
      <c r="Y62">
        <v>0.1382</v>
      </c>
      <c r="Z62">
        <v>-0.0693</v>
      </c>
      <c r="AA62">
        <v>0.3456</v>
      </c>
      <c r="AB62">
        <v>1.14815743</v>
      </c>
      <c r="AC62">
        <v>0.9330417821</v>
      </c>
      <c r="AD62">
        <v>1.4128686511</v>
      </c>
      <c r="AE62">
        <v>0.8218867943</v>
      </c>
      <c r="AF62">
        <v>0.0332</v>
      </c>
      <c r="AG62">
        <v>-0.2556</v>
      </c>
      <c r="AH62">
        <v>0.3219</v>
      </c>
      <c r="AI62">
        <v>0.0525132141</v>
      </c>
      <c r="AJ62">
        <v>0.1263</v>
      </c>
      <c r="AK62">
        <v>-0.0014</v>
      </c>
      <c r="AL62">
        <v>0.2541</v>
      </c>
    </row>
    <row r="63" spans="1:38" ht="12.75">
      <c r="A63" t="s">
        <v>206</v>
      </c>
      <c r="B63" t="s">
        <v>44</v>
      </c>
      <c r="C63">
        <v>198</v>
      </c>
      <c r="D63">
        <v>55772</v>
      </c>
      <c r="E63">
        <v>3.153119376</v>
      </c>
      <c r="F63">
        <v>2.7362371319</v>
      </c>
      <c r="G63">
        <v>3.6335161463</v>
      </c>
      <c r="H63">
        <v>0.2169773229</v>
      </c>
      <c r="I63">
        <v>3.5501685434</v>
      </c>
      <c r="J63">
        <v>0.2522994922</v>
      </c>
      <c r="K63">
        <v>0.0893</v>
      </c>
      <c r="L63">
        <v>-0.0525</v>
      </c>
      <c r="M63">
        <v>0.2311</v>
      </c>
      <c r="N63">
        <v>1.0934381281</v>
      </c>
      <c r="O63">
        <v>0.9488717841</v>
      </c>
      <c r="P63">
        <v>1.2600300274</v>
      </c>
      <c r="Q63">
        <v>194</v>
      </c>
      <c r="R63">
        <v>55346</v>
      </c>
      <c r="S63">
        <v>3.3056906803</v>
      </c>
      <c r="T63">
        <v>2.8669758948</v>
      </c>
      <c r="U63">
        <v>3.8115391531</v>
      </c>
      <c r="V63">
        <v>0.0030642975</v>
      </c>
      <c r="W63">
        <v>3.5052216962</v>
      </c>
      <c r="X63">
        <v>0.2516602515</v>
      </c>
      <c r="Y63">
        <v>0.2151</v>
      </c>
      <c r="Z63">
        <v>0.0727</v>
      </c>
      <c r="AA63">
        <v>0.3575</v>
      </c>
      <c r="AB63">
        <v>1.2400187516</v>
      </c>
      <c r="AC63">
        <v>1.0754496454</v>
      </c>
      <c r="AD63">
        <v>1.4297708042</v>
      </c>
      <c r="AE63">
        <v>0.6295549164</v>
      </c>
      <c r="AF63">
        <v>-0.0491</v>
      </c>
      <c r="AG63">
        <v>-0.2484</v>
      </c>
      <c r="AH63">
        <v>0.1503</v>
      </c>
      <c r="AI63">
        <v>0.0027601737</v>
      </c>
      <c r="AJ63">
        <v>0.1363</v>
      </c>
      <c r="AK63">
        <v>0.047</v>
      </c>
      <c r="AL63">
        <v>0.2255</v>
      </c>
    </row>
    <row r="64" spans="1:38" ht="12.75">
      <c r="A64" t="s">
        <v>206</v>
      </c>
      <c r="B64" t="s">
        <v>38</v>
      </c>
      <c r="C64">
        <v>171</v>
      </c>
      <c r="D64">
        <v>64027</v>
      </c>
      <c r="E64">
        <v>2.7760604817</v>
      </c>
      <c r="F64">
        <v>2.3858052249</v>
      </c>
      <c r="G64">
        <v>3.2301512787</v>
      </c>
      <c r="H64">
        <v>0.6226908915</v>
      </c>
      <c r="I64">
        <v>2.6707482781</v>
      </c>
      <c r="J64">
        <v>0.2042372254</v>
      </c>
      <c r="K64">
        <v>-0.038</v>
      </c>
      <c r="L64">
        <v>-0.1895</v>
      </c>
      <c r="M64">
        <v>0.1135</v>
      </c>
      <c r="N64">
        <v>0.9626817176</v>
      </c>
      <c r="O64">
        <v>0.827349075</v>
      </c>
      <c r="P64">
        <v>1.1201512365</v>
      </c>
      <c r="Q64">
        <v>171</v>
      </c>
      <c r="R64">
        <v>68720</v>
      </c>
      <c r="S64">
        <v>2.5648621848</v>
      </c>
      <c r="T64">
        <v>2.2053780161</v>
      </c>
      <c r="U64">
        <v>2.982943504</v>
      </c>
      <c r="V64">
        <v>0.6162383421</v>
      </c>
      <c r="W64">
        <v>2.4883585565</v>
      </c>
      <c r="X64">
        <v>0.1902895348</v>
      </c>
      <c r="Y64">
        <v>-0.0386</v>
      </c>
      <c r="Z64">
        <v>-0.1896</v>
      </c>
      <c r="AA64">
        <v>0.1124</v>
      </c>
      <c r="AB64">
        <v>0.9621218414</v>
      </c>
      <c r="AC64">
        <v>0.8272734381</v>
      </c>
      <c r="AD64">
        <v>1.1189509962</v>
      </c>
      <c r="AE64">
        <v>0.4754837588</v>
      </c>
      <c r="AF64">
        <v>0.0773</v>
      </c>
      <c r="AG64">
        <v>-0.1351</v>
      </c>
      <c r="AH64">
        <v>0.2897</v>
      </c>
      <c r="AI64">
        <v>0.0513002194</v>
      </c>
      <c r="AJ64">
        <v>-0.0984</v>
      </c>
      <c r="AK64">
        <v>-0.1973</v>
      </c>
      <c r="AL64">
        <v>0.0006</v>
      </c>
    </row>
    <row r="65" spans="1:38" ht="12.75">
      <c r="A65" t="s">
        <v>206</v>
      </c>
      <c r="B65" t="s">
        <v>37</v>
      </c>
      <c r="C65">
        <v>369</v>
      </c>
      <c r="D65">
        <v>110219</v>
      </c>
      <c r="E65">
        <v>3.3625216814</v>
      </c>
      <c r="F65">
        <v>3.0310430189</v>
      </c>
      <c r="G65">
        <v>3.7302512659</v>
      </c>
      <c r="H65">
        <v>0.0037171387</v>
      </c>
      <c r="I65">
        <v>3.3478801296</v>
      </c>
      <c r="J65">
        <v>0.1742836781</v>
      </c>
      <c r="K65">
        <v>0.1536</v>
      </c>
      <c r="L65">
        <v>0.0498</v>
      </c>
      <c r="M65">
        <v>0.2574</v>
      </c>
      <c r="N65">
        <v>1.1660546192</v>
      </c>
      <c r="O65">
        <v>1.0511045126</v>
      </c>
      <c r="P65">
        <v>1.2935758134</v>
      </c>
      <c r="Q65">
        <v>302</v>
      </c>
      <c r="R65">
        <v>107404</v>
      </c>
      <c r="S65">
        <v>2.6953924862</v>
      </c>
      <c r="T65">
        <v>2.4042393536</v>
      </c>
      <c r="U65">
        <v>3.0218042326</v>
      </c>
      <c r="V65">
        <v>0.8500669923</v>
      </c>
      <c r="W65">
        <v>2.8118133403</v>
      </c>
      <c r="X65">
        <v>0.1618016759</v>
      </c>
      <c r="Y65">
        <v>0.011</v>
      </c>
      <c r="Z65">
        <v>-0.1033</v>
      </c>
      <c r="AA65">
        <v>0.1253</v>
      </c>
      <c r="AB65">
        <v>1.0110858967</v>
      </c>
      <c r="AC65">
        <v>0.9018695849</v>
      </c>
      <c r="AD65">
        <v>1.1335282924</v>
      </c>
      <c r="AE65">
        <v>0.0047551873</v>
      </c>
      <c r="AF65">
        <v>0.2193</v>
      </c>
      <c r="AG65">
        <v>0.0671</v>
      </c>
      <c r="AH65">
        <v>0.3716</v>
      </c>
      <c r="AI65">
        <v>0.0034496915</v>
      </c>
      <c r="AJ65">
        <v>0.1022</v>
      </c>
      <c r="AK65">
        <v>0.0337</v>
      </c>
      <c r="AL65">
        <v>0.1707</v>
      </c>
    </row>
    <row r="66" spans="1:38" ht="12.75">
      <c r="A66" t="s">
        <v>206</v>
      </c>
      <c r="B66" t="s">
        <v>35</v>
      </c>
      <c r="C66">
        <v>200</v>
      </c>
      <c r="D66">
        <v>57765</v>
      </c>
      <c r="E66">
        <v>2.9856533011</v>
      </c>
      <c r="F66">
        <v>2.5963249122</v>
      </c>
      <c r="G66">
        <v>3.4333629018</v>
      </c>
      <c r="H66">
        <v>0.6258991678</v>
      </c>
      <c r="I66">
        <v>3.4623041634</v>
      </c>
      <c r="J66">
        <v>0.2448218752</v>
      </c>
      <c r="K66">
        <v>0.0348</v>
      </c>
      <c r="L66">
        <v>-0.105</v>
      </c>
      <c r="M66">
        <v>0.1745</v>
      </c>
      <c r="N66">
        <v>1.035364275</v>
      </c>
      <c r="O66">
        <v>0.9003530515</v>
      </c>
      <c r="P66">
        <v>1.1906209239</v>
      </c>
      <c r="Q66">
        <v>197</v>
      </c>
      <c r="R66">
        <v>63740</v>
      </c>
      <c r="S66">
        <v>2.6125944395</v>
      </c>
      <c r="T66">
        <v>2.2688613429</v>
      </c>
      <c r="U66">
        <v>3.0084031916</v>
      </c>
      <c r="V66">
        <v>0.7792370832</v>
      </c>
      <c r="W66">
        <v>3.0906808911</v>
      </c>
      <c r="X66">
        <v>0.2202018959</v>
      </c>
      <c r="Y66">
        <v>-0.0202</v>
      </c>
      <c r="Z66">
        <v>-0.1612</v>
      </c>
      <c r="AA66">
        <v>0.1209</v>
      </c>
      <c r="AB66">
        <v>0.9800269924</v>
      </c>
      <c r="AC66">
        <v>0.8510870744</v>
      </c>
      <c r="AD66">
        <v>1.1285013423</v>
      </c>
      <c r="AE66">
        <v>0.1899768329</v>
      </c>
      <c r="AF66">
        <v>0.1317</v>
      </c>
      <c r="AG66">
        <v>-0.0652</v>
      </c>
      <c r="AH66">
        <v>0.3286</v>
      </c>
      <c r="AI66">
        <v>0.3306727522</v>
      </c>
      <c r="AJ66">
        <v>0.0435</v>
      </c>
      <c r="AK66">
        <v>-0.0441</v>
      </c>
      <c r="AL66">
        <v>0.131</v>
      </c>
    </row>
    <row r="67" spans="1:38" ht="12.75">
      <c r="A67" t="s">
        <v>206</v>
      </c>
      <c r="B67" t="s">
        <v>36</v>
      </c>
      <c r="C67">
        <v>131</v>
      </c>
      <c r="D67">
        <v>33983</v>
      </c>
      <c r="E67">
        <v>3.8326053103</v>
      </c>
      <c r="F67">
        <v>3.226337073</v>
      </c>
      <c r="G67">
        <v>4.5527987722</v>
      </c>
      <c r="H67">
        <v>0.0012038392</v>
      </c>
      <c r="I67">
        <v>3.8548686108</v>
      </c>
      <c r="J67">
        <v>0.3368014343</v>
      </c>
      <c r="K67">
        <v>0.2845</v>
      </c>
      <c r="L67">
        <v>0.1123</v>
      </c>
      <c r="M67">
        <v>0.4567</v>
      </c>
      <c r="N67">
        <v>1.3290701292</v>
      </c>
      <c r="O67">
        <v>1.118828547</v>
      </c>
      <c r="P67">
        <v>1.5788186788</v>
      </c>
      <c r="Q67">
        <v>106</v>
      </c>
      <c r="R67">
        <v>34386</v>
      </c>
      <c r="S67">
        <v>3.0714774088</v>
      </c>
      <c r="T67">
        <v>2.5346523961</v>
      </c>
      <c r="U67">
        <v>3.7219989169</v>
      </c>
      <c r="V67">
        <v>0.1484269338</v>
      </c>
      <c r="W67">
        <v>3.0826499157</v>
      </c>
      <c r="X67">
        <v>0.2994134282</v>
      </c>
      <c r="Y67">
        <v>0.1416</v>
      </c>
      <c r="Z67">
        <v>-0.0505</v>
      </c>
      <c r="AA67">
        <v>0.3337</v>
      </c>
      <c r="AB67">
        <v>1.1521615149</v>
      </c>
      <c r="AC67">
        <v>0.9507896545</v>
      </c>
      <c r="AD67">
        <v>1.3961827941</v>
      </c>
      <c r="AE67">
        <v>0.0936562297</v>
      </c>
      <c r="AF67">
        <v>0.2196</v>
      </c>
      <c r="AG67">
        <v>-0.0371</v>
      </c>
      <c r="AH67">
        <v>0.4763</v>
      </c>
      <c r="AI67">
        <v>0.0001418018</v>
      </c>
      <c r="AJ67">
        <v>0.2214</v>
      </c>
      <c r="AK67">
        <v>0.1073</v>
      </c>
      <c r="AL67">
        <v>0.3354</v>
      </c>
    </row>
    <row r="68" spans="1:38" ht="12.75">
      <c r="A68" t="s">
        <v>206</v>
      </c>
      <c r="B68" t="s">
        <v>28</v>
      </c>
      <c r="C68">
        <v>71</v>
      </c>
      <c r="D68">
        <v>41111</v>
      </c>
      <c r="E68">
        <v>2.2472150798</v>
      </c>
      <c r="F68">
        <v>1.7776075232</v>
      </c>
      <c r="G68">
        <v>2.8408833497</v>
      </c>
      <c r="H68">
        <v>0.0370729661</v>
      </c>
      <c r="I68">
        <v>1.7270316947</v>
      </c>
      <c r="J68">
        <v>0.2049609538</v>
      </c>
      <c r="K68">
        <v>-0.2494</v>
      </c>
      <c r="L68">
        <v>-0.4838</v>
      </c>
      <c r="M68">
        <v>-0.015</v>
      </c>
      <c r="N68">
        <v>0.7792888113</v>
      </c>
      <c r="O68">
        <v>0.6164383935</v>
      </c>
      <c r="P68">
        <v>0.9851609792</v>
      </c>
      <c r="Q68">
        <v>84</v>
      </c>
      <c r="R68">
        <v>45214</v>
      </c>
      <c r="S68">
        <v>2.1893788744</v>
      </c>
      <c r="T68">
        <v>1.7647306914</v>
      </c>
      <c r="U68">
        <v>2.716210399</v>
      </c>
      <c r="V68">
        <v>0.0734840852</v>
      </c>
      <c r="W68">
        <v>1.8578316451</v>
      </c>
      <c r="X68">
        <v>0.202706051</v>
      </c>
      <c r="Y68">
        <v>-0.1969</v>
      </c>
      <c r="Z68">
        <v>-0.4125</v>
      </c>
      <c r="AA68">
        <v>0.0187</v>
      </c>
      <c r="AB68">
        <v>0.8212718978</v>
      </c>
      <c r="AC68">
        <v>0.6619794048</v>
      </c>
      <c r="AD68">
        <v>1.018895037</v>
      </c>
      <c r="AE68">
        <v>0.880897606</v>
      </c>
      <c r="AF68">
        <v>0.0243</v>
      </c>
      <c r="AG68">
        <v>-0.2932</v>
      </c>
      <c r="AH68">
        <v>0.3417</v>
      </c>
      <c r="AI68">
        <v>0.0053518565</v>
      </c>
      <c r="AJ68">
        <v>-0.2036</v>
      </c>
      <c r="AK68">
        <v>-0.3469</v>
      </c>
      <c r="AL68">
        <v>-0.0603</v>
      </c>
    </row>
    <row r="69" spans="1:38" ht="12.75">
      <c r="A69" t="s">
        <v>206</v>
      </c>
      <c r="B69" t="s">
        <v>27</v>
      </c>
      <c r="C69">
        <v>43</v>
      </c>
      <c r="D69">
        <v>10649</v>
      </c>
      <c r="E69">
        <v>3.4298600542</v>
      </c>
      <c r="F69">
        <v>2.5372144246</v>
      </c>
      <c r="G69">
        <v>4.636557272</v>
      </c>
      <c r="H69">
        <v>0.2594244817</v>
      </c>
      <c r="I69">
        <v>4.0379378345</v>
      </c>
      <c r="J69">
        <v>0.6157797469</v>
      </c>
      <c r="K69">
        <v>0.1735</v>
      </c>
      <c r="L69">
        <v>-0.128</v>
      </c>
      <c r="M69">
        <v>0.4749</v>
      </c>
      <c r="N69">
        <v>1.189406207</v>
      </c>
      <c r="O69">
        <v>0.8798547281</v>
      </c>
      <c r="P69">
        <v>1.6078644352</v>
      </c>
      <c r="Q69">
        <v>23</v>
      </c>
      <c r="R69">
        <v>11265</v>
      </c>
      <c r="S69">
        <v>1.7416234827</v>
      </c>
      <c r="T69">
        <v>1.1564289711</v>
      </c>
      <c r="U69">
        <v>2.6229473934</v>
      </c>
      <c r="V69">
        <v>0.0415897792</v>
      </c>
      <c r="W69">
        <v>2.0417221482</v>
      </c>
      <c r="X69">
        <v>0.4257284974</v>
      </c>
      <c r="Y69">
        <v>-0.4257</v>
      </c>
      <c r="Z69">
        <v>-0.8352</v>
      </c>
      <c r="AA69">
        <v>-0.0162</v>
      </c>
      <c r="AB69">
        <v>0.6533115121</v>
      </c>
      <c r="AC69">
        <v>0.4337954599</v>
      </c>
      <c r="AD69">
        <v>0.9839105551</v>
      </c>
      <c r="AE69">
        <v>0.0090917702</v>
      </c>
      <c r="AF69">
        <v>0.6759</v>
      </c>
      <c r="AG69">
        <v>0.1681</v>
      </c>
      <c r="AH69">
        <v>1.1837</v>
      </c>
      <c r="AI69">
        <v>0.4398620447</v>
      </c>
      <c r="AJ69">
        <v>-0.0877</v>
      </c>
      <c r="AK69">
        <v>-0.3101</v>
      </c>
      <c r="AL69">
        <v>0.1348</v>
      </c>
    </row>
    <row r="70" spans="1:38" ht="12.75">
      <c r="A70" t="s">
        <v>206</v>
      </c>
      <c r="B70" t="s">
        <v>30</v>
      </c>
      <c r="C70">
        <v>59</v>
      </c>
      <c r="D70">
        <v>20524</v>
      </c>
      <c r="E70">
        <v>2.687882037</v>
      </c>
      <c r="F70">
        <v>2.0811775204</v>
      </c>
      <c r="G70">
        <v>3.471452951</v>
      </c>
      <c r="H70">
        <v>0.5900982293</v>
      </c>
      <c r="I70">
        <v>2.8746832976</v>
      </c>
      <c r="J70">
        <v>0.3742518879</v>
      </c>
      <c r="K70">
        <v>-0.0703</v>
      </c>
      <c r="L70">
        <v>-0.3261</v>
      </c>
      <c r="M70">
        <v>0.1855</v>
      </c>
      <c r="N70">
        <v>0.9321032136</v>
      </c>
      <c r="O70">
        <v>0.7217103385</v>
      </c>
      <c r="P70">
        <v>1.2038297838</v>
      </c>
      <c r="Q70">
        <v>56</v>
      </c>
      <c r="R70">
        <v>20175</v>
      </c>
      <c r="S70">
        <v>2.047585175</v>
      </c>
      <c r="T70">
        <v>1.5736920923</v>
      </c>
      <c r="U70">
        <v>2.6641838446</v>
      </c>
      <c r="V70">
        <v>0.0494618281</v>
      </c>
      <c r="W70">
        <v>2.7757125155</v>
      </c>
      <c r="X70">
        <v>0.370920187</v>
      </c>
      <c r="Y70">
        <v>-0.2639</v>
      </c>
      <c r="Z70">
        <v>-0.5271</v>
      </c>
      <c r="AA70">
        <v>-0.0006</v>
      </c>
      <c r="AB70">
        <v>0.7680827573</v>
      </c>
      <c r="AC70">
        <v>0.5903176953</v>
      </c>
      <c r="AD70">
        <v>0.9993790238</v>
      </c>
      <c r="AE70">
        <v>0.1479675901</v>
      </c>
      <c r="AF70">
        <v>0.2703</v>
      </c>
      <c r="AG70">
        <v>-0.0959</v>
      </c>
      <c r="AH70">
        <v>0.6365</v>
      </c>
      <c r="AI70">
        <v>0.0453508307</v>
      </c>
      <c r="AJ70">
        <v>-0.1708</v>
      </c>
      <c r="AK70">
        <v>-0.3381</v>
      </c>
      <c r="AL70">
        <v>-0.0035</v>
      </c>
    </row>
    <row r="71" spans="1:38" ht="12.75">
      <c r="A71" t="s">
        <v>206</v>
      </c>
      <c r="B71" t="s">
        <v>26</v>
      </c>
      <c r="C71">
        <v>74</v>
      </c>
      <c r="D71">
        <v>23541</v>
      </c>
      <c r="E71">
        <v>2.719001176</v>
      </c>
      <c r="F71">
        <v>2.1633435034</v>
      </c>
      <c r="G71">
        <v>3.417380265</v>
      </c>
      <c r="H71">
        <v>0.61417556</v>
      </c>
      <c r="I71">
        <v>3.14345185</v>
      </c>
      <c r="J71">
        <v>0.3654188551</v>
      </c>
      <c r="K71">
        <v>-0.0588</v>
      </c>
      <c r="L71">
        <v>-0.2874</v>
      </c>
      <c r="M71">
        <v>0.1698</v>
      </c>
      <c r="N71">
        <v>0.9428947026</v>
      </c>
      <c r="O71">
        <v>0.7502038422</v>
      </c>
      <c r="P71">
        <v>1.1850784682</v>
      </c>
      <c r="Q71">
        <v>75</v>
      </c>
      <c r="R71">
        <v>25496</v>
      </c>
      <c r="S71">
        <v>2.669464751</v>
      </c>
      <c r="T71">
        <v>2.1198590808</v>
      </c>
      <c r="U71">
        <v>3.3615640405</v>
      </c>
      <c r="V71">
        <v>0.9907808487</v>
      </c>
      <c r="W71">
        <v>2.941637904</v>
      </c>
      <c r="X71">
        <v>0.3396710871</v>
      </c>
      <c r="Y71">
        <v>0.0014</v>
      </c>
      <c r="Z71">
        <v>-0.2292</v>
      </c>
      <c r="AA71">
        <v>0.2319</v>
      </c>
      <c r="AB71">
        <v>1.0013599783</v>
      </c>
      <c r="AC71">
        <v>0.7951938838</v>
      </c>
      <c r="AD71">
        <v>1.2609777647</v>
      </c>
      <c r="AE71">
        <v>0.9200141277</v>
      </c>
      <c r="AF71">
        <v>0.0166</v>
      </c>
      <c r="AG71">
        <v>-0.3071</v>
      </c>
      <c r="AH71">
        <v>0.3402</v>
      </c>
      <c r="AI71">
        <v>0.64127148</v>
      </c>
      <c r="AJ71">
        <v>-0.0344</v>
      </c>
      <c r="AK71">
        <v>-0.1791</v>
      </c>
      <c r="AL71">
        <v>0.1103</v>
      </c>
    </row>
    <row r="72" spans="1:38" ht="12.75">
      <c r="A72" t="s">
        <v>206</v>
      </c>
      <c r="B72" t="s">
        <v>25</v>
      </c>
      <c r="C72">
        <v>91</v>
      </c>
      <c r="D72">
        <v>26268</v>
      </c>
      <c r="E72">
        <v>3.7260153886</v>
      </c>
      <c r="F72">
        <v>3.0298362674</v>
      </c>
      <c r="G72">
        <v>4.5821587211</v>
      </c>
      <c r="H72">
        <v>0.0151615396</v>
      </c>
      <c r="I72">
        <v>3.4642911527</v>
      </c>
      <c r="J72">
        <v>0.3631563885</v>
      </c>
      <c r="K72">
        <v>0.2563</v>
      </c>
      <c r="L72">
        <v>0.0494</v>
      </c>
      <c r="M72">
        <v>0.4631</v>
      </c>
      <c r="N72">
        <v>1.2921068967</v>
      </c>
      <c r="O72">
        <v>1.0506860355</v>
      </c>
      <c r="P72">
        <v>1.5890001162</v>
      </c>
      <c r="Q72">
        <v>114</v>
      </c>
      <c r="R72">
        <v>29617</v>
      </c>
      <c r="S72">
        <v>3.9826017096</v>
      </c>
      <c r="T72">
        <v>3.3082802551</v>
      </c>
      <c r="U72">
        <v>4.7943690239</v>
      </c>
      <c r="V72">
        <v>2.2238E-05</v>
      </c>
      <c r="W72">
        <v>3.8491406962</v>
      </c>
      <c r="X72">
        <v>0.3605050563</v>
      </c>
      <c r="Y72">
        <v>0.4014</v>
      </c>
      <c r="Z72">
        <v>0.2159</v>
      </c>
      <c r="AA72">
        <v>0.5869</v>
      </c>
      <c r="AB72">
        <v>1.4939391727</v>
      </c>
      <c r="AC72">
        <v>1.2409901435</v>
      </c>
      <c r="AD72">
        <v>1.7984463964</v>
      </c>
      <c r="AE72">
        <v>0.6279793963</v>
      </c>
      <c r="AF72">
        <v>-0.0684</v>
      </c>
      <c r="AG72">
        <v>-0.3451</v>
      </c>
      <c r="AH72">
        <v>0.2083</v>
      </c>
      <c r="AI72" s="4">
        <v>5.8160936E-06</v>
      </c>
      <c r="AJ72">
        <v>0.2995</v>
      </c>
      <c r="AK72">
        <v>0.17</v>
      </c>
      <c r="AL72">
        <v>0.429</v>
      </c>
    </row>
    <row r="73" spans="1:38" ht="12.75">
      <c r="A73" t="s">
        <v>206</v>
      </c>
      <c r="B73" t="s">
        <v>29</v>
      </c>
      <c r="C73">
        <v>50</v>
      </c>
      <c r="D73">
        <v>11258</v>
      </c>
      <c r="E73">
        <v>7.3399446201</v>
      </c>
      <c r="F73">
        <v>5.5277305973</v>
      </c>
      <c r="G73">
        <v>9.7462758138</v>
      </c>
      <c r="H73" s="4">
        <v>1.062531E-10</v>
      </c>
      <c r="I73">
        <v>4.4412861965</v>
      </c>
      <c r="J73">
        <v>0.6280927173</v>
      </c>
      <c r="K73">
        <v>0.9343</v>
      </c>
      <c r="L73">
        <v>0.6507</v>
      </c>
      <c r="M73">
        <v>1.2178</v>
      </c>
      <c r="N73">
        <v>2.5453445775</v>
      </c>
      <c r="O73">
        <v>1.9169053488</v>
      </c>
      <c r="P73">
        <v>3.3798116441</v>
      </c>
      <c r="Q73">
        <v>64</v>
      </c>
      <c r="R73">
        <v>12828</v>
      </c>
      <c r="S73">
        <v>8.6987674898</v>
      </c>
      <c r="T73">
        <v>6.7826525099</v>
      </c>
      <c r="U73">
        <v>11.156189372</v>
      </c>
      <c r="V73" s="4">
        <v>1.206585E-20</v>
      </c>
      <c r="W73">
        <v>4.9890863736</v>
      </c>
      <c r="X73">
        <v>0.6236357967</v>
      </c>
      <c r="Y73">
        <v>1.1827</v>
      </c>
      <c r="Z73">
        <v>0.9338</v>
      </c>
      <c r="AA73">
        <v>1.4315</v>
      </c>
      <c r="AB73">
        <v>3.2630502507</v>
      </c>
      <c r="AC73">
        <v>2.5442841183</v>
      </c>
      <c r="AD73">
        <v>4.1848694735</v>
      </c>
      <c r="AE73">
        <v>0.3712169419</v>
      </c>
      <c r="AF73">
        <v>-0.1717</v>
      </c>
      <c r="AG73">
        <v>-0.5479</v>
      </c>
      <c r="AH73">
        <v>0.2046</v>
      </c>
      <c r="AI73" s="4">
        <v>1.604043E-26</v>
      </c>
      <c r="AJ73">
        <v>0.9389</v>
      </c>
      <c r="AK73">
        <v>0.7662</v>
      </c>
      <c r="AL73">
        <v>1.1115</v>
      </c>
    </row>
    <row r="74" spans="1:38" ht="12.75">
      <c r="A74" t="s">
        <v>206</v>
      </c>
      <c r="B74" t="s">
        <v>39</v>
      </c>
      <c r="C74">
        <v>116</v>
      </c>
      <c r="D74">
        <v>37023</v>
      </c>
      <c r="E74">
        <v>3.5317018353</v>
      </c>
      <c r="F74">
        <v>2.9395865993</v>
      </c>
      <c r="G74">
        <v>4.2430856966</v>
      </c>
      <c r="H74">
        <v>0.0303825909</v>
      </c>
      <c r="I74">
        <v>3.1331874781</v>
      </c>
      <c r="J74">
        <v>0.2909091542</v>
      </c>
      <c r="K74">
        <v>0.2027</v>
      </c>
      <c r="L74">
        <v>0.0192</v>
      </c>
      <c r="M74">
        <v>0.3862</v>
      </c>
      <c r="N74">
        <v>1.2247228802</v>
      </c>
      <c r="O74">
        <v>1.0193892731</v>
      </c>
      <c r="P74">
        <v>1.4714164383</v>
      </c>
      <c r="Q74">
        <v>101</v>
      </c>
      <c r="R74">
        <v>32210</v>
      </c>
      <c r="S74">
        <v>3.4458530208</v>
      </c>
      <c r="T74">
        <v>2.8328256812</v>
      </c>
      <c r="U74">
        <v>4.1915403123</v>
      </c>
      <c r="V74">
        <v>0.0102337194</v>
      </c>
      <c r="W74">
        <v>3.1356721515</v>
      </c>
      <c r="X74">
        <v>0.3120110407</v>
      </c>
      <c r="Y74">
        <v>0.2567</v>
      </c>
      <c r="Z74">
        <v>0.0608</v>
      </c>
      <c r="AA74">
        <v>0.4525</v>
      </c>
      <c r="AB74">
        <v>1.2925959426</v>
      </c>
      <c r="AC74">
        <v>1.0626393406</v>
      </c>
      <c r="AD74">
        <v>1.5723154669</v>
      </c>
      <c r="AE74">
        <v>0.8671642784</v>
      </c>
      <c r="AF74">
        <v>0.0228</v>
      </c>
      <c r="AG74">
        <v>-0.2444</v>
      </c>
      <c r="AH74">
        <v>0.29</v>
      </c>
      <c r="AI74">
        <v>0.0006028974</v>
      </c>
      <c r="AJ74">
        <v>0.2073</v>
      </c>
      <c r="AK74">
        <v>0.0889</v>
      </c>
      <c r="AL74">
        <v>0.3258</v>
      </c>
    </row>
    <row r="75" spans="1:38" ht="12.75">
      <c r="A75" t="s">
        <v>206</v>
      </c>
      <c r="B75" t="s">
        <v>40</v>
      </c>
      <c r="C75">
        <v>110</v>
      </c>
      <c r="D75">
        <v>41697</v>
      </c>
      <c r="E75">
        <v>3.9759506848</v>
      </c>
      <c r="F75">
        <v>3.2888002669</v>
      </c>
      <c r="G75">
        <v>4.8066719061</v>
      </c>
      <c r="H75">
        <v>0.0009070395</v>
      </c>
      <c r="I75">
        <v>2.6380794781</v>
      </c>
      <c r="J75">
        <v>0.251531009</v>
      </c>
      <c r="K75">
        <v>0.3212</v>
      </c>
      <c r="L75">
        <v>0.1315</v>
      </c>
      <c r="M75">
        <v>0.5109</v>
      </c>
      <c r="N75">
        <v>1.3787794105</v>
      </c>
      <c r="O75">
        <v>1.1404895213</v>
      </c>
      <c r="P75">
        <v>1.6668567551</v>
      </c>
      <c r="Q75">
        <v>114</v>
      </c>
      <c r="R75">
        <v>42528</v>
      </c>
      <c r="S75">
        <v>3.6666586717</v>
      </c>
      <c r="T75">
        <v>3.0485335223</v>
      </c>
      <c r="U75">
        <v>4.4101157874</v>
      </c>
      <c r="V75">
        <v>0.0007142781</v>
      </c>
      <c r="W75">
        <v>2.6805869074</v>
      </c>
      <c r="X75">
        <v>0.2510599664</v>
      </c>
      <c r="Y75">
        <v>0.3188</v>
      </c>
      <c r="Z75">
        <v>0.1341</v>
      </c>
      <c r="AA75">
        <v>0.5034</v>
      </c>
      <c r="AB75">
        <v>1.3754237611</v>
      </c>
      <c r="AC75">
        <v>1.143554887</v>
      </c>
      <c r="AD75">
        <v>1.6543067098</v>
      </c>
      <c r="AE75">
        <v>0.5558536882</v>
      </c>
      <c r="AF75">
        <v>0.0792</v>
      </c>
      <c r="AG75">
        <v>-0.1843</v>
      </c>
      <c r="AH75">
        <v>0.3427</v>
      </c>
      <c r="AI75" s="4">
        <v>9.6606553E-07</v>
      </c>
      <c r="AJ75">
        <v>0.2991</v>
      </c>
      <c r="AK75">
        <v>0.1794</v>
      </c>
      <c r="AL75">
        <v>0.4187</v>
      </c>
    </row>
    <row r="76" spans="1:38" ht="12.75">
      <c r="A76" t="s">
        <v>206</v>
      </c>
      <c r="B76" t="s">
        <v>41</v>
      </c>
      <c r="C76">
        <v>58</v>
      </c>
      <c r="D76">
        <v>17853</v>
      </c>
      <c r="E76">
        <v>5.1366182353</v>
      </c>
      <c r="F76">
        <v>3.9374396574</v>
      </c>
      <c r="G76">
        <v>6.7010161911</v>
      </c>
      <c r="H76">
        <v>2.08022E-05</v>
      </c>
      <c r="I76">
        <v>3.2487537109</v>
      </c>
      <c r="J76">
        <v>0.426582261</v>
      </c>
      <c r="K76">
        <v>0.5773</v>
      </c>
      <c r="L76">
        <v>0.3115</v>
      </c>
      <c r="M76">
        <v>0.8432</v>
      </c>
      <c r="N76">
        <v>1.7812754794</v>
      </c>
      <c r="O76">
        <v>1.3654245638</v>
      </c>
      <c r="P76">
        <v>2.3237771003</v>
      </c>
      <c r="Q76">
        <v>81</v>
      </c>
      <c r="R76">
        <v>20393</v>
      </c>
      <c r="S76">
        <v>6.6715801715</v>
      </c>
      <c r="T76">
        <v>5.359123661</v>
      </c>
      <c r="U76">
        <v>8.3054590264</v>
      </c>
      <c r="V76" s="4">
        <v>2.254581E-16</v>
      </c>
      <c r="W76">
        <v>3.9719511597</v>
      </c>
      <c r="X76">
        <v>0.4413279066</v>
      </c>
      <c r="Y76">
        <v>0.9173</v>
      </c>
      <c r="Z76">
        <v>0.6983</v>
      </c>
      <c r="AA76">
        <v>1.1364</v>
      </c>
      <c r="AB76">
        <v>2.5026190637</v>
      </c>
      <c r="AC76">
        <v>2.0102951166</v>
      </c>
      <c r="AD76">
        <v>3.1155138001</v>
      </c>
      <c r="AE76">
        <v>0.1329662773</v>
      </c>
      <c r="AF76">
        <v>-0.2633</v>
      </c>
      <c r="AG76">
        <v>-0.6067</v>
      </c>
      <c r="AH76">
        <v>0.0802</v>
      </c>
      <c r="AI76" s="4">
        <v>4.402165E-17</v>
      </c>
      <c r="AJ76">
        <v>0.6916</v>
      </c>
      <c r="AK76">
        <v>0.5302</v>
      </c>
      <c r="AL76">
        <v>0.8529</v>
      </c>
    </row>
    <row r="77" spans="1:38" ht="12.75">
      <c r="A77" t="s">
        <v>206</v>
      </c>
      <c r="B77" t="s">
        <v>46</v>
      </c>
      <c r="C77">
        <v>100</v>
      </c>
      <c r="D77">
        <v>60134</v>
      </c>
      <c r="E77">
        <v>3.5030758341</v>
      </c>
      <c r="F77">
        <v>2.8764780816</v>
      </c>
      <c r="G77">
        <v>4.2661685405</v>
      </c>
      <c r="H77">
        <v>0.0529762285</v>
      </c>
      <c r="I77">
        <v>1.6629527389</v>
      </c>
      <c r="J77">
        <v>0.1662952739</v>
      </c>
      <c r="K77">
        <v>0.1946</v>
      </c>
      <c r="L77">
        <v>-0.0025</v>
      </c>
      <c r="M77">
        <v>0.3917</v>
      </c>
      <c r="N77">
        <v>1.2147959611</v>
      </c>
      <c r="O77">
        <v>0.9975045135</v>
      </c>
      <c r="P77">
        <v>1.4794211024</v>
      </c>
      <c r="Q77">
        <v>93</v>
      </c>
      <c r="R77">
        <v>56525</v>
      </c>
      <c r="S77">
        <v>2.8925722496</v>
      </c>
      <c r="T77">
        <v>2.3581973969</v>
      </c>
      <c r="U77">
        <v>3.5480381034</v>
      </c>
      <c r="V77">
        <v>0.4334553823</v>
      </c>
      <c r="W77">
        <v>1.6452896948</v>
      </c>
      <c r="X77">
        <v>0.1706085937</v>
      </c>
      <c r="Y77">
        <v>0.0816</v>
      </c>
      <c r="Z77">
        <v>-0.1226</v>
      </c>
      <c r="AA77">
        <v>0.2859</v>
      </c>
      <c r="AB77">
        <v>1.0850512576</v>
      </c>
      <c r="AC77">
        <v>0.8845984924</v>
      </c>
      <c r="AD77">
        <v>1.3309272418</v>
      </c>
      <c r="AE77">
        <v>0.1882202645</v>
      </c>
      <c r="AF77">
        <v>0.1897</v>
      </c>
      <c r="AG77">
        <v>-0.0929</v>
      </c>
      <c r="AH77">
        <v>0.4722</v>
      </c>
      <c r="AI77">
        <v>0.014472156</v>
      </c>
      <c r="AJ77">
        <v>0.1585</v>
      </c>
      <c r="AK77">
        <v>0.0315</v>
      </c>
      <c r="AL77">
        <v>0.2856</v>
      </c>
    </row>
    <row r="78" spans="1:38" ht="12.75">
      <c r="A78" t="s">
        <v>206</v>
      </c>
      <c r="B78" t="s">
        <v>48</v>
      </c>
      <c r="C78">
        <v>16</v>
      </c>
      <c r="D78">
        <v>7434</v>
      </c>
      <c r="E78">
        <v>4.5246255011</v>
      </c>
      <c r="F78">
        <v>2.7601269262</v>
      </c>
      <c r="G78">
        <v>7.4171356869</v>
      </c>
      <c r="H78">
        <v>0.0740471718</v>
      </c>
      <c r="I78">
        <v>2.1522733387</v>
      </c>
      <c r="J78">
        <v>0.5380683347</v>
      </c>
      <c r="K78">
        <v>0.4505</v>
      </c>
      <c r="L78">
        <v>-0.0438</v>
      </c>
      <c r="M78">
        <v>0.9447</v>
      </c>
      <c r="N78">
        <v>1.5690487573</v>
      </c>
      <c r="O78">
        <v>0.9571562823</v>
      </c>
      <c r="P78">
        <v>2.5721128808</v>
      </c>
      <c r="Q78">
        <v>10</v>
      </c>
      <c r="R78">
        <v>5647</v>
      </c>
      <c r="S78">
        <v>3.3594312049</v>
      </c>
      <c r="T78">
        <v>1.8070149882</v>
      </c>
      <c r="U78">
        <v>6.2455364753</v>
      </c>
      <c r="V78">
        <v>0.464821178</v>
      </c>
      <c r="W78">
        <v>1.7708517797</v>
      </c>
      <c r="X78">
        <v>0.5599925022</v>
      </c>
      <c r="Y78">
        <v>0.2313</v>
      </c>
      <c r="Z78">
        <v>-0.3888</v>
      </c>
      <c r="AA78">
        <v>0.8513</v>
      </c>
      <c r="AB78">
        <v>1.2601777031</v>
      </c>
      <c r="AC78">
        <v>0.6778409375</v>
      </c>
      <c r="AD78">
        <v>2.3428030908</v>
      </c>
      <c r="AE78">
        <v>0.4642040718</v>
      </c>
      <c r="AF78">
        <v>0.296</v>
      </c>
      <c r="AG78">
        <v>-0.4965</v>
      </c>
      <c r="AH78">
        <v>1.0885</v>
      </c>
      <c r="AI78">
        <v>0.6775491163</v>
      </c>
      <c r="AJ78">
        <v>0.0894</v>
      </c>
      <c r="AK78">
        <v>-0.3319</v>
      </c>
      <c r="AL78">
        <v>0.5107</v>
      </c>
    </row>
    <row r="79" spans="1:38" ht="12.75">
      <c r="A79" t="s">
        <v>206</v>
      </c>
      <c r="B79" t="s">
        <v>47</v>
      </c>
      <c r="C79">
        <v>32</v>
      </c>
      <c r="D79">
        <v>13545</v>
      </c>
      <c r="E79">
        <v>4.5643297827</v>
      </c>
      <c r="F79">
        <v>3.2260812427</v>
      </c>
      <c r="G79">
        <v>6.4577128715</v>
      </c>
      <c r="H79">
        <v>0.0094945308</v>
      </c>
      <c r="I79">
        <v>2.3624953858</v>
      </c>
      <c r="J79">
        <v>0.4176341269</v>
      </c>
      <c r="K79">
        <v>0.4592</v>
      </c>
      <c r="L79">
        <v>0.1122</v>
      </c>
      <c r="M79">
        <v>0.8062</v>
      </c>
      <c r="N79">
        <v>1.5828174004</v>
      </c>
      <c r="O79">
        <v>1.1187398302</v>
      </c>
      <c r="P79">
        <v>2.2394044222</v>
      </c>
      <c r="Q79">
        <v>37</v>
      </c>
      <c r="R79">
        <v>11744</v>
      </c>
      <c r="S79">
        <v>5.2896343971</v>
      </c>
      <c r="T79">
        <v>3.8263380426</v>
      </c>
      <c r="U79">
        <v>7.3125353126</v>
      </c>
      <c r="V79">
        <v>3.36596E-05</v>
      </c>
      <c r="W79">
        <v>3.1505449591</v>
      </c>
      <c r="X79">
        <v>0.5179464007</v>
      </c>
      <c r="Y79">
        <v>0.6852</v>
      </c>
      <c r="Z79">
        <v>0.3614</v>
      </c>
      <c r="AA79">
        <v>1.0091</v>
      </c>
      <c r="AB79">
        <v>1.9842285549</v>
      </c>
      <c r="AC79">
        <v>1.4353221101</v>
      </c>
      <c r="AD79">
        <v>2.7430518419</v>
      </c>
      <c r="AE79">
        <v>0.5369545564</v>
      </c>
      <c r="AF79">
        <v>-0.1493</v>
      </c>
      <c r="AG79">
        <v>-0.6232</v>
      </c>
      <c r="AH79">
        <v>0.3246</v>
      </c>
      <c r="AI79" s="4">
        <v>4.0410949E-06</v>
      </c>
      <c r="AJ79">
        <v>0.5063</v>
      </c>
      <c r="AK79">
        <v>0.291</v>
      </c>
      <c r="AL79">
        <v>0.7215</v>
      </c>
    </row>
    <row r="80" spans="1:38" ht="12.75">
      <c r="A80" t="s">
        <v>206</v>
      </c>
      <c r="B80" t="s">
        <v>53</v>
      </c>
      <c r="C80">
        <v>9</v>
      </c>
      <c r="D80">
        <v>3708</v>
      </c>
      <c r="E80">
        <v>3.6119813811</v>
      </c>
      <c r="F80">
        <v>1.8059027456</v>
      </c>
      <c r="G80">
        <v>7.2243145588</v>
      </c>
      <c r="H80">
        <v>0.5243119454</v>
      </c>
      <c r="I80">
        <v>2.427184466</v>
      </c>
      <c r="J80">
        <v>0.8090614887</v>
      </c>
      <c r="K80">
        <v>0.2252</v>
      </c>
      <c r="L80">
        <v>-0.468</v>
      </c>
      <c r="M80">
        <v>0.9184</v>
      </c>
      <c r="N80">
        <v>1.2525622056</v>
      </c>
      <c r="O80">
        <v>0.6262506053</v>
      </c>
      <c r="P80">
        <v>2.5052464072</v>
      </c>
      <c r="Q80">
        <v>9</v>
      </c>
      <c r="R80">
        <v>3596</v>
      </c>
      <c r="S80">
        <v>3.4251291478</v>
      </c>
      <c r="T80">
        <v>1.712458463</v>
      </c>
      <c r="U80">
        <v>6.8506827656</v>
      </c>
      <c r="V80">
        <v>0.4785739346</v>
      </c>
      <c r="W80">
        <v>2.5027808676</v>
      </c>
      <c r="X80">
        <v>0.8342602892</v>
      </c>
      <c r="Y80">
        <v>0.2506</v>
      </c>
      <c r="Z80">
        <v>-0.4426</v>
      </c>
      <c r="AA80">
        <v>0.9438</v>
      </c>
      <c r="AB80">
        <v>1.2848220783</v>
      </c>
      <c r="AC80">
        <v>0.6423712352</v>
      </c>
      <c r="AD80">
        <v>2.5698033821</v>
      </c>
      <c r="AE80">
        <v>0.918260081</v>
      </c>
      <c r="AF80">
        <v>0.0513</v>
      </c>
      <c r="AG80">
        <v>-0.9287</v>
      </c>
      <c r="AH80">
        <v>1.0313</v>
      </c>
      <c r="AI80">
        <v>0.0921478502</v>
      </c>
      <c r="AJ80">
        <v>0.3602</v>
      </c>
      <c r="AK80">
        <v>-0.059</v>
      </c>
      <c r="AL80">
        <v>0.7795</v>
      </c>
    </row>
    <row r="81" spans="1:38" ht="12.75">
      <c r="A81" t="s">
        <v>206</v>
      </c>
      <c r="B81" t="s">
        <v>52</v>
      </c>
      <c r="C81">
        <v>50</v>
      </c>
      <c r="D81">
        <v>21126</v>
      </c>
      <c r="E81">
        <v>4.4644663855</v>
      </c>
      <c r="F81">
        <v>3.3744990702</v>
      </c>
      <c r="G81">
        <v>5.9064944731</v>
      </c>
      <c r="H81">
        <v>0.0022089605</v>
      </c>
      <c r="I81">
        <v>2.3667518697</v>
      </c>
      <c r="J81">
        <v>0.3347092593</v>
      </c>
      <c r="K81">
        <v>0.4371</v>
      </c>
      <c r="L81">
        <v>0.1572</v>
      </c>
      <c r="M81">
        <v>0.717</v>
      </c>
      <c r="N81">
        <v>1.5481867908</v>
      </c>
      <c r="O81">
        <v>1.1702081357</v>
      </c>
      <c r="P81">
        <v>2.0482530124</v>
      </c>
      <c r="Q81">
        <v>67</v>
      </c>
      <c r="R81">
        <v>25613</v>
      </c>
      <c r="S81">
        <v>4.8335437123</v>
      </c>
      <c r="T81">
        <v>3.7928114188</v>
      </c>
      <c r="U81">
        <v>6.1598487874</v>
      </c>
      <c r="V81" s="4">
        <v>1.5091139E-06</v>
      </c>
      <c r="W81">
        <v>2.615859134</v>
      </c>
      <c r="X81">
        <v>0.3195780569</v>
      </c>
      <c r="Y81">
        <v>0.5951</v>
      </c>
      <c r="Z81">
        <v>0.3526</v>
      </c>
      <c r="AA81">
        <v>0.8375</v>
      </c>
      <c r="AB81">
        <v>1.8131414641</v>
      </c>
      <c r="AC81">
        <v>1.4227457241</v>
      </c>
      <c r="AD81">
        <v>2.3106602347</v>
      </c>
      <c r="AE81">
        <v>0.6663268277</v>
      </c>
      <c r="AF81">
        <v>-0.0812</v>
      </c>
      <c r="AG81">
        <v>-0.4505</v>
      </c>
      <c r="AH81">
        <v>0.288</v>
      </c>
      <c r="AI81" s="4">
        <v>6.4828577E-09</v>
      </c>
      <c r="AJ81">
        <v>0.5016</v>
      </c>
      <c r="AK81">
        <v>0.3322</v>
      </c>
      <c r="AL81">
        <v>0.671</v>
      </c>
    </row>
    <row r="82" spans="1:38" ht="12.75">
      <c r="A82" t="s">
        <v>206</v>
      </c>
      <c r="B82" t="s">
        <v>51</v>
      </c>
      <c r="C82">
        <v>34</v>
      </c>
      <c r="D82">
        <v>11843</v>
      </c>
      <c r="E82">
        <v>5.085459821</v>
      </c>
      <c r="F82">
        <v>3.6232108186</v>
      </c>
      <c r="G82">
        <v>7.1378406849</v>
      </c>
      <c r="H82">
        <v>0.0010388784</v>
      </c>
      <c r="I82">
        <v>2.8708941991</v>
      </c>
      <c r="J82">
        <v>0.4923542932</v>
      </c>
      <c r="K82">
        <v>0.5673</v>
      </c>
      <c r="L82">
        <v>0.2283</v>
      </c>
      <c r="M82">
        <v>0.9063</v>
      </c>
      <c r="N82">
        <v>1.7635347744</v>
      </c>
      <c r="O82">
        <v>1.2564563478</v>
      </c>
      <c r="P82">
        <v>2.4752590139</v>
      </c>
      <c r="Q82">
        <v>35</v>
      </c>
      <c r="R82">
        <v>14986</v>
      </c>
      <c r="S82">
        <v>4.1116228878</v>
      </c>
      <c r="T82">
        <v>2.9403678774</v>
      </c>
      <c r="U82">
        <v>5.7494311856</v>
      </c>
      <c r="V82">
        <v>0.0113112043</v>
      </c>
      <c r="W82">
        <v>2.3355131456</v>
      </c>
      <c r="X82">
        <v>0.3947737744</v>
      </c>
      <c r="Y82">
        <v>0.4333</v>
      </c>
      <c r="Z82">
        <v>0.098</v>
      </c>
      <c r="AA82">
        <v>0.7686</v>
      </c>
      <c r="AB82">
        <v>1.5423371311</v>
      </c>
      <c r="AC82">
        <v>1.1029801809</v>
      </c>
      <c r="AD82">
        <v>2.1567058659</v>
      </c>
      <c r="AE82">
        <v>0.3855295355</v>
      </c>
      <c r="AF82">
        <v>0.2108</v>
      </c>
      <c r="AG82">
        <v>-0.2653</v>
      </c>
      <c r="AH82">
        <v>0.6868</v>
      </c>
      <c r="AI82">
        <v>8.93653E-05</v>
      </c>
      <c r="AJ82">
        <v>0.4488</v>
      </c>
      <c r="AK82">
        <v>0.2243</v>
      </c>
      <c r="AL82">
        <v>0.6733</v>
      </c>
    </row>
    <row r="83" spans="1:38" ht="12.75">
      <c r="A83" t="s">
        <v>206</v>
      </c>
      <c r="B83" t="s">
        <v>50</v>
      </c>
      <c r="C83">
        <v>49</v>
      </c>
      <c r="D83">
        <v>14013</v>
      </c>
      <c r="E83">
        <v>5.4524175617</v>
      </c>
      <c r="F83">
        <v>3.9685467378</v>
      </c>
      <c r="G83">
        <v>7.491119352</v>
      </c>
      <c r="H83">
        <v>8.48518E-05</v>
      </c>
      <c r="I83">
        <v>3.4967530151</v>
      </c>
      <c r="J83">
        <v>0.499536145</v>
      </c>
      <c r="K83">
        <v>0.637</v>
      </c>
      <c r="L83">
        <v>0.3193</v>
      </c>
      <c r="M83">
        <v>0.9547</v>
      </c>
      <c r="N83">
        <v>1.8907883088</v>
      </c>
      <c r="O83">
        <v>1.3762118712</v>
      </c>
      <c r="P83">
        <v>2.5977689219</v>
      </c>
      <c r="Q83">
        <v>47</v>
      </c>
      <c r="R83">
        <v>16904</v>
      </c>
      <c r="S83">
        <v>4.9359392552</v>
      </c>
      <c r="T83">
        <v>3.6943081577</v>
      </c>
      <c r="U83">
        <v>6.5948738685</v>
      </c>
      <c r="V83">
        <v>3.08644E-05</v>
      </c>
      <c r="W83">
        <v>2.7804070043</v>
      </c>
      <c r="X83">
        <v>0.405564044</v>
      </c>
      <c r="Y83">
        <v>0.616</v>
      </c>
      <c r="Z83">
        <v>0.3263</v>
      </c>
      <c r="AA83">
        <v>0.9058</v>
      </c>
      <c r="AB83">
        <v>1.8515517104</v>
      </c>
      <c r="AC83">
        <v>1.3857955365</v>
      </c>
      <c r="AD83">
        <v>2.4738452723</v>
      </c>
      <c r="AE83">
        <v>0.6553871362</v>
      </c>
      <c r="AF83">
        <v>0.0977</v>
      </c>
      <c r="AG83">
        <v>-0.3314</v>
      </c>
      <c r="AH83">
        <v>0.5268</v>
      </c>
      <c r="AI83" s="4">
        <v>4.538379E-12</v>
      </c>
      <c r="AJ83">
        <v>0.6677</v>
      </c>
      <c r="AK83">
        <v>0.4786</v>
      </c>
      <c r="AL83">
        <v>0.8569</v>
      </c>
    </row>
    <row r="84" spans="1:38" ht="12.75">
      <c r="A84" t="s">
        <v>206</v>
      </c>
      <c r="B84" t="s">
        <v>54</v>
      </c>
      <c r="C84">
        <v>14</v>
      </c>
      <c r="D84">
        <v>5364</v>
      </c>
      <c r="E84">
        <v>4.5864588034</v>
      </c>
      <c r="F84">
        <v>2.7153792249</v>
      </c>
      <c r="G84">
        <v>7.7468385122</v>
      </c>
      <c r="H84">
        <v>0.082720166</v>
      </c>
      <c r="I84">
        <v>2.6099925429</v>
      </c>
      <c r="J84">
        <v>0.6975498484</v>
      </c>
      <c r="K84">
        <v>0.464</v>
      </c>
      <c r="L84">
        <v>-0.0601</v>
      </c>
      <c r="M84">
        <v>0.9882</v>
      </c>
      <c r="N84">
        <v>1.5904912979</v>
      </c>
      <c r="O84">
        <v>0.9416386831</v>
      </c>
      <c r="P84">
        <v>2.6864471628</v>
      </c>
      <c r="Q84">
        <v>16</v>
      </c>
      <c r="R84">
        <v>5828</v>
      </c>
      <c r="S84">
        <v>4.5593150474</v>
      </c>
      <c r="T84">
        <v>2.7476423452</v>
      </c>
      <c r="U84">
        <v>7.5655238528</v>
      </c>
      <c r="V84">
        <v>0.0378073815</v>
      </c>
      <c r="W84">
        <v>2.7453671929</v>
      </c>
      <c r="X84">
        <v>0.6863417982</v>
      </c>
      <c r="Y84">
        <v>0.5367</v>
      </c>
      <c r="Z84">
        <v>0.0302</v>
      </c>
      <c r="AA84">
        <v>1.0431</v>
      </c>
      <c r="AB84">
        <v>1.7102737975</v>
      </c>
      <c r="AC84">
        <v>1.0306856752</v>
      </c>
      <c r="AD84">
        <v>2.8379519895</v>
      </c>
      <c r="AE84">
        <v>0.9911294443</v>
      </c>
      <c r="AF84">
        <v>0.0041</v>
      </c>
      <c r="AG84">
        <v>-0.7242</v>
      </c>
      <c r="AH84">
        <v>0.7325</v>
      </c>
      <c r="AI84">
        <v>0.0696351948</v>
      </c>
      <c r="AJ84">
        <v>0.3417</v>
      </c>
      <c r="AK84">
        <v>-0.0274</v>
      </c>
      <c r="AL84">
        <v>0.7109</v>
      </c>
    </row>
    <row r="85" spans="1:38" ht="12.75">
      <c r="A85" t="s">
        <v>206</v>
      </c>
      <c r="B85" t="s">
        <v>55</v>
      </c>
      <c r="C85">
        <v>36</v>
      </c>
      <c r="D85">
        <v>10330</v>
      </c>
      <c r="E85">
        <v>5.6228952571</v>
      </c>
      <c r="F85">
        <v>3.9741798274</v>
      </c>
      <c r="G85">
        <v>7.9555914541</v>
      </c>
      <c r="H85">
        <v>0.0001622498</v>
      </c>
      <c r="I85">
        <v>3.4849951597</v>
      </c>
      <c r="J85">
        <v>0.5808325266</v>
      </c>
      <c r="K85">
        <v>0.6678</v>
      </c>
      <c r="L85">
        <v>0.3208</v>
      </c>
      <c r="M85">
        <v>1.0148</v>
      </c>
      <c r="N85">
        <v>1.9499065311</v>
      </c>
      <c r="O85">
        <v>1.3781653129</v>
      </c>
      <c r="P85">
        <v>2.7588384677</v>
      </c>
      <c r="Q85">
        <v>31</v>
      </c>
      <c r="R85">
        <v>12911</v>
      </c>
      <c r="S85">
        <v>4.0125124347</v>
      </c>
      <c r="T85">
        <v>2.7941737517</v>
      </c>
      <c r="U85">
        <v>5.7620811982</v>
      </c>
      <c r="V85">
        <v>0.0267866462</v>
      </c>
      <c r="W85">
        <v>2.4010533653</v>
      </c>
      <c r="X85">
        <v>0.4312419149</v>
      </c>
      <c r="Y85">
        <v>0.4089</v>
      </c>
      <c r="Z85">
        <v>0.047</v>
      </c>
      <c r="AA85">
        <v>0.7708</v>
      </c>
      <c r="AB85">
        <v>1.5051591759</v>
      </c>
      <c r="AC85">
        <v>1.0481403683</v>
      </c>
      <c r="AD85">
        <v>2.1614510929</v>
      </c>
      <c r="AE85">
        <v>0.1888536937</v>
      </c>
      <c r="AF85">
        <v>0.3356</v>
      </c>
      <c r="AG85">
        <v>-0.165</v>
      </c>
      <c r="AH85">
        <v>0.8363</v>
      </c>
      <c r="AI85" s="4">
        <v>6.6205429E-08</v>
      </c>
      <c r="AJ85">
        <v>0.6089</v>
      </c>
      <c r="AK85">
        <v>0.3879</v>
      </c>
      <c r="AL85">
        <v>0.8298</v>
      </c>
    </row>
    <row r="86" spans="1:38" ht="12.75">
      <c r="A86" t="s">
        <v>206</v>
      </c>
      <c r="B86" t="s">
        <v>56</v>
      </c>
      <c r="C86">
        <v>47</v>
      </c>
      <c r="D86">
        <v>9661</v>
      </c>
      <c r="E86">
        <v>9.1180480317</v>
      </c>
      <c r="F86">
        <v>6.8349955902</v>
      </c>
      <c r="G86">
        <v>12.16369474</v>
      </c>
      <c r="H86" s="4">
        <v>4.921093E-15</v>
      </c>
      <c r="I86">
        <v>4.8649208157</v>
      </c>
      <c r="J86">
        <v>0.7096216334</v>
      </c>
      <c r="K86">
        <v>1.1512</v>
      </c>
      <c r="L86">
        <v>0.863</v>
      </c>
      <c r="M86">
        <v>1.4394</v>
      </c>
      <c r="N86">
        <v>3.1619549351</v>
      </c>
      <c r="O86">
        <v>2.3702384505</v>
      </c>
      <c r="P86">
        <v>4.2181237124</v>
      </c>
      <c r="Q86">
        <v>49</v>
      </c>
      <c r="R86">
        <v>11563</v>
      </c>
      <c r="S86">
        <v>7.7693680354</v>
      </c>
      <c r="T86">
        <v>5.8508804789</v>
      </c>
      <c r="U86">
        <v>10.316922365</v>
      </c>
      <c r="V86" s="4">
        <v>1.439937E-13</v>
      </c>
      <c r="W86">
        <v>4.2376545879</v>
      </c>
      <c r="X86">
        <v>0.6053792268</v>
      </c>
      <c r="Y86">
        <v>1.0697</v>
      </c>
      <c r="Z86">
        <v>0.7861</v>
      </c>
      <c r="AA86">
        <v>1.3533</v>
      </c>
      <c r="AB86">
        <v>2.9144172833</v>
      </c>
      <c r="AC86">
        <v>2.1947611585</v>
      </c>
      <c r="AD86">
        <v>3.8700466646</v>
      </c>
      <c r="AE86">
        <v>0.4418910349</v>
      </c>
      <c r="AF86">
        <v>0.1583</v>
      </c>
      <c r="AG86">
        <v>-0.2451</v>
      </c>
      <c r="AH86">
        <v>0.5616</v>
      </c>
      <c r="AI86" s="4">
        <v>5.524323E-35</v>
      </c>
      <c r="AJ86">
        <v>1.1421</v>
      </c>
      <c r="AK86">
        <v>0.9607</v>
      </c>
      <c r="AL86">
        <v>1.3235</v>
      </c>
    </row>
    <row r="87" spans="1:38" ht="12.75">
      <c r="A87" t="s">
        <v>206</v>
      </c>
      <c r="B87" t="s">
        <v>49</v>
      </c>
      <c r="C87">
        <v>33</v>
      </c>
      <c r="D87">
        <v>6276</v>
      </c>
      <c r="E87">
        <v>8.6804823218</v>
      </c>
      <c r="F87">
        <v>6.1432757786</v>
      </c>
      <c r="G87">
        <v>12.265569064</v>
      </c>
      <c r="H87" s="4">
        <v>4.168877E-10</v>
      </c>
      <c r="I87">
        <v>5.258126195</v>
      </c>
      <c r="J87">
        <v>0.9153222827</v>
      </c>
      <c r="K87">
        <v>1.102</v>
      </c>
      <c r="L87">
        <v>0.7563</v>
      </c>
      <c r="M87">
        <v>1.4477</v>
      </c>
      <c r="N87">
        <v>3.0102159828</v>
      </c>
      <c r="O87">
        <v>2.1303639878</v>
      </c>
      <c r="P87">
        <v>4.2534516706</v>
      </c>
      <c r="Q87">
        <v>30</v>
      </c>
      <c r="R87">
        <v>7916</v>
      </c>
      <c r="S87">
        <v>6.943945548</v>
      </c>
      <c r="T87">
        <v>4.8524729474</v>
      </c>
      <c r="U87">
        <v>9.9368673038</v>
      </c>
      <c r="V87" s="4">
        <v>1.6437328E-07</v>
      </c>
      <c r="W87">
        <v>3.7897928247</v>
      </c>
      <c r="X87">
        <v>0.6919183394</v>
      </c>
      <c r="Y87">
        <v>0.9574</v>
      </c>
      <c r="Z87">
        <v>0.599</v>
      </c>
      <c r="AA87">
        <v>1.3157</v>
      </c>
      <c r="AB87">
        <v>2.6047877803</v>
      </c>
      <c r="AC87">
        <v>1.8202421304</v>
      </c>
      <c r="AD87">
        <v>3.7274817823</v>
      </c>
      <c r="AE87">
        <v>0.3827779129</v>
      </c>
      <c r="AF87">
        <v>0.2214</v>
      </c>
      <c r="AG87">
        <v>-0.2758</v>
      </c>
      <c r="AH87">
        <v>0.7186</v>
      </c>
      <c r="AI87" s="4">
        <v>5.071109E-18</v>
      </c>
      <c r="AJ87">
        <v>1.0118</v>
      </c>
      <c r="AK87">
        <v>0.7826</v>
      </c>
      <c r="AL87">
        <v>1.241</v>
      </c>
    </row>
    <row r="88" spans="1:38" ht="12.75">
      <c r="A88" t="s">
        <v>206</v>
      </c>
      <c r="B88" t="s">
        <v>87</v>
      </c>
      <c r="C88">
        <v>218</v>
      </c>
      <c r="D88">
        <v>134803</v>
      </c>
      <c r="E88">
        <v>2.1183216818</v>
      </c>
      <c r="F88">
        <v>1.8515339488</v>
      </c>
      <c r="G88">
        <v>2.4235508889</v>
      </c>
      <c r="H88" s="4">
        <v>7.0885685E-06</v>
      </c>
      <c r="I88">
        <v>1.617174692</v>
      </c>
      <c r="J88">
        <v>0.1095288908</v>
      </c>
      <c r="K88">
        <v>-0.3084</v>
      </c>
      <c r="L88">
        <v>-0.4431</v>
      </c>
      <c r="M88">
        <v>-0.1738</v>
      </c>
      <c r="N88">
        <v>0.7345911836</v>
      </c>
      <c r="O88">
        <v>0.6420745851</v>
      </c>
      <c r="P88">
        <v>0.8404385091</v>
      </c>
      <c r="Q88">
        <v>221</v>
      </c>
      <c r="R88">
        <v>137705</v>
      </c>
      <c r="S88">
        <v>1.7861006786</v>
      </c>
      <c r="T88">
        <v>1.5632305145</v>
      </c>
      <c r="U88">
        <v>2.0407454974</v>
      </c>
      <c r="V88" s="4">
        <v>3.8771994E-09</v>
      </c>
      <c r="W88">
        <v>1.6048799971</v>
      </c>
      <c r="X88">
        <v>0.1079559112</v>
      </c>
      <c r="Y88">
        <v>-0.4005</v>
      </c>
      <c r="Z88">
        <v>-0.5338</v>
      </c>
      <c r="AA88">
        <v>-0.2672</v>
      </c>
      <c r="AB88">
        <v>0.6699956372</v>
      </c>
      <c r="AC88">
        <v>0.586393386</v>
      </c>
      <c r="AD88">
        <v>0.7655170821</v>
      </c>
      <c r="AE88">
        <v>0.077987952</v>
      </c>
      <c r="AF88">
        <v>0.1688</v>
      </c>
      <c r="AG88">
        <v>-0.0189</v>
      </c>
      <c r="AH88">
        <v>0.3565</v>
      </c>
      <c r="AI88" s="4">
        <v>2.176648E-14</v>
      </c>
      <c r="AJ88">
        <v>-0.3342</v>
      </c>
      <c r="AK88">
        <v>-0.42</v>
      </c>
      <c r="AL88">
        <v>-0.2485</v>
      </c>
    </row>
    <row r="89" spans="1:38" ht="12.75">
      <c r="A89" t="s">
        <v>206</v>
      </c>
      <c r="B89" t="s">
        <v>86</v>
      </c>
      <c r="C89">
        <v>215</v>
      </c>
      <c r="D89">
        <v>85935</v>
      </c>
      <c r="E89">
        <v>2.3947584445</v>
      </c>
      <c r="F89">
        <v>2.0907997874</v>
      </c>
      <c r="G89">
        <v>2.7429063472</v>
      </c>
      <c r="H89">
        <v>0.0073047173</v>
      </c>
      <c r="I89">
        <v>2.5018909641</v>
      </c>
      <c r="J89">
        <v>0.1706275475</v>
      </c>
      <c r="K89">
        <v>-0.1858</v>
      </c>
      <c r="L89">
        <v>-0.3215</v>
      </c>
      <c r="M89">
        <v>-0.05</v>
      </c>
      <c r="N89">
        <v>0.8304538708</v>
      </c>
      <c r="O89">
        <v>0.7250471464</v>
      </c>
      <c r="P89">
        <v>0.9511845332</v>
      </c>
      <c r="Q89">
        <v>208</v>
      </c>
      <c r="R89">
        <v>101442</v>
      </c>
      <c r="S89">
        <v>2.0181897932</v>
      </c>
      <c r="T89">
        <v>1.7592913414</v>
      </c>
      <c r="U89">
        <v>2.3151879086</v>
      </c>
      <c r="V89">
        <v>7.08852E-05</v>
      </c>
      <c r="W89">
        <v>2.0504327596</v>
      </c>
      <c r="X89">
        <v>0.1421719318</v>
      </c>
      <c r="Y89">
        <v>-0.2783</v>
      </c>
      <c r="Z89">
        <v>-0.4156</v>
      </c>
      <c r="AA89">
        <v>-0.141</v>
      </c>
      <c r="AB89">
        <v>0.7570560678</v>
      </c>
      <c r="AC89">
        <v>0.6599390154</v>
      </c>
      <c r="AD89">
        <v>0.8684649284</v>
      </c>
      <c r="AE89">
        <v>0.0829839952</v>
      </c>
      <c r="AF89">
        <v>0.1693</v>
      </c>
      <c r="AG89">
        <v>-0.0221</v>
      </c>
      <c r="AH89">
        <v>0.3607</v>
      </c>
      <c r="AI89" s="4">
        <v>7.66809E-10</v>
      </c>
      <c r="AJ89">
        <v>-0.2895</v>
      </c>
      <c r="AK89">
        <v>-0.3817</v>
      </c>
      <c r="AL89">
        <v>-0.1973</v>
      </c>
    </row>
    <row r="90" spans="1:38" ht="12.75">
      <c r="A90" t="s">
        <v>206</v>
      </c>
      <c r="B90" t="s">
        <v>82</v>
      </c>
      <c r="C90">
        <v>278</v>
      </c>
      <c r="D90">
        <v>141276</v>
      </c>
      <c r="E90">
        <v>2.253180128</v>
      </c>
      <c r="F90">
        <v>1.9994390342</v>
      </c>
      <c r="G90">
        <v>2.539122525</v>
      </c>
      <c r="H90">
        <v>5.17887E-05</v>
      </c>
      <c r="I90">
        <v>1.9677793822</v>
      </c>
      <c r="J90">
        <v>0.1180195645</v>
      </c>
      <c r="K90">
        <v>-0.2467</v>
      </c>
      <c r="L90">
        <v>-0.3662</v>
      </c>
      <c r="M90">
        <v>-0.1272</v>
      </c>
      <c r="N90">
        <v>0.7813573695</v>
      </c>
      <c r="O90">
        <v>0.6933650821</v>
      </c>
      <c r="P90">
        <v>0.8805164187</v>
      </c>
      <c r="Q90">
        <v>316</v>
      </c>
      <c r="R90">
        <v>140259</v>
      </c>
      <c r="S90">
        <v>2.2720501367</v>
      </c>
      <c r="T90">
        <v>2.0315961783</v>
      </c>
      <c r="U90">
        <v>2.5409635433</v>
      </c>
      <c r="V90">
        <v>0.0051013087</v>
      </c>
      <c r="W90">
        <v>2.2529748537</v>
      </c>
      <c r="X90">
        <v>0.1267397374</v>
      </c>
      <c r="Y90">
        <v>-0.1598</v>
      </c>
      <c r="Z90">
        <v>-0.2717</v>
      </c>
      <c r="AA90">
        <v>-0.048</v>
      </c>
      <c r="AB90">
        <v>0.8522832432</v>
      </c>
      <c r="AC90">
        <v>0.7620850226</v>
      </c>
      <c r="AD90">
        <v>0.9531570693</v>
      </c>
      <c r="AE90">
        <v>0.9021203023</v>
      </c>
      <c r="AF90">
        <v>-0.0101</v>
      </c>
      <c r="AG90">
        <v>-0.1718</v>
      </c>
      <c r="AH90">
        <v>0.1515</v>
      </c>
      <c r="AI90" s="4">
        <v>5.0903224E-07</v>
      </c>
      <c r="AJ90">
        <v>-0.1886</v>
      </c>
      <c r="AK90">
        <v>-0.2622</v>
      </c>
      <c r="AL90">
        <v>-0.115</v>
      </c>
    </row>
    <row r="91" spans="1:38" ht="12.75">
      <c r="A91" t="s">
        <v>206</v>
      </c>
      <c r="B91" t="s">
        <v>105</v>
      </c>
      <c r="C91">
        <v>419</v>
      </c>
      <c r="D91">
        <v>141947</v>
      </c>
      <c r="E91">
        <v>2.4498033741</v>
      </c>
      <c r="F91">
        <v>2.2224721453</v>
      </c>
      <c r="G91">
        <v>2.7003877572</v>
      </c>
      <c r="H91">
        <v>0.0010322127</v>
      </c>
      <c r="I91">
        <v>2.9518059557</v>
      </c>
      <c r="J91">
        <v>0.1442051575</v>
      </c>
      <c r="K91">
        <v>-0.1631</v>
      </c>
      <c r="L91">
        <v>-0.2604</v>
      </c>
      <c r="M91">
        <v>-0.0657</v>
      </c>
      <c r="N91">
        <v>0.8495423409</v>
      </c>
      <c r="O91">
        <v>0.7707084612</v>
      </c>
      <c r="P91">
        <v>0.9364399448</v>
      </c>
      <c r="Q91">
        <v>330</v>
      </c>
      <c r="R91">
        <v>133474</v>
      </c>
      <c r="S91">
        <v>2.229726999</v>
      </c>
      <c r="T91">
        <v>1.9985124262</v>
      </c>
      <c r="U91">
        <v>2.4876915573</v>
      </c>
      <c r="V91">
        <v>0.0013828284</v>
      </c>
      <c r="W91">
        <v>2.4723916268</v>
      </c>
      <c r="X91">
        <v>0.1361006797</v>
      </c>
      <c r="Y91">
        <v>-0.1786</v>
      </c>
      <c r="Z91">
        <v>-0.2881</v>
      </c>
      <c r="AA91">
        <v>-0.0692</v>
      </c>
      <c r="AB91">
        <v>0.8364071406</v>
      </c>
      <c r="AC91">
        <v>0.749674765</v>
      </c>
      <c r="AD91">
        <v>0.9331738743</v>
      </c>
      <c r="AE91">
        <v>0.2098235812</v>
      </c>
      <c r="AF91">
        <v>0.0923</v>
      </c>
      <c r="AG91">
        <v>-0.052</v>
      </c>
      <c r="AH91">
        <v>0.2366</v>
      </c>
      <c r="AI91" s="4">
        <v>1.3262217E-07</v>
      </c>
      <c r="AJ91">
        <v>-0.1723</v>
      </c>
      <c r="AK91">
        <v>-0.2364</v>
      </c>
      <c r="AL91">
        <v>-0.1083</v>
      </c>
    </row>
    <row r="92" spans="1:38" ht="12.75">
      <c r="A92" t="s">
        <v>206</v>
      </c>
      <c r="B92" t="s">
        <v>106</v>
      </c>
      <c r="C92">
        <v>280</v>
      </c>
      <c r="D92">
        <v>84185</v>
      </c>
      <c r="E92">
        <v>2.7410731269</v>
      </c>
      <c r="F92">
        <v>2.4339694148</v>
      </c>
      <c r="G92">
        <v>3.0869253498</v>
      </c>
      <c r="H92">
        <v>0.4028591409</v>
      </c>
      <c r="I92">
        <v>3.3260081962</v>
      </c>
      <c r="J92">
        <v>0.1987670076</v>
      </c>
      <c r="K92">
        <v>-0.0507</v>
      </c>
      <c r="L92">
        <v>-0.1695</v>
      </c>
      <c r="M92">
        <v>0.0681</v>
      </c>
      <c r="N92">
        <v>0.9505488095</v>
      </c>
      <c r="O92">
        <v>0.8440514435</v>
      </c>
      <c r="P92">
        <v>1.0704833765</v>
      </c>
      <c r="Q92">
        <v>268</v>
      </c>
      <c r="R92">
        <v>78660</v>
      </c>
      <c r="S92">
        <v>3.0136287216</v>
      </c>
      <c r="T92">
        <v>2.6687606814</v>
      </c>
      <c r="U92">
        <v>3.4030620037</v>
      </c>
      <c r="V92">
        <v>0.0479707161</v>
      </c>
      <c r="W92">
        <v>3.4070683956</v>
      </c>
      <c r="X92">
        <v>0.2081198264</v>
      </c>
      <c r="Y92">
        <v>0.1226</v>
      </c>
      <c r="Z92">
        <v>0.0011</v>
      </c>
      <c r="AA92">
        <v>0.2442</v>
      </c>
      <c r="AB92">
        <v>1.1304615242</v>
      </c>
      <c r="AC92">
        <v>1.0010958703</v>
      </c>
      <c r="AD92">
        <v>1.2765443308</v>
      </c>
      <c r="AE92">
        <v>0.2598697871</v>
      </c>
      <c r="AF92">
        <v>-0.0966</v>
      </c>
      <c r="AG92">
        <v>-0.2646</v>
      </c>
      <c r="AH92">
        <v>0.0714</v>
      </c>
      <c r="AI92">
        <v>0.2704600697</v>
      </c>
      <c r="AJ92">
        <v>0.0416</v>
      </c>
      <c r="AK92">
        <v>-0.0324</v>
      </c>
      <c r="AL92">
        <v>0.1155</v>
      </c>
    </row>
    <row r="93" spans="1:38" ht="12.75">
      <c r="A93" t="s">
        <v>206</v>
      </c>
      <c r="B93" t="s">
        <v>89</v>
      </c>
      <c r="C93">
        <v>218</v>
      </c>
      <c r="D93">
        <v>121552</v>
      </c>
      <c r="E93">
        <v>2.6861407202</v>
      </c>
      <c r="F93">
        <v>2.3493199766</v>
      </c>
      <c r="G93">
        <v>3.071251273</v>
      </c>
      <c r="H93">
        <v>0.2992429207</v>
      </c>
      <c r="I93">
        <v>1.793471107</v>
      </c>
      <c r="J93">
        <v>0.1214691906</v>
      </c>
      <c r="K93">
        <v>-0.071</v>
      </c>
      <c r="L93">
        <v>-0.2049</v>
      </c>
      <c r="M93">
        <v>0.063</v>
      </c>
      <c r="N93">
        <v>0.9314993601</v>
      </c>
      <c r="O93">
        <v>0.8146967277</v>
      </c>
      <c r="P93">
        <v>1.0650479232</v>
      </c>
      <c r="Q93">
        <v>230</v>
      </c>
      <c r="R93">
        <v>131676</v>
      </c>
      <c r="S93">
        <v>2.1342801524</v>
      </c>
      <c r="T93">
        <v>1.8730718302</v>
      </c>
      <c r="U93">
        <v>2.4319151542</v>
      </c>
      <c r="V93">
        <v>0.0008414983</v>
      </c>
      <c r="W93">
        <v>1.7467116255</v>
      </c>
      <c r="X93">
        <v>0.1151747539</v>
      </c>
      <c r="Y93">
        <v>-0.2224</v>
      </c>
      <c r="Z93">
        <v>-0.3529</v>
      </c>
      <c r="AA93">
        <v>-0.0918</v>
      </c>
      <c r="AB93">
        <v>0.8006034642</v>
      </c>
      <c r="AC93">
        <v>0.7026199415</v>
      </c>
      <c r="AD93">
        <v>0.9122512313</v>
      </c>
      <c r="AE93">
        <v>0.0158045578</v>
      </c>
      <c r="AF93">
        <v>0.2282</v>
      </c>
      <c r="AG93">
        <v>0.0429</v>
      </c>
      <c r="AH93">
        <v>0.4135</v>
      </c>
      <c r="AI93">
        <v>0.0069386616</v>
      </c>
      <c r="AJ93">
        <v>-0.1203</v>
      </c>
      <c r="AK93">
        <v>-0.2076</v>
      </c>
      <c r="AL93">
        <v>-0.033</v>
      </c>
    </row>
    <row r="94" spans="1:38" ht="12.75">
      <c r="A94" t="s">
        <v>206</v>
      </c>
      <c r="B94" t="s">
        <v>88</v>
      </c>
      <c r="C94">
        <v>341</v>
      </c>
      <c r="D94">
        <v>108175</v>
      </c>
      <c r="E94">
        <v>2.5708706751</v>
      </c>
      <c r="F94">
        <v>2.3081380261</v>
      </c>
      <c r="G94">
        <v>2.8635098738</v>
      </c>
      <c r="H94">
        <v>0.0368391426</v>
      </c>
      <c r="I94">
        <v>3.1522995147</v>
      </c>
      <c r="J94">
        <v>0.1707065894</v>
      </c>
      <c r="K94">
        <v>-0.1148</v>
      </c>
      <c r="L94">
        <v>-0.2226</v>
      </c>
      <c r="M94">
        <v>-0.007</v>
      </c>
      <c r="N94">
        <v>0.8915260361</v>
      </c>
      <c r="O94">
        <v>0.8004156589</v>
      </c>
      <c r="P94">
        <v>0.9930074009</v>
      </c>
      <c r="Q94">
        <v>312</v>
      </c>
      <c r="R94">
        <v>101892</v>
      </c>
      <c r="S94">
        <v>2.5128204571</v>
      </c>
      <c r="T94">
        <v>2.2447716416</v>
      </c>
      <c r="U94">
        <v>2.8128770574</v>
      </c>
      <c r="V94">
        <v>0.3043707149</v>
      </c>
      <c r="W94">
        <v>3.0620657166</v>
      </c>
      <c r="X94">
        <v>0.1733553344</v>
      </c>
      <c r="Y94">
        <v>-0.0591</v>
      </c>
      <c r="Z94">
        <v>-0.1719</v>
      </c>
      <c r="AA94">
        <v>0.0537</v>
      </c>
      <c r="AB94">
        <v>0.9426001364</v>
      </c>
      <c r="AC94">
        <v>0.8420506326</v>
      </c>
      <c r="AD94">
        <v>1.0551562848</v>
      </c>
      <c r="AE94">
        <v>0.7888333108</v>
      </c>
      <c r="AF94">
        <v>0.021</v>
      </c>
      <c r="AG94">
        <v>-0.1329</v>
      </c>
      <c r="AH94">
        <v>0.175</v>
      </c>
      <c r="AI94">
        <v>0.0344630266</v>
      </c>
      <c r="AJ94">
        <v>-0.0738</v>
      </c>
      <c r="AK94">
        <v>-0.1421</v>
      </c>
      <c r="AL94">
        <v>-0.0054</v>
      </c>
    </row>
    <row r="95" spans="1:38" ht="12.75">
      <c r="A95" t="s">
        <v>206</v>
      </c>
      <c r="B95" t="s">
        <v>95</v>
      </c>
      <c r="C95">
        <v>31</v>
      </c>
      <c r="D95">
        <v>21711</v>
      </c>
      <c r="E95">
        <v>1.7298314632</v>
      </c>
      <c r="F95">
        <v>1.2157568079</v>
      </c>
      <c r="G95">
        <v>2.4612791568</v>
      </c>
      <c r="H95">
        <v>0.004508306</v>
      </c>
      <c r="I95">
        <v>1.4278476348</v>
      </c>
      <c r="J95">
        <v>0.2564490057</v>
      </c>
      <c r="K95">
        <v>-0.511</v>
      </c>
      <c r="L95">
        <v>-0.8637</v>
      </c>
      <c r="M95">
        <v>-0.1584</v>
      </c>
      <c r="N95">
        <v>0.5998706207</v>
      </c>
      <c r="O95">
        <v>0.421599911</v>
      </c>
      <c r="P95">
        <v>0.8535219106</v>
      </c>
      <c r="Q95">
        <v>38</v>
      </c>
      <c r="R95">
        <v>30278</v>
      </c>
      <c r="S95">
        <v>1.4234512348</v>
      </c>
      <c r="T95">
        <v>1.0310349098</v>
      </c>
      <c r="U95">
        <v>1.9652229025</v>
      </c>
      <c r="V95">
        <v>0.0001373325</v>
      </c>
      <c r="W95">
        <v>1.2550366603</v>
      </c>
      <c r="X95">
        <v>0.2035938306</v>
      </c>
      <c r="Y95">
        <v>-0.6274</v>
      </c>
      <c r="Z95">
        <v>-0.95</v>
      </c>
      <c r="AA95">
        <v>-0.3049</v>
      </c>
      <c r="AB95">
        <v>0.5339598873</v>
      </c>
      <c r="AC95">
        <v>0.3867580924</v>
      </c>
      <c r="AD95">
        <v>0.737187319</v>
      </c>
      <c r="AE95">
        <v>0.4276375453</v>
      </c>
      <c r="AF95">
        <v>0.1931</v>
      </c>
      <c r="AG95">
        <v>-0.2841</v>
      </c>
      <c r="AH95">
        <v>0.6703</v>
      </c>
      <c r="AI95" s="4">
        <v>3.1161615E-07</v>
      </c>
      <c r="AJ95">
        <v>-0.5742</v>
      </c>
      <c r="AK95">
        <v>-0.7942</v>
      </c>
      <c r="AL95">
        <v>-0.3543</v>
      </c>
    </row>
    <row r="96" spans="1:38" ht="12.75">
      <c r="A96" t="s">
        <v>206</v>
      </c>
      <c r="B96" t="s">
        <v>94</v>
      </c>
      <c r="C96">
        <v>189</v>
      </c>
      <c r="D96">
        <v>105385</v>
      </c>
      <c r="E96">
        <v>2.3693818925</v>
      </c>
      <c r="F96">
        <v>2.0497142224</v>
      </c>
      <c r="G96">
        <v>2.7389040341</v>
      </c>
      <c r="H96">
        <v>0.0078949045</v>
      </c>
      <c r="I96">
        <v>1.7934241116</v>
      </c>
      <c r="J96">
        <v>0.1304524086</v>
      </c>
      <c r="K96">
        <v>-0.1964</v>
      </c>
      <c r="L96">
        <v>-0.3414</v>
      </c>
      <c r="M96">
        <v>-0.0515</v>
      </c>
      <c r="N96">
        <v>0.821653795</v>
      </c>
      <c r="O96">
        <v>0.7107995021</v>
      </c>
      <c r="P96">
        <v>0.9497966119</v>
      </c>
      <c r="Q96">
        <v>233</v>
      </c>
      <c r="R96">
        <v>106982</v>
      </c>
      <c r="S96">
        <v>2.4817038961</v>
      </c>
      <c r="T96">
        <v>2.1792231427</v>
      </c>
      <c r="U96">
        <v>2.8261696139</v>
      </c>
      <c r="V96">
        <v>0.2804626194</v>
      </c>
      <c r="W96">
        <v>2.1779364753</v>
      </c>
      <c r="X96">
        <v>0.1426813625</v>
      </c>
      <c r="Y96">
        <v>-0.0716</v>
      </c>
      <c r="Z96">
        <v>-0.2016</v>
      </c>
      <c r="AA96">
        <v>0.0584</v>
      </c>
      <c r="AB96">
        <v>0.9309278044</v>
      </c>
      <c r="AC96">
        <v>0.8174623164</v>
      </c>
      <c r="AD96">
        <v>1.0601425407</v>
      </c>
      <c r="AE96">
        <v>0.6250553519</v>
      </c>
      <c r="AF96">
        <v>-0.0481</v>
      </c>
      <c r="AG96">
        <v>-0.2411</v>
      </c>
      <c r="AH96">
        <v>0.1449</v>
      </c>
      <c r="AI96">
        <v>0.019814193</v>
      </c>
      <c r="AJ96">
        <v>-0.104</v>
      </c>
      <c r="AK96">
        <v>-0.1915</v>
      </c>
      <c r="AL96">
        <v>-0.0165</v>
      </c>
    </row>
    <row r="97" spans="1:38" ht="12.75">
      <c r="A97" t="s">
        <v>206</v>
      </c>
      <c r="B97" t="s">
        <v>93</v>
      </c>
      <c r="C97">
        <v>492</v>
      </c>
      <c r="D97">
        <v>151645</v>
      </c>
      <c r="E97">
        <v>2.5396024773</v>
      </c>
      <c r="F97">
        <v>2.3205739971</v>
      </c>
      <c r="G97">
        <v>2.7793040648</v>
      </c>
      <c r="H97">
        <v>0.0057613621</v>
      </c>
      <c r="I97">
        <v>3.2444195325</v>
      </c>
      <c r="J97">
        <v>0.1462697287</v>
      </c>
      <c r="K97">
        <v>-0.1271</v>
      </c>
      <c r="L97">
        <v>-0.2173</v>
      </c>
      <c r="M97">
        <v>-0.0369</v>
      </c>
      <c r="N97">
        <v>0.8806828565</v>
      </c>
      <c r="O97">
        <v>0.8047282025</v>
      </c>
      <c r="P97">
        <v>0.9638065267</v>
      </c>
      <c r="Q97">
        <v>423</v>
      </c>
      <c r="R97">
        <v>143405</v>
      </c>
      <c r="S97">
        <v>2.2315898413</v>
      </c>
      <c r="T97">
        <v>2.0250034993</v>
      </c>
      <c r="U97">
        <v>2.4592516613</v>
      </c>
      <c r="V97">
        <v>0.0003339848</v>
      </c>
      <c r="W97">
        <v>2.9496879467</v>
      </c>
      <c r="X97">
        <v>0.1434187358</v>
      </c>
      <c r="Y97">
        <v>-0.1778</v>
      </c>
      <c r="Z97">
        <v>-0.2749</v>
      </c>
      <c r="AA97">
        <v>-0.0807</v>
      </c>
      <c r="AB97">
        <v>0.8371059233</v>
      </c>
      <c r="AC97">
        <v>0.7596120006</v>
      </c>
      <c r="AD97">
        <v>0.9225056032</v>
      </c>
      <c r="AE97">
        <v>0.0547241596</v>
      </c>
      <c r="AF97">
        <v>0.1275</v>
      </c>
      <c r="AG97">
        <v>-0.0026</v>
      </c>
      <c r="AH97">
        <v>0.2576</v>
      </c>
      <c r="AI97" s="4">
        <v>1.7863093E-06</v>
      </c>
      <c r="AJ97">
        <v>-0.1428</v>
      </c>
      <c r="AK97">
        <v>-0.2014</v>
      </c>
      <c r="AL97">
        <v>-0.0842</v>
      </c>
    </row>
    <row r="98" spans="1:38" ht="12.75">
      <c r="A98" t="s">
        <v>206</v>
      </c>
      <c r="B98" t="s">
        <v>92</v>
      </c>
      <c r="C98">
        <v>254</v>
      </c>
      <c r="D98">
        <v>70203</v>
      </c>
      <c r="E98">
        <v>3.3380097633</v>
      </c>
      <c r="F98">
        <v>2.9472929943</v>
      </c>
      <c r="G98">
        <v>3.780523077</v>
      </c>
      <c r="H98">
        <v>0.02124889</v>
      </c>
      <c r="I98">
        <v>3.6180789995</v>
      </c>
      <c r="J98">
        <v>0.2270184672</v>
      </c>
      <c r="K98">
        <v>0.1463</v>
      </c>
      <c r="L98">
        <v>0.0218</v>
      </c>
      <c r="M98">
        <v>0.2708</v>
      </c>
      <c r="N98">
        <v>1.1575543809</v>
      </c>
      <c r="O98">
        <v>1.0220616953</v>
      </c>
      <c r="P98">
        <v>1.3110090624</v>
      </c>
      <c r="Q98">
        <v>217</v>
      </c>
      <c r="R98">
        <v>66414</v>
      </c>
      <c r="S98">
        <v>3.5629256014</v>
      </c>
      <c r="T98">
        <v>3.1147649194</v>
      </c>
      <c r="U98">
        <v>4.0755688373</v>
      </c>
      <c r="V98">
        <v>2.3461E-05</v>
      </c>
      <c r="W98">
        <v>3.267383383</v>
      </c>
      <c r="X98">
        <v>0.2218044368</v>
      </c>
      <c r="Y98">
        <v>0.2901</v>
      </c>
      <c r="Z98">
        <v>0.1556</v>
      </c>
      <c r="AA98">
        <v>0.4245</v>
      </c>
      <c r="AB98">
        <v>1.3365117863</v>
      </c>
      <c r="AC98">
        <v>1.1683993695</v>
      </c>
      <c r="AD98">
        <v>1.5288126659</v>
      </c>
      <c r="AE98">
        <v>0.4691415413</v>
      </c>
      <c r="AF98">
        <v>-0.067</v>
      </c>
      <c r="AG98">
        <v>-0.2485</v>
      </c>
      <c r="AH98">
        <v>0.1144</v>
      </c>
      <c r="AI98">
        <v>1.71135E-05</v>
      </c>
      <c r="AJ98">
        <v>0.1782</v>
      </c>
      <c r="AK98">
        <v>0.0969</v>
      </c>
      <c r="AL98">
        <v>0.2594</v>
      </c>
    </row>
    <row r="99" spans="1:38" ht="12.75">
      <c r="A99" t="s">
        <v>206</v>
      </c>
      <c r="B99" t="s">
        <v>91</v>
      </c>
      <c r="C99">
        <v>239</v>
      </c>
      <c r="D99">
        <v>111107</v>
      </c>
      <c r="E99">
        <v>2.3422020743</v>
      </c>
      <c r="F99">
        <v>2.0604879297</v>
      </c>
      <c r="G99">
        <v>2.6624327558</v>
      </c>
      <c r="H99">
        <v>0.0014684716</v>
      </c>
      <c r="I99">
        <v>2.1510795899</v>
      </c>
      <c r="J99">
        <v>0.1391417717</v>
      </c>
      <c r="K99">
        <v>-0.208</v>
      </c>
      <c r="L99">
        <v>-0.3361</v>
      </c>
      <c r="M99">
        <v>-0.0798</v>
      </c>
      <c r="N99">
        <v>0.8122283829</v>
      </c>
      <c r="O99">
        <v>0.7145356063</v>
      </c>
      <c r="P99">
        <v>0.9232779168</v>
      </c>
      <c r="Q99">
        <v>258</v>
      </c>
      <c r="R99">
        <v>121038</v>
      </c>
      <c r="S99">
        <v>2.1200753892</v>
      </c>
      <c r="T99">
        <v>1.8737915369</v>
      </c>
      <c r="U99">
        <v>2.3987298305</v>
      </c>
      <c r="V99">
        <v>0.0002772325</v>
      </c>
      <c r="W99">
        <v>2.1315619888</v>
      </c>
      <c r="X99">
        <v>0.1327052529</v>
      </c>
      <c r="Y99">
        <v>-0.2291</v>
      </c>
      <c r="Z99">
        <v>-0.3526</v>
      </c>
      <c r="AA99">
        <v>-0.1056</v>
      </c>
      <c r="AB99">
        <v>0.7952750247</v>
      </c>
      <c r="AC99">
        <v>0.7028899153</v>
      </c>
      <c r="AD99">
        <v>0.8998028725</v>
      </c>
      <c r="AE99">
        <v>0.276265009</v>
      </c>
      <c r="AF99">
        <v>0.0978</v>
      </c>
      <c r="AG99">
        <v>-0.0783</v>
      </c>
      <c r="AH99">
        <v>0.274</v>
      </c>
      <c r="AI99" s="4">
        <v>8.8714338E-08</v>
      </c>
      <c r="AJ99">
        <v>-0.221</v>
      </c>
      <c r="AK99">
        <v>-0.3019</v>
      </c>
      <c r="AL99">
        <v>-0.14</v>
      </c>
    </row>
    <row r="100" spans="1:38" ht="12.75">
      <c r="A100" t="s">
        <v>206</v>
      </c>
      <c r="B100" t="s">
        <v>90</v>
      </c>
      <c r="C100">
        <v>259</v>
      </c>
      <c r="D100">
        <v>59940</v>
      </c>
      <c r="E100">
        <v>3.3310313517</v>
      </c>
      <c r="F100">
        <v>2.9448428526</v>
      </c>
      <c r="G100">
        <v>3.7678648476</v>
      </c>
      <c r="H100">
        <v>0.0218007904</v>
      </c>
      <c r="I100">
        <v>4.3209876543</v>
      </c>
      <c r="J100">
        <v>0.2684931088</v>
      </c>
      <c r="K100">
        <v>0.1442</v>
      </c>
      <c r="L100">
        <v>0.021</v>
      </c>
      <c r="M100">
        <v>0.2674</v>
      </c>
      <c r="N100">
        <v>1.1551344087</v>
      </c>
      <c r="O100">
        <v>1.0212120356</v>
      </c>
      <c r="P100">
        <v>1.306619444</v>
      </c>
      <c r="Q100">
        <v>170</v>
      </c>
      <c r="R100">
        <v>55880</v>
      </c>
      <c r="S100">
        <v>2.6260517843</v>
      </c>
      <c r="T100">
        <v>2.2567916533</v>
      </c>
      <c r="U100">
        <v>3.0557308928</v>
      </c>
      <c r="V100">
        <v>0.8457904775</v>
      </c>
      <c r="W100">
        <v>3.0422333572</v>
      </c>
      <c r="X100">
        <v>0.2333286473</v>
      </c>
      <c r="Y100">
        <v>-0.015</v>
      </c>
      <c r="Z100">
        <v>-0.1666</v>
      </c>
      <c r="AA100">
        <v>0.1365</v>
      </c>
      <c r="AB100">
        <v>0.985075063</v>
      </c>
      <c r="AC100">
        <v>0.846559536</v>
      </c>
      <c r="AD100">
        <v>1.1462547387</v>
      </c>
      <c r="AE100">
        <v>0.0169092632</v>
      </c>
      <c r="AF100">
        <v>0.236</v>
      </c>
      <c r="AG100">
        <v>0.0424</v>
      </c>
      <c r="AH100">
        <v>0.4296</v>
      </c>
      <c r="AI100">
        <v>0.0811810404</v>
      </c>
      <c r="AJ100">
        <v>0.075</v>
      </c>
      <c r="AK100">
        <v>-0.0093</v>
      </c>
      <c r="AL100">
        <v>0.1593</v>
      </c>
    </row>
    <row r="101" spans="1:38" ht="12.75">
      <c r="A101" t="s">
        <v>206</v>
      </c>
      <c r="B101" t="s">
        <v>83</v>
      </c>
      <c r="C101">
        <v>311</v>
      </c>
      <c r="D101">
        <v>129640</v>
      </c>
      <c r="E101">
        <v>2.890719176</v>
      </c>
      <c r="F101">
        <v>2.5823743446</v>
      </c>
      <c r="G101">
        <v>3.235881495</v>
      </c>
      <c r="H101">
        <v>0.9661807244</v>
      </c>
      <c r="I101">
        <v>2.3989509411</v>
      </c>
      <c r="J101">
        <v>0.1360320278</v>
      </c>
      <c r="K101">
        <v>0.0024</v>
      </c>
      <c r="L101">
        <v>-0.1104</v>
      </c>
      <c r="M101">
        <v>0.1152</v>
      </c>
      <c r="N101">
        <v>1.0024430375</v>
      </c>
      <c r="O101">
        <v>0.8955152764</v>
      </c>
      <c r="P101">
        <v>1.1221383598</v>
      </c>
      <c r="Q101">
        <v>314</v>
      </c>
      <c r="R101">
        <v>127518</v>
      </c>
      <c r="S101">
        <v>2.6977043512</v>
      </c>
      <c r="T101">
        <v>2.4110354492</v>
      </c>
      <c r="U101">
        <v>3.0184578037</v>
      </c>
      <c r="V101">
        <v>0.8357778476</v>
      </c>
      <c r="W101">
        <v>2.4623974655</v>
      </c>
      <c r="X101">
        <v>0.1389611282</v>
      </c>
      <c r="Y101">
        <v>0.0119</v>
      </c>
      <c r="Z101">
        <v>-0.1005</v>
      </c>
      <c r="AA101">
        <v>0.1242</v>
      </c>
      <c r="AB101">
        <v>1.0119531152</v>
      </c>
      <c r="AC101">
        <v>0.9044189118</v>
      </c>
      <c r="AD101">
        <v>1.1322729921</v>
      </c>
      <c r="AE101">
        <v>0.4012441967</v>
      </c>
      <c r="AF101">
        <v>0.0673</v>
      </c>
      <c r="AG101">
        <v>-0.0898</v>
      </c>
      <c r="AH101">
        <v>0.2244</v>
      </c>
      <c r="AI101">
        <v>0.5602985212</v>
      </c>
      <c r="AJ101">
        <v>-0.0217</v>
      </c>
      <c r="AK101">
        <v>-0.0947</v>
      </c>
      <c r="AL101">
        <v>0.0513</v>
      </c>
    </row>
    <row r="102" spans="1:38" ht="12.75">
      <c r="A102" t="s">
        <v>206</v>
      </c>
      <c r="B102" t="s">
        <v>96</v>
      </c>
      <c r="C102">
        <v>164</v>
      </c>
      <c r="D102">
        <v>79795</v>
      </c>
      <c r="E102">
        <v>2.91279811</v>
      </c>
      <c r="F102">
        <v>2.4950227653</v>
      </c>
      <c r="G102">
        <v>3.4005272207</v>
      </c>
      <c r="H102">
        <v>0.8987674908</v>
      </c>
      <c r="I102">
        <v>2.0552666207</v>
      </c>
      <c r="J102">
        <v>0.1604893599</v>
      </c>
      <c r="K102">
        <v>0.01</v>
      </c>
      <c r="L102">
        <v>-0.1448</v>
      </c>
      <c r="M102">
        <v>0.1649</v>
      </c>
      <c r="N102">
        <v>1.0100995659</v>
      </c>
      <c r="O102">
        <v>0.8652235126</v>
      </c>
      <c r="P102">
        <v>1.1792341727</v>
      </c>
      <c r="Q102">
        <v>169</v>
      </c>
      <c r="R102">
        <v>82547</v>
      </c>
      <c r="S102">
        <v>2.4003256163</v>
      </c>
      <c r="T102">
        <v>2.0620208485</v>
      </c>
      <c r="U102">
        <v>2.7941342438</v>
      </c>
      <c r="V102">
        <v>0.1758795325</v>
      </c>
      <c r="W102">
        <v>2.0473184973</v>
      </c>
      <c r="X102">
        <v>0.1574860383</v>
      </c>
      <c r="Y102">
        <v>-0.1049</v>
      </c>
      <c r="Z102">
        <v>-0.2568</v>
      </c>
      <c r="AA102">
        <v>0.047</v>
      </c>
      <c r="AB102">
        <v>0.9004014779</v>
      </c>
      <c r="AC102">
        <v>0.773497815</v>
      </c>
      <c r="AD102">
        <v>1.0481255483</v>
      </c>
      <c r="AE102">
        <v>0.0810794653</v>
      </c>
      <c r="AF102">
        <v>0.1917</v>
      </c>
      <c r="AG102">
        <v>-0.0237</v>
      </c>
      <c r="AH102">
        <v>0.4071</v>
      </c>
      <c r="AI102">
        <v>0.5907491662</v>
      </c>
      <c r="AJ102">
        <v>-0.027</v>
      </c>
      <c r="AK102">
        <v>-0.1256</v>
      </c>
      <c r="AL102">
        <v>0.0715</v>
      </c>
    </row>
    <row r="103" spans="1:38" ht="12.75">
      <c r="A103" t="s">
        <v>206</v>
      </c>
      <c r="B103" t="s">
        <v>97</v>
      </c>
      <c r="C103">
        <v>372</v>
      </c>
      <c r="D103">
        <v>119942</v>
      </c>
      <c r="E103">
        <v>2.4411770966</v>
      </c>
      <c r="F103">
        <v>2.2016586376</v>
      </c>
      <c r="G103">
        <v>2.7067527704</v>
      </c>
      <c r="H103">
        <v>0.0015688347</v>
      </c>
      <c r="I103">
        <v>3.1014990579</v>
      </c>
      <c r="J103">
        <v>0.1608052352</v>
      </c>
      <c r="K103">
        <v>-0.1666</v>
      </c>
      <c r="L103">
        <v>-0.2699</v>
      </c>
      <c r="M103">
        <v>-0.0633</v>
      </c>
      <c r="N103">
        <v>0.846550922</v>
      </c>
      <c r="O103">
        <v>0.7634907571</v>
      </c>
      <c r="P103">
        <v>0.9386472029</v>
      </c>
      <c r="Q103">
        <v>416</v>
      </c>
      <c r="R103">
        <v>122047</v>
      </c>
      <c r="S103">
        <v>2.7985696794</v>
      </c>
      <c r="T103">
        <v>2.5375857376</v>
      </c>
      <c r="U103">
        <v>3.0863951252</v>
      </c>
      <c r="V103">
        <v>0.3306468662</v>
      </c>
      <c r="W103">
        <v>3.4085229461</v>
      </c>
      <c r="X103">
        <v>0.1671165867</v>
      </c>
      <c r="Y103">
        <v>0.0486</v>
      </c>
      <c r="Z103">
        <v>-0.0493</v>
      </c>
      <c r="AA103">
        <v>0.1465</v>
      </c>
      <c r="AB103">
        <v>1.0497893529</v>
      </c>
      <c r="AC103">
        <v>0.951889999</v>
      </c>
      <c r="AD103">
        <v>1.1577573948</v>
      </c>
      <c r="AE103">
        <v>0.0526020628</v>
      </c>
      <c r="AF103">
        <v>-0.1384</v>
      </c>
      <c r="AG103">
        <v>-0.2784</v>
      </c>
      <c r="AH103">
        <v>0.0016</v>
      </c>
      <c r="AI103">
        <v>0.0250695781</v>
      </c>
      <c r="AJ103">
        <v>-0.0733</v>
      </c>
      <c r="AK103">
        <v>-0.1375</v>
      </c>
      <c r="AL103">
        <v>-0.0092</v>
      </c>
    </row>
    <row r="104" spans="1:38" ht="12.75">
      <c r="A104" t="s">
        <v>206</v>
      </c>
      <c r="B104" t="s">
        <v>98</v>
      </c>
      <c r="C104">
        <v>29</v>
      </c>
      <c r="D104">
        <v>8363</v>
      </c>
      <c r="E104">
        <v>3.783315385</v>
      </c>
      <c r="F104">
        <v>2.6228249362</v>
      </c>
      <c r="G104">
        <v>5.4572743704</v>
      </c>
      <c r="H104">
        <v>0.1463033793</v>
      </c>
      <c r="I104">
        <v>3.4676551477</v>
      </c>
      <c r="J104">
        <v>0.6439273953</v>
      </c>
      <c r="K104">
        <v>0.2715</v>
      </c>
      <c r="L104">
        <v>-0.0948</v>
      </c>
      <c r="M104">
        <v>0.6379</v>
      </c>
      <c r="N104">
        <v>1.3119773784</v>
      </c>
      <c r="O104">
        <v>0.9095427247</v>
      </c>
      <c r="P104">
        <v>1.892472552</v>
      </c>
      <c r="Q104">
        <v>29</v>
      </c>
      <c r="R104">
        <v>14202</v>
      </c>
      <c r="S104">
        <v>1.92338315</v>
      </c>
      <c r="T104">
        <v>1.3356914559</v>
      </c>
      <c r="U104">
        <v>2.7696536691</v>
      </c>
      <c r="V104">
        <v>0.0793249223</v>
      </c>
      <c r="W104">
        <v>2.0419659203</v>
      </c>
      <c r="X104">
        <v>0.3791835521</v>
      </c>
      <c r="Y104">
        <v>-0.3264</v>
      </c>
      <c r="Z104">
        <v>-0.6911</v>
      </c>
      <c r="AA104">
        <v>0.0382</v>
      </c>
      <c r="AB104">
        <v>0.7214925422</v>
      </c>
      <c r="AC104">
        <v>0.5010397559</v>
      </c>
      <c r="AD104">
        <v>1.0389424835</v>
      </c>
      <c r="AE104">
        <v>0.0104210414</v>
      </c>
      <c r="AF104">
        <v>0.6747</v>
      </c>
      <c r="AG104">
        <v>0.1585</v>
      </c>
      <c r="AH104">
        <v>1.191</v>
      </c>
      <c r="AI104">
        <v>0.9246432988</v>
      </c>
      <c r="AJ104">
        <v>0.012</v>
      </c>
      <c r="AK104">
        <v>-0.2369</v>
      </c>
      <c r="AL104">
        <v>0.261</v>
      </c>
    </row>
    <row r="105" spans="1:38" ht="12.75">
      <c r="A105" t="s">
        <v>206</v>
      </c>
      <c r="B105" t="s">
        <v>84</v>
      </c>
      <c r="C105">
        <v>320</v>
      </c>
      <c r="D105">
        <v>135189</v>
      </c>
      <c r="E105">
        <v>2.3156345933</v>
      </c>
      <c r="F105">
        <v>2.071728431</v>
      </c>
      <c r="G105">
        <v>2.5882560136</v>
      </c>
      <c r="H105">
        <v>0.0001118963</v>
      </c>
      <c r="I105">
        <v>2.3670564913</v>
      </c>
      <c r="J105">
        <v>0.1323224805</v>
      </c>
      <c r="K105">
        <v>-0.2194</v>
      </c>
      <c r="L105">
        <v>-0.3307</v>
      </c>
      <c r="M105">
        <v>-0.1081</v>
      </c>
      <c r="N105">
        <v>0.803015317</v>
      </c>
      <c r="O105">
        <v>0.7184335851</v>
      </c>
      <c r="P105">
        <v>0.8975549204</v>
      </c>
      <c r="Q105">
        <v>351</v>
      </c>
      <c r="R105">
        <v>126122</v>
      </c>
      <c r="S105">
        <v>2.302653982</v>
      </c>
      <c r="T105">
        <v>2.0704069461</v>
      </c>
      <c r="U105">
        <v>2.5609532322</v>
      </c>
      <c r="V105">
        <v>0.00693528</v>
      </c>
      <c r="W105">
        <v>2.7830196159</v>
      </c>
      <c r="X105">
        <v>0.1485465977</v>
      </c>
      <c r="Y105">
        <v>-0.1465</v>
      </c>
      <c r="Z105">
        <v>-0.2528</v>
      </c>
      <c r="AA105">
        <v>-0.0401</v>
      </c>
      <c r="AB105">
        <v>0.8637632471</v>
      </c>
      <c r="AC105">
        <v>0.7766435777</v>
      </c>
      <c r="AD105">
        <v>0.9606555292</v>
      </c>
      <c r="AE105">
        <v>0.9606880281</v>
      </c>
      <c r="AF105">
        <v>0.0038</v>
      </c>
      <c r="AG105">
        <v>-0.148</v>
      </c>
      <c r="AH105">
        <v>0.1556</v>
      </c>
      <c r="AI105" s="4">
        <v>1.1195445E-08</v>
      </c>
      <c r="AJ105">
        <v>-0.2049</v>
      </c>
      <c r="AK105">
        <v>-0.2753</v>
      </c>
      <c r="AL105">
        <v>-0.1346</v>
      </c>
    </row>
    <row r="106" spans="1:38" ht="12.75">
      <c r="A106" t="s">
        <v>206</v>
      </c>
      <c r="B106" t="s">
        <v>85</v>
      </c>
      <c r="C106">
        <v>431</v>
      </c>
      <c r="D106">
        <v>105790</v>
      </c>
      <c r="E106">
        <v>2.9897201285</v>
      </c>
      <c r="F106">
        <v>2.7153079853</v>
      </c>
      <c r="G106">
        <v>3.2918646779</v>
      </c>
      <c r="H106">
        <v>0.4622036671</v>
      </c>
      <c r="I106">
        <v>4.074109084</v>
      </c>
      <c r="J106">
        <v>0.1962429293</v>
      </c>
      <c r="K106">
        <v>0.0361</v>
      </c>
      <c r="L106">
        <v>-0.0602</v>
      </c>
      <c r="M106">
        <v>0.1324</v>
      </c>
      <c r="N106">
        <v>1.0367745686</v>
      </c>
      <c r="O106">
        <v>0.9416139786</v>
      </c>
      <c r="P106">
        <v>1.1415521971</v>
      </c>
      <c r="Q106">
        <v>390</v>
      </c>
      <c r="R106">
        <v>98536</v>
      </c>
      <c r="S106">
        <v>3.2195281638</v>
      </c>
      <c r="T106">
        <v>2.9102739747</v>
      </c>
      <c r="U106">
        <v>3.5616446037</v>
      </c>
      <c r="V106">
        <v>0.000249676</v>
      </c>
      <c r="W106">
        <v>3.9579443046</v>
      </c>
      <c r="X106">
        <v>0.2004183005</v>
      </c>
      <c r="Y106">
        <v>0.1887</v>
      </c>
      <c r="Z106">
        <v>0.0877</v>
      </c>
      <c r="AA106">
        <v>0.2897</v>
      </c>
      <c r="AB106">
        <v>1.2076977795</v>
      </c>
      <c r="AC106">
        <v>1.0916914648</v>
      </c>
      <c r="AD106">
        <v>1.3360312631</v>
      </c>
      <c r="AE106">
        <v>0.2783770321</v>
      </c>
      <c r="AF106">
        <v>-0.0759</v>
      </c>
      <c r="AG106">
        <v>-0.213</v>
      </c>
      <c r="AH106">
        <v>0.0613</v>
      </c>
      <c r="AI106">
        <v>0.0007079357</v>
      </c>
      <c r="AJ106">
        <v>0.1057</v>
      </c>
      <c r="AK106">
        <v>0.0445</v>
      </c>
      <c r="AL106">
        <v>0.1668</v>
      </c>
    </row>
    <row r="107" spans="1:38" ht="12.75">
      <c r="A107" t="s">
        <v>206</v>
      </c>
      <c r="B107" t="s">
        <v>99</v>
      </c>
      <c r="C107">
        <v>86</v>
      </c>
      <c r="D107">
        <v>66211</v>
      </c>
      <c r="E107">
        <v>2.176018485</v>
      </c>
      <c r="F107">
        <v>1.7600955099</v>
      </c>
      <c r="G107">
        <v>2.6902269907</v>
      </c>
      <c r="H107">
        <v>0.009280296</v>
      </c>
      <c r="I107">
        <v>1.29887783</v>
      </c>
      <c r="J107">
        <v>0.1400615985</v>
      </c>
      <c r="K107">
        <v>-0.2816</v>
      </c>
      <c r="L107">
        <v>-0.4937</v>
      </c>
      <c r="M107">
        <v>-0.0694</v>
      </c>
      <c r="N107">
        <v>0.7545992699</v>
      </c>
      <c r="O107">
        <v>0.6103655809</v>
      </c>
      <c r="P107">
        <v>0.9329163962</v>
      </c>
      <c r="Q107">
        <v>115</v>
      </c>
      <c r="R107">
        <v>68717</v>
      </c>
      <c r="S107">
        <v>2.2944757039</v>
      </c>
      <c r="T107">
        <v>1.9090859014</v>
      </c>
      <c r="U107">
        <v>2.757664677</v>
      </c>
      <c r="V107">
        <v>0.1098214433</v>
      </c>
      <c r="W107">
        <v>1.6735305674</v>
      </c>
      <c r="X107">
        <v>0.1560575301</v>
      </c>
      <c r="Y107">
        <v>-0.15</v>
      </c>
      <c r="Z107">
        <v>-0.3339</v>
      </c>
      <c r="AA107">
        <v>0.0339</v>
      </c>
      <c r="AB107">
        <v>0.860695441</v>
      </c>
      <c r="AC107">
        <v>0.7161294099</v>
      </c>
      <c r="AD107">
        <v>1.0344452161</v>
      </c>
      <c r="AE107">
        <v>0.7007552622</v>
      </c>
      <c r="AF107">
        <v>-0.0548</v>
      </c>
      <c r="AG107">
        <v>-0.3344</v>
      </c>
      <c r="AH107">
        <v>0.2247</v>
      </c>
      <c r="AI107">
        <v>0.0001117549</v>
      </c>
      <c r="AJ107">
        <v>-0.2762</v>
      </c>
      <c r="AK107">
        <v>-0.4163</v>
      </c>
      <c r="AL107">
        <v>-0.1361</v>
      </c>
    </row>
    <row r="108" spans="1:38" ht="12.75">
      <c r="A108" t="s">
        <v>206</v>
      </c>
      <c r="B108" t="s">
        <v>100</v>
      </c>
      <c r="C108">
        <v>211</v>
      </c>
      <c r="D108">
        <v>53558</v>
      </c>
      <c r="E108">
        <v>3.5052930125</v>
      </c>
      <c r="F108">
        <v>3.0553962433</v>
      </c>
      <c r="G108">
        <v>4.0214355602</v>
      </c>
      <c r="H108">
        <v>0.0053478141</v>
      </c>
      <c r="I108">
        <v>3.9396542067</v>
      </c>
      <c r="J108">
        <v>0.2712169806</v>
      </c>
      <c r="K108">
        <v>0.1952</v>
      </c>
      <c r="L108">
        <v>0.0578</v>
      </c>
      <c r="M108">
        <v>0.3326</v>
      </c>
      <c r="N108">
        <v>1.2155648338</v>
      </c>
      <c r="O108">
        <v>1.0595497191</v>
      </c>
      <c r="P108">
        <v>1.3945526468</v>
      </c>
      <c r="Q108">
        <v>167</v>
      </c>
      <c r="R108">
        <v>50991</v>
      </c>
      <c r="S108">
        <v>3.2924043778</v>
      </c>
      <c r="T108">
        <v>2.8202787693</v>
      </c>
      <c r="U108">
        <v>3.8435656451</v>
      </c>
      <c r="V108">
        <v>0.0075156709</v>
      </c>
      <c r="W108">
        <v>3.2750877606</v>
      </c>
      <c r="X108">
        <v>0.2534338998</v>
      </c>
      <c r="Y108">
        <v>0.2111</v>
      </c>
      <c r="Z108">
        <v>0.0563</v>
      </c>
      <c r="AA108">
        <v>0.3659</v>
      </c>
      <c r="AB108">
        <v>1.2350348418</v>
      </c>
      <c r="AC108">
        <v>1.0579327883</v>
      </c>
      <c r="AD108">
        <v>1.4417844662</v>
      </c>
      <c r="AE108">
        <v>0.5614224928</v>
      </c>
      <c r="AF108">
        <v>0.0609</v>
      </c>
      <c r="AG108">
        <v>-0.1445</v>
      </c>
      <c r="AH108">
        <v>0.2662</v>
      </c>
      <c r="AI108">
        <v>4.65013E-05</v>
      </c>
      <c r="AJ108">
        <v>0.1886</v>
      </c>
      <c r="AK108">
        <v>0.0978</v>
      </c>
      <c r="AL108">
        <v>0.2793</v>
      </c>
    </row>
    <row r="109" spans="1:38" ht="12.75">
      <c r="A109" t="s">
        <v>206</v>
      </c>
      <c r="B109" t="s">
        <v>103</v>
      </c>
      <c r="C109">
        <v>460</v>
      </c>
      <c r="D109">
        <v>149003</v>
      </c>
      <c r="E109">
        <v>3.0449835969</v>
      </c>
      <c r="F109">
        <v>2.7733119274</v>
      </c>
      <c r="G109">
        <v>3.3432680306</v>
      </c>
      <c r="H109">
        <v>0.2536422039</v>
      </c>
      <c r="I109">
        <v>3.087186164</v>
      </c>
      <c r="J109">
        <v>0.1439407971</v>
      </c>
      <c r="K109">
        <v>0.0544</v>
      </c>
      <c r="L109">
        <v>-0.039</v>
      </c>
      <c r="M109">
        <v>0.1479</v>
      </c>
      <c r="N109">
        <v>1.0559388236</v>
      </c>
      <c r="O109">
        <v>0.9617285745</v>
      </c>
      <c r="P109">
        <v>1.1593778418</v>
      </c>
      <c r="Q109">
        <v>384</v>
      </c>
      <c r="R109">
        <v>141940</v>
      </c>
      <c r="S109">
        <v>2.9094539338</v>
      </c>
      <c r="T109">
        <v>2.6281200885</v>
      </c>
      <c r="U109">
        <v>3.220903881</v>
      </c>
      <c r="V109">
        <v>0.0919256867</v>
      </c>
      <c r="W109">
        <v>2.7053684655</v>
      </c>
      <c r="X109">
        <v>0.1380577564</v>
      </c>
      <c r="Y109">
        <v>0.0874</v>
      </c>
      <c r="Z109">
        <v>-0.0143</v>
      </c>
      <c r="AA109">
        <v>0.1891</v>
      </c>
      <c r="AB109">
        <v>1.091383854</v>
      </c>
      <c r="AC109">
        <v>0.9858509178</v>
      </c>
      <c r="AD109">
        <v>1.2082138336</v>
      </c>
      <c r="AE109">
        <v>0.5278446133</v>
      </c>
      <c r="AF109">
        <v>0.0437</v>
      </c>
      <c r="AG109">
        <v>-0.092</v>
      </c>
      <c r="AH109">
        <v>0.1795</v>
      </c>
      <c r="AI109">
        <v>0.0112398407</v>
      </c>
      <c r="AJ109">
        <v>0.0777</v>
      </c>
      <c r="AK109">
        <v>0.0176</v>
      </c>
      <c r="AL109">
        <v>0.1378</v>
      </c>
    </row>
    <row r="110" spans="1:38" ht="12.75">
      <c r="A110" t="s">
        <v>206</v>
      </c>
      <c r="B110" t="s">
        <v>104</v>
      </c>
      <c r="C110">
        <v>578</v>
      </c>
      <c r="D110">
        <v>123799</v>
      </c>
      <c r="E110">
        <v>4.7412339912</v>
      </c>
      <c r="F110">
        <v>4.3617540098</v>
      </c>
      <c r="G110">
        <v>5.1537293732</v>
      </c>
      <c r="H110" s="4">
        <v>1.573726E-31</v>
      </c>
      <c r="I110">
        <v>4.6688583914</v>
      </c>
      <c r="J110">
        <v>0.1941989076</v>
      </c>
      <c r="K110">
        <v>0.4972</v>
      </c>
      <c r="L110">
        <v>0.4138</v>
      </c>
      <c r="M110">
        <v>0.5807</v>
      </c>
      <c r="N110">
        <v>1.6441642076</v>
      </c>
      <c r="O110">
        <v>1.512568213</v>
      </c>
      <c r="P110">
        <v>1.7872092765</v>
      </c>
      <c r="Q110">
        <v>519</v>
      </c>
      <c r="R110">
        <v>116476</v>
      </c>
      <c r="S110">
        <v>5.0044489568</v>
      </c>
      <c r="T110">
        <v>4.5827798703</v>
      </c>
      <c r="U110">
        <v>5.464916507</v>
      </c>
      <c r="V110" s="4">
        <v>1.113868E-44</v>
      </c>
      <c r="W110">
        <v>4.4558535664</v>
      </c>
      <c r="X110">
        <v>0.1955902632</v>
      </c>
      <c r="Y110">
        <v>0.6298</v>
      </c>
      <c r="Z110">
        <v>0.5418</v>
      </c>
      <c r="AA110">
        <v>0.7178</v>
      </c>
      <c r="AB110">
        <v>1.8772508223</v>
      </c>
      <c r="AC110">
        <v>1.7190758371</v>
      </c>
      <c r="AD110">
        <v>2.049979747</v>
      </c>
      <c r="AE110">
        <v>0.3560195842</v>
      </c>
      <c r="AF110">
        <v>-0.0558</v>
      </c>
      <c r="AG110">
        <v>-0.1744</v>
      </c>
      <c r="AH110">
        <v>0.0627</v>
      </c>
      <c r="AI110" s="4">
        <v>1.568826E-93</v>
      </c>
      <c r="AJ110">
        <v>0.557</v>
      </c>
      <c r="AK110">
        <v>0.5038</v>
      </c>
      <c r="AL110">
        <v>0.6102</v>
      </c>
    </row>
    <row r="111" spans="1:38" ht="12.75">
      <c r="A111" t="s">
        <v>206</v>
      </c>
      <c r="B111" t="s">
        <v>101</v>
      </c>
      <c r="C111">
        <v>426</v>
      </c>
      <c r="D111">
        <v>104912</v>
      </c>
      <c r="E111">
        <v>3.4020224275</v>
      </c>
      <c r="F111">
        <v>3.08873947</v>
      </c>
      <c r="G111">
        <v>3.7470808754</v>
      </c>
      <c r="H111">
        <v>0.0007973713</v>
      </c>
      <c r="I111">
        <v>4.0605459814</v>
      </c>
      <c r="J111">
        <v>0.1967340956</v>
      </c>
      <c r="K111">
        <v>0.1653</v>
      </c>
      <c r="L111">
        <v>0.0687</v>
      </c>
      <c r="M111">
        <v>0.2619</v>
      </c>
      <c r="N111">
        <v>1.1797526802</v>
      </c>
      <c r="O111">
        <v>1.0711124768</v>
      </c>
      <c r="P111">
        <v>1.2994119822</v>
      </c>
      <c r="Q111">
        <v>323</v>
      </c>
      <c r="R111">
        <v>98180</v>
      </c>
      <c r="S111">
        <v>3.1879337208</v>
      </c>
      <c r="T111">
        <v>2.8541619482</v>
      </c>
      <c r="U111">
        <v>3.5607374749</v>
      </c>
      <c r="V111">
        <v>0.001526181</v>
      </c>
      <c r="W111">
        <v>3.2898757384</v>
      </c>
      <c r="X111">
        <v>0.1830535828</v>
      </c>
      <c r="Y111">
        <v>0.1789</v>
      </c>
      <c r="Z111">
        <v>0.0683</v>
      </c>
      <c r="AA111">
        <v>0.2894</v>
      </c>
      <c r="AB111">
        <v>1.1958461861</v>
      </c>
      <c r="AC111">
        <v>1.070642924</v>
      </c>
      <c r="AD111">
        <v>1.3356909842</v>
      </c>
      <c r="AE111">
        <v>0.3917716461</v>
      </c>
      <c r="AF111">
        <v>0.0632</v>
      </c>
      <c r="AG111">
        <v>-0.0814</v>
      </c>
      <c r="AH111">
        <v>0.2078</v>
      </c>
      <c r="AI111">
        <v>2.25699E-05</v>
      </c>
      <c r="AJ111">
        <v>0.1401</v>
      </c>
      <c r="AK111">
        <v>0.0753</v>
      </c>
      <c r="AL111">
        <v>0.2049</v>
      </c>
    </row>
    <row r="112" spans="1:38" ht="12.75">
      <c r="A112" t="s">
        <v>206</v>
      </c>
      <c r="B112" t="s">
        <v>102</v>
      </c>
      <c r="C112">
        <v>309</v>
      </c>
      <c r="D112">
        <v>56403</v>
      </c>
      <c r="E112">
        <v>5.4778608607</v>
      </c>
      <c r="F112">
        <v>4.8920469943</v>
      </c>
      <c r="G112">
        <v>6.1338248885</v>
      </c>
      <c r="H112" s="4">
        <v>1.013212E-28</v>
      </c>
      <c r="I112">
        <v>5.4784319983</v>
      </c>
      <c r="J112">
        <v>0.3116571074</v>
      </c>
      <c r="K112">
        <v>0.6416</v>
      </c>
      <c r="L112">
        <v>0.5285</v>
      </c>
      <c r="M112">
        <v>0.7548</v>
      </c>
      <c r="N112">
        <v>1.8996115311</v>
      </c>
      <c r="O112">
        <v>1.6964631117</v>
      </c>
      <c r="P112">
        <v>2.12708661</v>
      </c>
      <c r="Q112">
        <v>239</v>
      </c>
      <c r="R112">
        <v>48613</v>
      </c>
      <c r="S112">
        <v>5.3858533465</v>
      </c>
      <c r="T112">
        <v>4.7367378276</v>
      </c>
      <c r="U112">
        <v>6.1239226923</v>
      </c>
      <c r="V112" s="4">
        <v>7.154504E-27</v>
      </c>
      <c r="W112">
        <v>4.9163803921</v>
      </c>
      <c r="X112">
        <v>0.3180142109</v>
      </c>
      <c r="Y112">
        <v>0.7033</v>
      </c>
      <c r="Z112">
        <v>0.5748</v>
      </c>
      <c r="AA112">
        <v>0.8317</v>
      </c>
      <c r="AB112">
        <v>2.0203218597</v>
      </c>
      <c r="AC112">
        <v>1.7768279902</v>
      </c>
      <c r="AD112">
        <v>2.2971837677</v>
      </c>
      <c r="AE112">
        <v>0.8608495035</v>
      </c>
      <c r="AF112">
        <v>0.0151</v>
      </c>
      <c r="AG112">
        <v>-0.1541</v>
      </c>
      <c r="AH112">
        <v>0.1844</v>
      </c>
      <c r="AI112" s="4">
        <v>4.262871E-61</v>
      </c>
      <c r="AJ112">
        <v>0.6333</v>
      </c>
      <c r="AK112">
        <v>0.558</v>
      </c>
      <c r="AL112">
        <v>0.7086</v>
      </c>
    </row>
    <row r="113" ht="12.75">
      <c r="AE113" s="4"/>
    </row>
    <row r="114" ht="12.75">
      <c r="AE114" s="4"/>
    </row>
    <row r="116" spans="8:35" ht="12.75">
      <c r="H116" s="4"/>
      <c r="V116" s="4"/>
      <c r="AE116" s="4"/>
      <c r="AI116" s="4"/>
    </row>
    <row r="117" spans="8:35" ht="12.75">
      <c r="H117" s="4"/>
      <c r="V117" s="4"/>
      <c r="AE117" s="4"/>
      <c r="AI117" s="4"/>
    </row>
    <row r="118" spans="8:35" ht="12.75">
      <c r="H118" s="4"/>
      <c r="V118" s="4"/>
      <c r="AE118" s="4"/>
      <c r="AI118" s="4"/>
    </row>
    <row r="119" ht="12.75">
      <c r="AE119" s="4"/>
    </row>
    <row r="120" spans="8:35" ht="12.75">
      <c r="H120" s="4"/>
      <c r="V120" s="4"/>
      <c r="AI120" s="4"/>
    </row>
    <row r="121" spans="8:35" ht="12.75">
      <c r="H121" s="4"/>
      <c r="V121" s="4"/>
      <c r="AI121" s="4"/>
    </row>
    <row r="122" spans="8:35" ht="12.75">
      <c r="H122" s="4"/>
      <c r="V122" s="4"/>
      <c r="AE122" s="4"/>
      <c r="AI122" s="4"/>
    </row>
    <row r="123" spans="8:22" ht="12.75">
      <c r="H123" s="4"/>
      <c r="V123" s="4"/>
    </row>
    <row r="124" spans="31:35" ht="12.75">
      <c r="AE124" s="4"/>
      <c r="AI124" s="4"/>
    </row>
    <row r="125" spans="8:35" ht="12.75">
      <c r="H125" s="4"/>
      <c r="V125" s="4"/>
      <c r="AE125" s="4"/>
      <c r="AI125" s="4"/>
    </row>
    <row r="126" spans="8:22" ht="12.75">
      <c r="H126" s="4"/>
      <c r="V126" s="4"/>
    </row>
    <row r="127" ht="12.75">
      <c r="AE127" s="4"/>
    </row>
    <row r="128" spans="8:35" ht="12.75">
      <c r="H128" s="4"/>
      <c r="V128" s="4"/>
      <c r="AI128" s="4"/>
    </row>
    <row r="129" spans="8:35" ht="12.75">
      <c r="H129" s="4"/>
      <c r="V129" s="4"/>
      <c r="AI129" s="4"/>
    </row>
    <row r="130" spans="8:35" ht="12.75">
      <c r="H130" s="4"/>
      <c r="V130" s="4"/>
      <c r="AI130" s="4"/>
    </row>
    <row r="131" spans="8:35" ht="12.75">
      <c r="H131" s="4"/>
      <c r="V131" s="4"/>
      <c r="AI131" s="4"/>
    </row>
    <row r="132" spans="8:35" ht="12.75">
      <c r="H132" s="4"/>
      <c r="V132" s="4"/>
      <c r="AI132" s="4"/>
    </row>
    <row r="133" spans="8:35" ht="12.75">
      <c r="H133" s="4"/>
      <c r="V133" s="4"/>
      <c r="AI133" s="4"/>
    </row>
    <row r="134" spans="8:35" ht="12.75">
      <c r="H134" s="4"/>
      <c r="V134" s="4"/>
      <c r="AI134" s="4"/>
    </row>
    <row r="135" spans="8:35" ht="12.75">
      <c r="H135" s="4"/>
      <c r="V135" s="4"/>
      <c r="AE135" s="4"/>
      <c r="AI135" s="4"/>
    </row>
    <row r="136" spans="8:35" ht="12.75">
      <c r="H136" s="4"/>
      <c r="V136" s="4"/>
      <c r="AI136" s="4"/>
    </row>
    <row r="137" spans="8:35" ht="12.75">
      <c r="H137" s="4"/>
      <c r="V137" s="4"/>
      <c r="AE137" s="4"/>
      <c r="AI137" s="4"/>
    </row>
    <row r="138" spans="22:35" ht="12.75">
      <c r="V138" s="4"/>
      <c r="AI138" s="4"/>
    </row>
    <row r="139" spans="31:35" ht="12.75">
      <c r="AE139" s="4"/>
      <c r="AI139" s="4"/>
    </row>
    <row r="140" spans="8:35" ht="12.75">
      <c r="H140" s="4"/>
      <c r="V140" s="4"/>
      <c r="AI140" s="4"/>
    </row>
    <row r="141" spans="8:35" ht="12.75">
      <c r="H141" s="4"/>
      <c r="V141" s="4"/>
      <c r="AI141" s="4"/>
    </row>
    <row r="142" ht="12.75">
      <c r="AE142" s="4"/>
    </row>
    <row r="143" ht="12.75">
      <c r="AI143" s="4"/>
    </row>
    <row r="144" ht="12.75">
      <c r="AE144" s="4"/>
    </row>
    <row r="148" spans="22:35" ht="12.75">
      <c r="V148" s="4"/>
      <c r="AI148" s="4"/>
    </row>
    <row r="150" spans="8:35" ht="12.75">
      <c r="H150" s="4"/>
      <c r="AI150" s="4"/>
    </row>
    <row r="153" spans="8:35" ht="12.75">
      <c r="H153" s="4"/>
      <c r="V153" s="4"/>
      <c r="AI153" s="4"/>
    </row>
    <row r="154" ht="12.75">
      <c r="AI154" s="4"/>
    </row>
    <row r="155" spans="8:35" ht="12.75">
      <c r="H155" s="4"/>
      <c r="V155" s="4"/>
      <c r="AE155" s="4"/>
      <c r="AI155" s="4"/>
    </row>
    <row r="161" spans="22:35" ht="12.75">
      <c r="V161" s="4"/>
      <c r="AI161" s="4"/>
    </row>
    <row r="164" ht="12.75">
      <c r="AI164" s="4"/>
    </row>
    <row r="165" ht="12.75">
      <c r="AI165" s="4"/>
    </row>
    <row r="166" ht="12.75">
      <c r="AI166" s="4"/>
    </row>
    <row r="167" spans="8:35" ht="12.75">
      <c r="H167" s="4"/>
      <c r="V167" s="4"/>
      <c r="AI167" s="4"/>
    </row>
    <row r="169" spans="8:35" ht="12.75">
      <c r="H169" s="4"/>
      <c r="AI169" s="4"/>
    </row>
    <row r="171" spans="8:35" ht="12.75">
      <c r="H171" s="4"/>
      <c r="V171" s="4"/>
      <c r="AI171" s="4"/>
    </row>
    <row r="172" spans="8:35" ht="12.75">
      <c r="H172" s="4"/>
      <c r="V172" s="4"/>
      <c r="AE172" s="4"/>
      <c r="AI172" s="4"/>
    </row>
    <row r="174" spans="22:35" ht="12.75">
      <c r="V174" s="4"/>
      <c r="AI174" s="4"/>
    </row>
    <row r="176" spans="8:35" ht="12.75">
      <c r="H176" s="4"/>
      <c r="AI176" s="4"/>
    </row>
    <row r="177" spans="8:35" ht="12.75">
      <c r="H177" s="4"/>
      <c r="AI177" s="4"/>
    </row>
    <row r="181" spans="8:35" ht="12.75">
      <c r="H181" s="4"/>
      <c r="AI181" s="4"/>
    </row>
    <row r="182" spans="8:35" ht="12.75">
      <c r="H182" s="4"/>
      <c r="V182" s="4"/>
      <c r="AI182" s="4"/>
    </row>
    <row r="183" spans="8:35" ht="12.75">
      <c r="H183" s="4"/>
      <c r="AI183" s="4"/>
    </row>
    <row r="184" spans="8:35" ht="12.75">
      <c r="H184" s="4"/>
      <c r="V184" s="4"/>
      <c r="AI184" s="4"/>
    </row>
    <row r="185" spans="8:35" ht="12.75">
      <c r="H185" s="4"/>
      <c r="V185" s="4"/>
      <c r="AI185" s="4"/>
    </row>
    <row r="186" spans="8:35" ht="12.75">
      <c r="H186" s="4"/>
      <c r="V186" s="4"/>
      <c r="AI186" s="4"/>
    </row>
    <row r="187" spans="8:35" ht="12.75">
      <c r="H187" s="4"/>
      <c r="V187" s="4"/>
      <c r="AI187" s="4"/>
    </row>
    <row r="188" spans="8:35" ht="12.75">
      <c r="H188" s="4"/>
      <c r="V188" s="4"/>
      <c r="AI188" s="4"/>
    </row>
    <row r="189" spans="8:35" ht="12.75">
      <c r="H189" s="4"/>
      <c r="AI189" s="4"/>
    </row>
    <row r="190" spans="8:35" ht="12.75">
      <c r="H190" s="4"/>
      <c r="V190" s="4"/>
      <c r="AI190" s="4"/>
    </row>
    <row r="191" spans="8:35" ht="12.75">
      <c r="H191" s="4"/>
      <c r="V191" s="4"/>
      <c r="AI191" s="4"/>
    </row>
    <row r="192" spans="8:35" ht="12.75">
      <c r="H192" s="4"/>
      <c r="V192" s="4"/>
      <c r="AI192" s="4"/>
    </row>
    <row r="193" spans="8:35" ht="12.75">
      <c r="H193" s="4"/>
      <c r="V193" s="4"/>
      <c r="AI193" s="4"/>
    </row>
    <row r="194" spans="8:35" ht="12.75">
      <c r="H194" s="4"/>
      <c r="V194" s="4"/>
      <c r="AI194" s="4"/>
    </row>
    <row r="195" spans="8:22" ht="12.75">
      <c r="H195" s="4"/>
      <c r="V195" s="4"/>
    </row>
    <row r="196" spans="8:35" ht="12.75">
      <c r="H196" s="4"/>
      <c r="V196" s="4"/>
      <c r="AI196" s="4"/>
    </row>
    <row r="197" spans="8:35" ht="12.75">
      <c r="H197" s="4"/>
      <c r="V197" s="4"/>
      <c r="AI197" s="4"/>
    </row>
    <row r="198" spans="8:35" ht="12.75">
      <c r="H198" s="4"/>
      <c r="V198" s="4"/>
      <c r="AI198" s="4"/>
    </row>
    <row r="199" spans="8:35" ht="12.75">
      <c r="H199" s="4"/>
      <c r="V199" s="4"/>
      <c r="AI199" s="4"/>
    </row>
    <row r="200" spans="8:35" ht="12.75">
      <c r="H200" s="4"/>
      <c r="V200" s="4"/>
      <c r="AI200" s="4"/>
    </row>
    <row r="202" spans="8:35" ht="12.75">
      <c r="H202" s="4"/>
      <c r="V202" s="4"/>
      <c r="AI202" s="4"/>
    </row>
    <row r="203" spans="8:35" ht="12.75">
      <c r="H203" s="4"/>
      <c r="V203" s="4"/>
      <c r="AI203" s="4"/>
    </row>
    <row r="204" spans="8:35" ht="12.75">
      <c r="H204" s="4"/>
      <c r="V204" s="4"/>
      <c r="AI204" s="4"/>
    </row>
    <row r="205" spans="8:35" ht="12.75">
      <c r="H205" s="4"/>
      <c r="V205" s="4"/>
      <c r="AI205" s="4"/>
    </row>
    <row r="206" spans="8:35" ht="12.75">
      <c r="H206" s="4"/>
      <c r="V206" s="4"/>
      <c r="AI206" s="4"/>
    </row>
    <row r="208" spans="8:35" ht="12.75">
      <c r="H208" s="4"/>
      <c r="V208" s="4"/>
      <c r="AI208" s="4"/>
    </row>
    <row r="209" spans="8:35" ht="12.75">
      <c r="H209" s="4"/>
      <c r="AI209" s="4"/>
    </row>
    <row r="210" spans="8:35" ht="12.75">
      <c r="H210" s="4"/>
      <c r="V210" s="4"/>
      <c r="AI210" s="4"/>
    </row>
    <row r="211" spans="8:35" ht="12.75">
      <c r="H211" s="4"/>
      <c r="V211" s="4"/>
      <c r="AI211" s="4"/>
    </row>
    <row r="212" spans="8:35" ht="12.75">
      <c r="H212" s="4"/>
      <c r="V212" s="4"/>
      <c r="AI212" s="4"/>
    </row>
    <row r="213" ht="12.75">
      <c r="AI213" s="4"/>
    </row>
    <row r="214" spans="8:35" ht="12.75">
      <c r="H214" s="4"/>
      <c r="V214" s="4"/>
      <c r="AI214" s="4"/>
    </row>
    <row r="215" ht="12.75">
      <c r="AI215" s="4"/>
    </row>
    <row r="216" spans="8:35" ht="12.75">
      <c r="H216" s="4"/>
      <c r="V216" s="4"/>
      <c r="AI216" s="4"/>
    </row>
    <row r="219" spans="8:35" ht="12.75">
      <c r="H219" s="4"/>
      <c r="V219" s="4"/>
      <c r="AI219" s="4"/>
    </row>
    <row r="221" spans="8:35" ht="12.75">
      <c r="H221" s="4"/>
      <c r="V221" s="4"/>
      <c r="AI221" s="4"/>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P13" sqref="P13"/>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7" t="s">
        <v>310</v>
      </c>
      <c r="B1" s="17"/>
      <c r="C1" s="17"/>
      <c r="D1" s="17"/>
      <c r="E1" s="17"/>
    </row>
    <row r="2" spans="1:11" ht="13.5" thickBot="1">
      <c r="A2" s="59" t="s">
        <v>168</v>
      </c>
      <c r="B2" s="53" t="s">
        <v>295</v>
      </c>
      <c r="C2" s="53"/>
      <c r="D2" s="53"/>
      <c r="E2" s="54"/>
      <c r="G2" s="59" t="s">
        <v>168</v>
      </c>
      <c r="H2" s="53" t="s">
        <v>295</v>
      </c>
      <c r="I2" s="53"/>
      <c r="J2" s="53"/>
      <c r="K2" s="54"/>
    </row>
    <row r="3" spans="1:11" ht="12.75">
      <c r="A3" s="60"/>
      <c r="B3" s="18" t="s">
        <v>169</v>
      </c>
      <c r="C3" s="19" t="s">
        <v>309</v>
      </c>
      <c r="D3" s="20" t="s">
        <v>169</v>
      </c>
      <c r="E3" s="31" t="s">
        <v>309</v>
      </c>
      <c r="G3" s="60"/>
      <c r="H3" s="18" t="s">
        <v>169</v>
      </c>
      <c r="I3" s="19" t="s">
        <v>309</v>
      </c>
      <c r="J3" s="20" t="s">
        <v>169</v>
      </c>
      <c r="K3" s="31" t="s">
        <v>309</v>
      </c>
    </row>
    <row r="4" spans="1:11" ht="12.75">
      <c r="A4" s="60"/>
      <c r="B4" s="18" t="s">
        <v>170</v>
      </c>
      <c r="C4" s="19" t="s">
        <v>185</v>
      </c>
      <c r="D4" s="20" t="s">
        <v>170</v>
      </c>
      <c r="E4" s="21" t="s">
        <v>185</v>
      </c>
      <c r="G4" s="60"/>
      <c r="H4" s="18" t="s">
        <v>170</v>
      </c>
      <c r="I4" s="19" t="s">
        <v>185</v>
      </c>
      <c r="J4" s="20" t="s">
        <v>170</v>
      </c>
      <c r="K4" s="21" t="s">
        <v>185</v>
      </c>
    </row>
    <row r="5" spans="1:11" ht="12.75">
      <c r="A5" s="60"/>
      <c r="B5" s="22" t="s">
        <v>171</v>
      </c>
      <c r="C5" s="23" t="s">
        <v>186</v>
      </c>
      <c r="D5" s="24" t="s">
        <v>171</v>
      </c>
      <c r="E5" s="25" t="s">
        <v>186</v>
      </c>
      <c r="G5" s="60"/>
      <c r="H5" s="22" t="s">
        <v>171</v>
      </c>
      <c r="I5" s="23" t="s">
        <v>186</v>
      </c>
      <c r="J5" s="24" t="s">
        <v>171</v>
      </c>
      <c r="K5" s="25" t="s">
        <v>186</v>
      </c>
    </row>
    <row r="6" spans="1:11" ht="13.5" thickBot="1">
      <c r="A6" s="61"/>
      <c r="B6" s="55" t="s">
        <v>218</v>
      </c>
      <c r="C6" s="56"/>
      <c r="D6" s="57" t="s">
        <v>219</v>
      </c>
      <c r="E6" s="58"/>
      <c r="G6" s="61"/>
      <c r="H6" s="55" t="s">
        <v>218</v>
      </c>
      <c r="I6" s="56"/>
      <c r="J6" s="57" t="s">
        <v>219</v>
      </c>
      <c r="K6" s="58"/>
    </row>
    <row r="7" spans="1:11" ht="12.75">
      <c r="A7" s="27" t="s">
        <v>172</v>
      </c>
      <c r="B7" s="43">
        <f>'orig. data'!C4/8</f>
        <v>45.25</v>
      </c>
      <c r="C7" s="33">
        <f>'orig. data'!I4</f>
        <v>1.9613154901</v>
      </c>
      <c r="D7" s="47">
        <f>'orig. data'!Q4/8</f>
        <v>48.5</v>
      </c>
      <c r="E7" s="36">
        <f>'orig. data'!W4</f>
        <v>1.925854598</v>
      </c>
      <c r="G7" s="39" t="s">
        <v>189</v>
      </c>
      <c r="H7" s="43">
        <f>'orig. data'!C19/8</f>
        <v>54.125</v>
      </c>
      <c r="I7" s="33">
        <f>'orig. data'!I19</f>
        <v>1.9616015367</v>
      </c>
      <c r="J7" s="47">
        <f>'orig. data'!Q19/8</f>
        <v>53.625</v>
      </c>
      <c r="K7" s="36">
        <f>'orig. data'!W19</f>
        <v>1.7938757333</v>
      </c>
    </row>
    <row r="8" spans="1:11" ht="12.75">
      <c r="A8" s="28" t="s">
        <v>173</v>
      </c>
      <c r="B8" s="44">
        <f>'orig. data'!C5/8</f>
        <v>112.625</v>
      </c>
      <c r="C8" s="33">
        <f>'orig. data'!I5</f>
        <v>2.6107466562</v>
      </c>
      <c r="D8" s="47">
        <f>'orig. data'!Q5/8</f>
        <v>101.625</v>
      </c>
      <c r="E8" s="36">
        <f>'orig. data'!W5</f>
        <v>2.2910830933</v>
      </c>
      <c r="G8" s="40" t="s">
        <v>190</v>
      </c>
      <c r="H8" s="44">
        <f>'orig. data'!C20/8</f>
        <v>34.75</v>
      </c>
      <c r="I8" s="33">
        <f>'orig. data'!I20</f>
        <v>1.9677793822</v>
      </c>
      <c r="J8" s="47">
        <f>'orig. data'!Q20/8</f>
        <v>39.5</v>
      </c>
      <c r="K8" s="36">
        <f>'orig. data'!W20</f>
        <v>2.2529748537</v>
      </c>
    </row>
    <row r="9" spans="1:11" ht="12.75">
      <c r="A9" s="28" t="s">
        <v>174</v>
      </c>
      <c r="B9" s="44">
        <f>'orig. data'!C7/8</f>
        <v>109.875</v>
      </c>
      <c r="C9" s="33">
        <f>'orig. data'!I7</f>
        <v>3.3294697848</v>
      </c>
      <c r="D9" s="47">
        <f>'orig. data'!Q7/8</f>
        <v>88.375</v>
      </c>
      <c r="E9" s="36">
        <f>'orig. data'!W7</f>
        <v>2.8075832546</v>
      </c>
      <c r="G9" s="40" t="s">
        <v>195</v>
      </c>
      <c r="H9" s="44">
        <f>'orig. data'!C25/8</f>
        <v>38.875</v>
      </c>
      <c r="I9" s="33">
        <f>'orig. data'!I25</f>
        <v>2.3989509411</v>
      </c>
      <c r="J9" s="47">
        <f>'orig. data'!Q25/8</f>
        <v>39.25</v>
      </c>
      <c r="K9" s="36">
        <f>'orig. data'!W25</f>
        <v>2.4623974655</v>
      </c>
    </row>
    <row r="10" spans="1:11" ht="12.75">
      <c r="A10" s="28" t="s">
        <v>108</v>
      </c>
      <c r="B10" s="44">
        <f>'orig. data'!C6/8</f>
        <v>61</v>
      </c>
      <c r="C10" s="33">
        <f>'orig. data'!I6</f>
        <v>2.687757485</v>
      </c>
      <c r="D10" s="47">
        <f>'orig. data'!Q6/8</f>
        <v>51.875</v>
      </c>
      <c r="E10" s="36">
        <f>'orig. data'!W6</f>
        <v>2.2989779243</v>
      </c>
      <c r="G10" s="40" t="s">
        <v>191</v>
      </c>
      <c r="H10" s="44">
        <f>'orig. data'!C21/8</f>
        <v>87.375</v>
      </c>
      <c r="I10" s="33">
        <f>'orig. data'!I21</f>
        <v>3.091114924</v>
      </c>
      <c r="J10" s="47">
        <f>'orig. data'!Q21/8</f>
        <v>74.75</v>
      </c>
      <c r="K10" s="36">
        <f>'orig. data'!W21</f>
        <v>2.8189729133</v>
      </c>
    </row>
    <row r="11" spans="1:11" ht="12.75">
      <c r="A11" s="28" t="s">
        <v>182</v>
      </c>
      <c r="B11" s="44">
        <f>'orig. data'!C8/8</f>
        <v>891.25</v>
      </c>
      <c r="C11" s="33">
        <f>'orig. data'!I8</f>
        <v>2.8860916692</v>
      </c>
      <c r="D11" s="47">
        <f>'orig. data'!Q8/8</f>
        <v>830</v>
      </c>
      <c r="E11" s="36">
        <f>'orig. data'!W8</f>
        <v>2.7157530857</v>
      </c>
      <c r="G11" s="40" t="s">
        <v>194</v>
      </c>
      <c r="H11" s="44">
        <f>'orig. data'!C24/8</f>
        <v>62.25</v>
      </c>
      <c r="I11" s="33">
        <f>'orig. data'!I24</f>
        <v>2.9114804703</v>
      </c>
      <c r="J11" s="47">
        <f>'orig. data'!Q24/8</f>
        <v>53.5</v>
      </c>
      <c r="K11" s="36">
        <f>'orig. data'!W24</f>
        <v>2.4191998553</v>
      </c>
    </row>
    <row r="12" spans="1:11" ht="12.75">
      <c r="A12" s="28" t="s">
        <v>175</v>
      </c>
      <c r="B12" s="44">
        <f>'orig. data'!C9/8</f>
        <v>73.25</v>
      </c>
      <c r="C12" s="33">
        <f>'orig. data'!I9</f>
        <v>3.5940997884</v>
      </c>
      <c r="D12" s="47">
        <f>'orig. data'!Q9/8</f>
        <v>65.625</v>
      </c>
      <c r="E12" s="36">
        <f>'orig. data'!W9</f>
        <v>3.3799443758</v>
      </c>
      <c r="G12" s="40" t="s">
        <v>192</v>
      </c>
      <c r="H12" s="44">
        <f>'orig. data'!C22/8</f>
        <v>69.875</v>
      </c>
      <c r="I12" s="33">
        <f>'orig. data'!I22</f>
        <v>2.4333230313</v>
      </c>
      <c r="J12" s="47">
        <f>'orig. data'!Q22/8</f>
        <v>67.75</v>
      </c>
      <c r="K12" s="36">
        <f>'orig. data'!W22</f>
        <v>2.3205233594</v>
      </c>
    </row>
    <row r="13" spans="1:11" ht="12.75">
      <c r="A13" s="28" t="s">
        <v>176</v>
      </c>
      <c r="B13" s="44">
        <f>'orig. data'!C10/8</f>
        <v>108.875</v>
      </c>
      <c r="C13" s="33">
        <f>'orig. data'!I10</f>
        <v>3.2745099514</v>
      </c>
      <c r="D13" s="47">
        <f>'orig. data'!Q10/8</f>
        <v>97</v>
      </c>
      <c r="E13" s="36">
        <f>'orig. data'!W10</f>
        <v>2.8295350957</v>
      </c>
      <c r="G13" s="40" t="s">
        <v>196</v>
      </c>
      <c r="H13" s="44">
        <f>'orig. data'!C26/8</f>
        <v>70.625</v>
      </c>
      <c r="I13" s="33">
        <f>'orig. data'!I26</f>
        <v>2.7150408457</v>
      </c>
      <c r="J13" s="47">
        <f>'orig. data'!Q26/8</f>
        <v>76.75</v>
      </c>
      <c r="K13" s="36">
        <f>'orig. data'!W26</f>
        <v>2.806267025</v>
      </c>
    </row>
    <row r="14" spans="1:11" ht="12.75">
      <c r="A14" s="28" t="s">
        <v>177</v>
      </c>
      <c r="B14" s="44">
        <f>'orig. data'!C11/8</f>
        <v>48.5</v>
      </c>
      <c r="C14" s="33">
        <f>'orig. data'!I11</f>
        <v>2.9096144761</v>
      </c>
      <c r="D14" s="47">
        <f>'orig. data'!Q11/8</f>
        <v>52</v>
      </c>
      <c r="E14" s="36">
        <f>'orig. data'!W11</f>
        <v>2.8770012794</v>
      </c>
      <c r="G14" s="40" t="s">
        <v>193</v>
      </c>
      <c r="H14" s="44">
        <f>'orig. data'!C23/8</f>
        <v>120.75</v>
      </c>
      <c r="I14" s="33">
        <f>'orig. data'!I23</f>
        <v>2.768352515</v>
      </c>
      <c r="J14" s="47">
        <f>'orig. data'!Q23/8</f>
        <v>113.875</v>
      </c>
      <c r="K14" s="36">
        <f>'orig. data'!W23</f>
        <v>2.6247626621</v>
      </c>
    </row>
    <row r="15" spans="1:11" ht="12.75">
      <c r="A15" s="28" t="s">
        <v>178</v>
      </c>
      <c r="B15" s="44">
        <f>'orig. data'!C12/8</f>
        <v>1.5</v>
      </c>
      <c r="C15" s="33">
        <f>'orig. data'!I12</f>
        <v>2.6338893766</v>
      </c>
      <c r="D15" s="47">
        <f>'orig. data'!Q12/8</f>
        <v>1.25</v>
      </c>
      <c r="E15" s="36">
        <f>'orig. data'!W12</f>
        <v>2.5700334104</v>
      </c>
      <c r="G15" s="40" t="s">
        <v>197</v>
      </c>
      <c r="H15" s="44">
        <f>'orig. data'!C27/8</f>
        <v>93.875</v>
      </c>
      <c r="I15" s="33">
        <f>'orig. data'!I27</f>
        <v>3.1164541309</v>
      </c>
      <c r="J15" s="47">
        <f>'orig. data'!Q27/8</f>
        <v>92.625</v>
      </c>
      <c r="K15" s="36">
        <f>'orig. data'!W27</f>
        <v>3.2983468205</v>
      </c>
    </row>
    <row r="16" spans="1:11" ht="12.75">
      <c r="A16" s="28" t="s">
        <v>179</v>
      </c>
      <c r="B16" s="44">
        <f>'orig. data'!C13/8</f>
        <v>35.5</v>
      </c>
      <c r="C16" s="33">
        <f>'orig. data'!I13</f>
        <v>2.9407805494</v>
      </c>
      <c r="D16" s="47">
        <f>'orig. data'!Q13/8</f>
        <v>37</v>
      </c>
      <c r="E16" s="36">
        <f>'orig. data'!W13</f>
        <v>3.1114988805</v>
      </c>
      <c r="G16" s="40" t="s">
        <v>198</v>
      </c>
      <c r="H16" s="44">
        <f>'orig. data'!C28/8</f>
        <v>37.125</v>
      </c>
      <c r="I16" s="33">
        <f>'orig. data'!I28</f>
        <v>2.4797735641</v>
      </c>
      <c r="J16" s="47">
        <f>'orig. data'!Q28/8</f>
        <v>35.25</v>
      </c>
      <c r="K16" s="36">
        <f>'orig. data'!W28</f>
        <v>2.3557322819</v>
      </c>
    </row>
    <row r="17" spans="1:11" ht="12.75">
      <c r="A17" s="28" t="s">
        <v>180</v>
      </c>
      <c r="B17" s="44">
        <f>'orig. data'!C14/8</f>
        <v>52.5</v>
      </c>
      <c r="C17" s="33">
        <f>'orig. data'!I14</f>
        <v>2.569844708</v>
      </c>
      <c r="D17" s="47">
        <f>'orig. data'!Q14/8</f>
        <v>53</v>
      </c>
      <c r="E17" s="36">
        <f>'orig. data'!W14</f>
        <v>2.447570613</v>
      </c>
      <c r="G17" s="40" t="s">
        <v>200</v>
      </c>
      <c r="H17" s="50">
        <f>'orig. data'!C30/8</f>
        <v>91.875</v>
      </c>
      <c r="I17" s="33">
        <f>'orig. data'!I30</f>
        <v>4.5563028857</v>
      </c>
      <c r="J17" s="47">
        <f>'orig. data'!Q30/8</f>
        <v>70.25</v>
      </c>
      <c r="K17" s="36">
        <f>'orig. data'!W30</f>
        <v>3.8285204335</v>
      </c>
    </row>
    <row r="18" spans="1:11" ht="12.75">
      <c r="A18" s="29"/>
      <c r="B18" s="45"/>
      <c r="C18" s="34"/>
      <c r="D18" s="48"/>
      <c r="E18" s="37"/>
      <c r="G18" s="40" t="s">
        <v>199</v>
      </c>
      <c r="H18" s="44">
        <f>'orig. data'!C29/8</f>
        <v>129.75</v>
      </c>
      <c r="I18" s="33">
        <f>'orig. data'!I29</f>
        <v>3.8049574417</v>
      </c>
      <c r="J18" s="47">
        <f>'orig. data'!Q29/8</f>
        <v>112.875</v>
      </c>
      <c r="K18" s="36">
        <f>'orig. data'!W29</f>
        <v>3.494365674</v>
      </c>
    </row>
    <row r="19" spans="1:11" ht="12.75">
      <c r="A19" s="28" t="s">
        <v>187</v>
      </c>
      <c r="B19" s="44">
        <f>'orig. data'!C15/8</f>
        <v>267.75</v>
      </c>
      <c r="C19" s="33">
        <f>'orig. data'!I15</f>
        <v>2.6987934806</v>
      </c>
      <c r="D19" s="47">
        <f>'orig. data'!Q15/8</f>
        <v>238.5</v>
      </c>
      <c r="E19" s="36">
        <f>'orig. data'!W15</f>
        <v>2.3609741369</v>
      </c>
      <c r="G19" s="41"/>
      <c r="H19" s="45"/>
      <c r="I19" s="34"/>
      <c r="J19" s="48"/>
      <c r="K19" s="37"/>
    </row>
    <row r="20" spans="1:11" ht="12.75">
      <c r="A20" s="28" t="s">
        <v>188</v>
      </c>
      <c r="B20" s="44">
        <f>'orig. data'!C16/8</f>
        <v>230.625</v>
      </c>
      <c r="C20" s="33">
        <f>'orig. data'!I16</f>
        <v>3.2806415477</v>
      </c>
      <c r="D20" s="47">
        <f>'orig. data'!Q16/8</f>
        <v>214.625</v>
      </c>
      <c r="E20" s="36">
        <f>'orig. data'!W16</f>
        <v>2.9903879144</v>
      </c>
      <c r="G20" s="40" t="s">
        <v>201</v>
      </c>
      <c r="H20" s="44">
        <f>'orig. data'!C31/8</f>
        <v>338.125</v>
      </c>
      <c r="I20" s="33">
        <f>'orig. data'!I31</f>
        <v>2.2231153037</v>
      </c>
      <c r="J20" s="47">
        <f>'orig. data'!Q31/8</f>
        <v>340.375</v>
      </c>
      <c r="K20" s="36">
        <f>'orig. data'!W31</f>
        <v>2.1940249682</v>
      </c>
    </row>
    <row r="21" spans="1:11" ht="12.75">
      <c r="A21" s="28" t="s">
        <v>181</v>
      </c>
      <c r="B21" s="44">
        <f>'orig. data'!C17/8</f>
        <v>89.5</v>
      </c>
      <c r="C21" s="33">
        <f>'orig. data'!I17</f>
        <v>2.7063497163</v>
      </c>
      <c r="D21" s="47">
        <f>'orig. data'!Q17/8</f>
        <v>91.25</v>
      </c>
      <c r="E21" s="36">
        <f>'orig. data'!W17</f>
        <v>2.6813098015</v>
      </c>
      <c r="G21" s="40" t="s">
        <v>202</v>
      </c>
      <c r="H21" s="44">
        <f>'orig. data'!C32/8</f>
        <v>276.375</v>
      </c>
      <c r="I21" s="33">
        <f>'orig. data'!I32</f>
        <v>2.9507304092</v>
      </c>
      <c r="J21" s="47">
        <f>'orig. data'!Q32/8</f>
        <v>263.625</v>
      </c>
      <c r="K21" s="36">
        <f>'orig. data'!W32</f>
        <v>2.8685291477</v>
      </c>
    </row>
    <row r="22" spans="1:11" ht="12.75">
      <c r="A22" s="29"/>
      <c r="B22" s="45"/>
      <c r="C22" s="34"/>
      <c r="D22" s="48"/>
      <c r="E22" s="37"/>
      <c r="G22" s="40" t="s">
        <v>203</v>
      </c>
      <c r="H22" s="44">
        <f>'orig. data'!C33/8</f>
        <v>276.75</v>
      </c>
      <c r="I22" s="33">
        <f>'orig. data'!I33</f>
        <v>4.3893561088</v>
      </c>
      <c r="J22" s="47">
        <f>'orig. data'!Q33/8</f>
        <v>226</v>
      </c>
      <c r="K22" s="36">
        <f>'orig. data'!W33</f>
        <v>3.8576756651</v>
      </c>
    </row>
    <row r="23" spans="1:11" ht="13.5" thickBot="1">
      <c r="A23" s="30" t="s">
        <v>183</v>
      </c>
      <c r="B23" s="46">
        <f>'orig. data'!C18/8</f>
        <v>1540.125</v>
      </c>
      <c r="C23" s="35">
        <f>'orig. data'!I18</f>
        <v>2.8836742518</v>
      </c>
      <c r="D23" s="49">
        <f>'orig. data'!Q18/8</f>
        <v>1426.25</v>
      </c>
      <c r="E23" s="38">
        <f>'orig. data'!W18</f>
        <v>2.6658392674</v>
      </c>
      <c r="G23" s="29"/>
      <c r="H23" s="45"/>
      <c r="I23" s="34"/>
      <c r="J23" s="48"/>
      <c r="K23" s="37"/>
    </row>
    <row r="24" spans="1:11" ht="13.5" thickBot="1">
      <c r="A24" s="26" t="s">
        <v>184</v>
      </c>
      <c r="C24" s="32"/>
      <c r="G24" s="30" t="s">
        <v>182</v>
      </c>
      <c r="H24" s="46">
        <f>'orig. data'!C8/8</f>
        <v>891.25</v>
      </c>
      <c r="I24" s="42">
        <f>'orig. data'!I8</f>
        <v>2.8860916692</v>
      </c>
      <c r="J24" s="49">
        <f>'orig. data'!Q8/8</f>
        <v>830</v>
      </c>
      <c r="K24" s="38">
        <f>'orig. data'!W8</f>
        <v>2.7157530857</v>
      </c>
    </row>
    <row r="25" spans="1:9" ht="12.75">
      <c r="A25" s="52" t="s">
        <v>311</v>
      </c>
      <c r="B25" s="52"/>
      <c r="C25" s="52"/>
      <c r="D25" s="52"/>
      <c r="E25" s="52"/>
      <c r="G25" s="26" t="s">
        <v>184</v>
      </c>
      <c r="I25" s="32"/>
    </row>
    <row r="26" spans="7:11" ht="12.75">
      <c r="G26" s="52" t="s">
        <v>311</v>
      </c>
      <c r="H26" s="52"/>
      <c r="I26" s="52"/>
      <c r="J26" s="52"/>
      <c r="K26" s="52"/>
    </row>
  </sheetData>
  <mergeCells count="10">
    <mergeCell ref="A25:E25"/>
    <mergeCell ref="G26:K26"/>
    <mergeCell ref="B2:E2"/>
    <mergeCell ref="B6:C6"/>
    <mergeCell ref="D6:E6"/>
    <mergeCell ref="A2:A6"/>
    <mergeCell ref="G2:G6"/>
    <mergeCell ref="H2:K2"/>
    <mergeCell ref="H6:I6"/>
    <mergeCell ref="J6:K6"/>
  </mergeCells>
  <printOptions/>
  <pageMargins left="1" right="1"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2008-02-20T18:22:37Z</cp:lastPrinted>
  <dcterms:created xsi:type="dcterms:W3CDTF">2006-01-23T20:42:54Z</dcterms:created>
  <dcterms:modified xsi:type="dcterms:W3CDTF">2008-04-09T16:47:31Z</dcterms:modified>
  <cp:category/>
  <cp:version/>
  <cp:contentType/>
  <cp:contentStatus/>
</cp:coreProperties>
</file>