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districts " sheetId="2" r:id="rId2"/>
    <sheet name="wpg comm areas " sheetId="3" r:id="rId3"/>
    <sheet name="wpg nbhd clus" sheetId="4" r:id="rId4"/>
    <sheet name="crude rate table" sheetId="5" r:id="rId5"/>
    <sheet name="graph data" sheetId="6" r:id="rId6"/>
    <sheet name="orig. data" sheetId="7" r:id="rId7"/>
    <sheet name="agg rha " sheetId="8" r:id="rId8"/>
    <sheet name="agg wpg comm areas" sheetId="9" r:id="rId9"/>
  </sheets>
  <definedNames/>
  <calcPr fullCalcOnLoad="1"/>
</workbook>
</file>

<file path=xl/sharedStrings.xml><?xml version="1.0" encoding="utf-8"?>
<sst xmlns="http://schemas.openxmlformats.org/spreadsheetml/2006/main" count="487" uniqueCount="426">
  <si>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</si>
  <si>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</si>
  <si>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</si>
  <si>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</si>
  <si>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</si>
  <si>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</si>
  <si>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</si>
  <si>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</si>
  <si>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</si>
  <si>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</si>
  <si>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</si>
  <si>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</si>
  <si>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</si>
  <si>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</si>
  <si>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</si>
  <si>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</si>
  <si>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</si>
  <si>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</si>
  <si>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</si>
  <si>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</si>
  <si>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</si>
  <si>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</si>
  <si>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</si>
  <si>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</si>
  <si>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</si>
  <si>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</si>
  <si>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</si>
  <si>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</si>
  <si>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</si>
  <si>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</si>
  <si>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</si>
  <si>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</si>
  <si>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</si>
  <si>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</si>
  <si>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</si>
  <si>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</si>
  <si>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</si>
  <si>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</si>
  <si>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</si>
  <si>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</si>
  <si>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</si>
  <si>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</si>
  <si>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</si>
  <si>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</si>
  <si>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</si>
  <si>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</si>
  <si>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</si>
  <si>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</si>
  <si>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</si>
  <si>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</si>
  <si>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</si>
  <si>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</si>
  <si>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</si>
  <si>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</si>
  <si>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</si>
  <si>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</si>
  <si>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</si>
  <si>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</si>
  <si>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</si>
  <si>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</si>
  <si>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</si>
  <si>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</si>
  <si>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</si>
  <si>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</si>
  <si>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</si>
  <si>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</si>
  <si>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</si>
  <si>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</si>
  <si>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</si>
  <si>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</si>
  <si>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</si>
  <si>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</si>
  <si>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</si>
  <si>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</si>
  <si>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</si>
  <si>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</si>
  <si>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</si>
  <si>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</si>
  <si>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</si>
  <si>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</si>
  <si>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</si>
  <si>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</si>
  <si>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</si>
  <si>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</si>
  <si>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</si>
  <si>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</si>
  <si>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</si>
  <si>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</si>
  <si>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</si>
  <si>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</si>
  <si>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</si>
  <si>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</si>
  <si>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</si>
  <si>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</si>
  <si>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</si>
  <si>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</si>
  <si>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</si>
  <si>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</si>
  <si>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</si>
  <si>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</si>
  <si>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</si>
  <si>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</si>
  <si>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</si>
  <si>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</si>
  <si>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</si>
  <si>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</si>
  <si>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</si>
  <si>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</si>
  <si>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</si>
  <si>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</si>
  <si>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</si>
  <si>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</si>
  <si>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</si>
  <si>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</si>
  <si>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</si>
  <si>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</si>
  <si>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</si>
  <si>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</si>
  <si>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</si>
  <si>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</si>
  <si>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</si>
  <si>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</si>
  <si>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</si>
  <si>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</si>
  <si>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</si>
  <si>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</si>
  <si>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</si>
  <si>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</si>
  <si>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</si>
  <si>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</si>
  <si>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</si>
  <si>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</si>
  <si>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t</t>
  </si>
  <si>
    <t>Suppression</t>
  </si>
  <si>
    <t>T1T2 prob</t>
  </si>
  <si>
    <t>T1_crd_std_dev</t>
  </si>
  <si>
    <t>T2_crd_std_dev</t>
  </si>
  <si>
    <t>WL Wpg Most Healthy</t>
  </si>
  <si>
    <t>WA Wpg Avg Health</t>
  </si>
  <si>
    <t>WH Wpg Least Healthy</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</si>
  <si>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</si>
  <si>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</si>
  <si>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</si>
  <si>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</si>
  <si>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</si>
  <si>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</si>
  <si>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</si>
  <si>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</si>
  <si>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</si>
  <si>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</si>
  <si>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</si>
  <si>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</si>
  <si>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</si>
  <si>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</si>
  <si>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</si>
  <si>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</si>
  <si>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</si>
  <si>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</si>
  <si>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</si>
  <si>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</si>
  <si>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</si>
  <si>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</si>
  <si>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</si>
  <si>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</si>
  <si>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</si>
  <si>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</si>
  <si>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</si>
  <si>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</si>
  <si>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</si>
  <si>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</si>
  <si>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</si>
  <si>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</si>
  <si>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</si>
  <si>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</si>
  <si>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Assiniboine South (1,2,t)</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</si>
  <si>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</si>
  <si>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</si>
  <si>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</si>
  <si>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</si>
  <si>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</si>
  <si>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</si>
  <si>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</si>
  <si>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</si>
  <si>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</si>
  <si>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</si>
  <si>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</si>
  <si>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</si>
  <si>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</si>
  <si>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</si>
  <si>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</si>
  <si>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</si>
  <si>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</si>
  <si>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</si>
  <si>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</si>
  <si>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</si>
  <si>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</si>
  <si>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</si>
  <si>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A</t>
  </si>
  <si>
    <t>IL Northwest (1,2,t)</t>
  </si>
  <si>
    <t>Downtown (1,2)</t>
  </si>
  <si>
    <t>Point Douglas (1,2)</t>
  </si>
  <si>
    <t>Wpg Least Healthy (1,2)</t>
  </si>
  <si>
    <t>SE Northern (1,2)</t>
  </si>
  <si>
    <t>CE Altona (1,2,t)</t>
  </si>
  <si>
    <t>NE Springfield (1,2)</t>
  </si>
  <si>
    <t>BW Oxford H &amp; Gods (1,2)</t>
  </si>
  <si>
    <t>BW Nelson House (1,2)</t>
  </si>
  <si>
    <t>River East N (1,2)</t>
  </si>
  <si>
    <t>River East S (1,2)</t>
  </si>
  <si>
    <t>Inkster West (1,2)</t>
  </si>
  <si>
    <t>Inkster East (1,2)</t>
  </si>
  <si>
    <t>Downtown W (1,2)</t>
  </si>
  <si>
    <t>Downtown E (1,2)</t>
  </si>
  <si>
    <t>Point Douglas N (1,2)</t>
  </si>
  <si>
    <t>Point Douglas S (1,2)</t>
  </si>
  <si>
    <t>River Heights (1,2)</t>
  </si>
  <si>
    <t>River East (1,2)</t>
  </si>
  <si>
    <t>SE Central (1,2,t)</t>
  </si>
  <si>
    <t>River East E (1,2)</t>
  </si>
  <si>
    <t>Central (1,2,t)</t>
  </si>
  <si>
    <t>Brandon (2,t)</t>
  </si>
  <si>
    <t>Assiniboine (1,2)</t>
  </si>
  <si>
    <t>Winnipeg (1,2)</t>
  </si>
  <si>
    <t>Parkland (1,2,t)</t>
  </si>
  <si>
    <t>Interlake (1,2,t)</t>
  </si>
  <si>
    <t>Nor-Man (1,2,t)</t>
  </si>
  <si>
    <t>South (1,2)</t>
  </si>
  <si>
    <t>Mid (1,2,t)</t>
  </si>
  <si>
    <t>North (1,2,t)</t>
  </si>
  <si>
    <t>Fort Garry (1,2)</t>
  </si>
  <si>
    <t>St. Vital (1,2)</t>
  </si>
  <si>
    <t>St. Boniface (1,2)</t>
  </si>
  <si>
    <t>Transcona (1,2)</t>
  </si>
  <si>
    <t>Inkster (1,2)</t>
  </si>
  <si>
    <t>Wpg Most Healthy (1,2)</t>
  </si>
  <si>
    <t>Wpg Average Health (1,2)</t>
  </si>
  <si>
    <t>Winnipeg Overall (1,2)</t>
  </si>
  <si>
    <t>SE Western (1,2)</t>
  </si>
  <si>
    <t>SE Southern (1,2,t)</t>
  </si>
  <si>
    <t>CE Red River (1,2,t)</t>
  </si>
  <si>
    <t>CE Morden/Winkler (1,2,t)</t>
  </si>
  <si>
    <t>CE Swan Lake (1,2,t)</t>
  </si>
  <si>
    <t>CE Seven Regions (1,2,t)</t>
  </si>
  <si>
    <t>BDN Rural (1,2,t)</t>
  </si>
  <si>
    <t>BDN Southeast (2,t)</t>
  </si>
  <si>
    <t>BDN West (2,t)</t>
  </si>
  <si>
    <t>BDN Southwest (2,t)</t>
  </si>
  <si>
    <t>BDN Central (2,t)</t>
  </si>
  <si>
    <t>AS East 2 (1,2,t)</t>
  </si>
  <si>
    <t>AS West 1 (1,2)</t>
  </si>
  <si>
    <t>AS West 2 (1,2,t)</t>
  </si>
  <si>
    <t>AS North 1 (1,2)</t>
  </si>
  <si>
    <t>AS East 1 (1,2,t)</t>
  </si>
  <si>
    <t>PL West (1,2,t)</t>
  </si>
  <si>
    <t>PL Central (1,2,t)</t>
  </si>
  <si>
    <t>PL East (1,2,t)</t>
  </si>
  <si>
    <t>PL North (1,2,t)</t>
  </si>
  <si>
    <t>IL Southwest (1,2,t)</t>
  </si>
  <si>
    <t>IL Southeast</t>
  </si>
  <si>
    <t>IL Northeast (1,2,t)</t>
  </si>
  <si>
    <t>NE Iron Rose (1,2,t)</t>
  </si>
  <si>
    <t>NE Brokenhead (1,2)</t>
  </si>
  <si>
    <t>NE Blue Water (1,2,t)</t>
  </si>
  <si>
    <t>NM F Flon/Snow L/Cran (1,2,t)</t>
  </si>
  <si>
    <t>NM The Pas/OCN/Kelsey (1,2,t)</t>
  </si>
  <si>
    <t>NM Nor-Man Other (1,2,t)</t>
  </si>
  <si>
    <t>BW Thompson (1,2,t)</t>
  </si>
  <si>
    <t>BW Lynn/Leaf/SIL (1,2,t)</t>
  </si>
  <si>
    <t>BW Island Lake (1,2,t)</t>
  </si>
  <si>
    <t>BW Cross Lake (1,2,t)</t>
  </si>
  <si>
    <t>BW Norway House (1,2,t)</t>
  </si>
  <si>
    <t>BW Tad/Broch/Lac Br (1,2,t)</t>
  </si>
  <si>
    <t>BW Sha/York/Split/War (1,2,t)</t>
  </si>
  <si>
    <t>Fort Garry S (1,2)</t>
  </si>
  <si>
    <t>Fort Garry N (1,2)</t>
  </si>
  <si>
    <t>River Heights W (1,2)</t>
  </si>
  <si>
    <t>River Heights E (1,2)</t>
  </si>
  <si>
    <t>St. Vital South (1,2)</t>
  </si>
  <si>
    <t>St. Vital North (1,2)</t>
  </si>
  <si>
    <t>River East W (1,2)</t>
  </si>
  <si>
    <t>St. Boniface E (1,2)</t>
  </si>
  <si>
    <t>St. Boniface W (1,2)</t>
  </si>
  <si>
    <t>Seven Oaks W (1,2)</t>
  </si>
  <si>
    <t>St. James - Assiniboia E (1,2)</t>
  </si>
  <si>
    <t>Ambulatory Visit Rates to Specialists</t>
  </si>
  <si>
    <t>Crude and Adjusted Specialist Visits to Compare to MB 8 Year Average, T1=1990/91-1997/98,T2=1998/99-2005/06, proportion of residents</t>
  </si>
  <si>
    <t>1990/91-1997/98</t>
  </si>
  <si>
    <t>1998/99-2005/06</t>
  </si>
  <si>
    <t>Mb Avg 1990/91-1997/98</t>
  </si>
  <si>
    <t>Mb Avg 1998/99-2005/06</t>
  </si>
  <si>
    <t>North Eastman (1,2)</t>
  </si>
  <si>
    <t>Churchill (1,2)</t>
  </si>
  <si>
    <t>Burntwood (1,2,t)</t>
  </si>
  <si>
    <t>CE Cartier/SFX (1,t)</t>
  </si>
  <si>
    <t>CE Louise/Pembina (1,2,t)</t>
  </si>
  <si>
    <t>CE Carman (1,2)</t>
  </si>
  <si>
    <t>CE Portage (1,2)</t>
  </si>
  <si>
    <t>BDN East (2,t)</t>
  </si>
  <si>
    <t>BDN North End (1,2,t)</t>
  </si>
  <si>
    <t>NE Winnipeg River (1,2)</t>
  </si>
  <si>
    <t>NE Northern Remote (1,2)</t>
  </si>
  <si>
    <t>BW Gillam/Fox Lake (1,2)</t>
  </si>
  <si>
    <t>BW Thick Por/Pik/Wab (1,2,t)</t>
  </si>
  <si>
    <t>Seven Oaks E (1,2)</t>
  </si>
  <si>
    <t xml:space="preserve"> = highly signif (exceeds SAS's scientific notation capacity; </t>
  </si>
  <si>
    <t>Excel interpets as NS, so manually coded as signif)</t>
  </si>
  <si>
    <t>area_id</t>
  </si>
  <si>
    <t>BS</t>
  </si>
  <si>
    <t>G</t>
  </si>
  <si>
    <t>GA</t>
  </si>
  <si>
    <t>K</t>
  </si>
  <si>
    <t>E</t>
  </si>
  <si>
    <t>C</t>
  </si>
  <si>
    <t>BN</t>
  </si>
  <si>
    <t>FC</t>
  </si>
  <si>
    <t>D</t>
  </si>
  <si>
    <t>FB</t>
  </si>
  <si>
    <t>S</t>
  </si>
  <si>
    <t>M</t>
  </si>
  <si>
    <t>N</t>
  </si>
  <si>
    <t>Z</t>
  </si>
  <si>
    <t>W03</t>
  </si>
  <si>
    <t>W02</t>
  </si>
  <si>
    <t>W12</t>
  </si>
  <si>
    <t>W04</t>
  </si>
  <si>
    <t>W07</t>
  </si>
  <si>
    <t>W05</t>
  </si>
  <si>
    <t>W06</t>
  </si>
  <si>
    <t>W08</t>
  </si>
  <si>
    <t>W01</t>
  </si>
  <si>
    <t>W09</t>
  </si>
  <si>
    <t>W11</t>
  </si>
  <si>
    <t>W10</t>
  </si>
  <si>
    <t>WL</t>
  </si>
  <si>
    <t>WA</t>
  </si>
  <si>
    <t>WH</t>
  </si>
  <si>
    <t>BS2</t>
  </si>
  <si>
    <t>BS1</t>
  </si>
  <si>
    <t>BS4</t>
  </si>
  <si>
    <t>BS3</t>
  </si>
  <si>
    <t>A4A</t>
  </si>
  <si>
    <t>A1C</t>
  </si>
  <si>
    <t>A4R</t>
  </si>
  <si>
    <t>A3L</t>
  </si>
  <si>
    <t>A3M</t>
  </si>
  <si>
    <t>A2C</t>
  </si>
  <si>
    <t>A2L</t>
  </si>
  <si>
    <t>A1P</t>
  </si>
  <si>
    <t>A1S</t>
  </si>
  <si>
    <t>G1</t>
  </si>
  <si>
    <t>G24</t>
  </si>
  <si>
    <t>G22</t>
  </si>
  <si>
    <t>G25</t>
  </si>
  <si>
    <t>G26</t>
  </si>
  <si>
    <t>G21</t>
  </si>
  <si>
    <t>G23</t>
  </si>
  <si>
    <t>GA22</t>
  </si>
  <si>
    <t>GA31</t>
  </si>
  <si>
    <t>GA12</t>
  </si>
  <si>
    <t>GA32</t>
  </si>
  <si>
    <t>GA11</t>
  </si>
  <si>
    <t>GA21</t>
  </si>
  <si>
    <t>E4</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</si>
  <si>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</si>
  <si>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</si>
  <si>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</si>
  <si>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</si>
  <si>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</si>
  <si>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</si>
  <si>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</si>
  <si>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</si>
  <si>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</si>
  <si>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</si>
  <si>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</si>
  <si>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</si>
  <si>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</si>
  <si>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</si>
  <si>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</si>
  <si>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</si>
  <si>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</si>
  <si>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</si>
  <si>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</si>
  <si>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</si>
  <si>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</si>
  <si>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</si>
  <si>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</si>
  <si>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</si>
  <si>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</si>
  <si>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</si>
  <si>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</si>
  <si>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W03B</t>
  </si>
  <si>
    <t>W03A</t>
  </si>
  <si>
    <t>W002</t>
  </si>
  <si>
    <t>W12A</t>
  </si>
  <si>
    <t>W12B</t>
  </si>
  <si>
    <t>W04B</t>
  </si>
  <si>
    <t>W04A</t>
  </si>
  <si>
    <t>W07D</t>
  </si>
  <si>
    <t>W07C</t>
  </si>
  <si>
    <t>W07B</t>
  </si>
  <si>
    <t>W07A</t>
  </si>
  <si>
    <t>W05B</t>
  </si>
  <si>
    <t>W05A</t>
  </si>
  <si>
    <t>W006</t>
  </si>
  <si>
    <t>W08A</t>
  </si>
  <si>
    <t>W08B</t>
  </si>
  <si>
    <t>W08C</t>
  </si>
  <si>
    <t>W01A</t>
  </si>
  <si>
    <t>W01B</t>
  </si>
  <si>
    <t>W09A</t>
  </si>
  <si>
    <t>W09B</t>
  </si>
  <si>
    <t>W11A</t>
  </si>
  <si>
    <t>W11B</t>
  </si>
  <si>
    <t>W10A</t>
  </si>
  <si>
    <t>W10B</t>
  </si>
  <si>
    <t>South Eastman (1,2,t)</t>
  </si>
  <si>
    <t>Seven Oaks (1,2)</t>
  </si>
  <si>
    <t>St. James - Assiniboia (1,2,t)</t>
  </si>
  <si>
    <t>AS North 2 (1,2,t)</t>
  </si>
  <si>
    <t>Seven Oaks N (1,2,t)</t>
  </si>
  <si>
    <t>St. James - Assiniboia W (1,2,t)</t>
  </si>
  <si>
    <t>Appendix Table 3.17: Ambulatory Visit Rates to Specialists</t>
  </si>
  <si>
    <t>Crude</t>
  </si>
  <si>
    <t>Rate per</t>
  </si>
  <si>
    <t>Resident</t>
  </si>
  <si>
    <t>Source: Manitoba Centre for Health Policy,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</si>
</sst>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000000"/>
    <numFmt numFmtId="179"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b/>
      <sz val="10"/>
      <name val="Univers 45 Light"/>
      <family val="0"/>
    </font>
    <font>
      <sz val="5.5"/>
      <name val="Arial MT"/>
      <family val="3"/>
    </font>
    <font>
      <b/>
      <sz val="20"/>
      <name val="Arial"/>
      <family val="2"/>
    </font>
    <font>
      <u val="single"/>
      <sz val="10"/>
      <color indexed="12"/>
      <name val="Arial"/>
      <family val="0"/>
    </font>
    <font>
      <u val="single"/>
      <sz val="10"/>
      <color indexed="36"/>
      <name val="Arial"/>
      <family val="0"/>
    </font>
    <font>
      <b/>
      <sz val="8"/>
      <name val="Arial"/>
      <family val="2"/>
    </font>
    <font>
      <b/>
      <sz val="10.75"/>
      <name val="Univers 45 Light"/>
      <family val="2"/>
    </font>
    <font>
      <sz val="7.5"/>
      <name val="Univers 45 Light"/>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9">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0" fontId="15" fillId="0" borderId="5" xfId="0" applyFont="1" applyBorder="1" applyAlignment="1">
      <alignment/>
    </xf>
    <xf numFmtId="0" fontId="15" fillId="0" borderId="6" xfId="0" applyFont="1" applyBorder="1" applyAlignment="1">
      <alignment/>
    </xf>
    <xf numFmtId="0" fontId="15" fillId="2" borderId="6" xfId="0" applyFont="1" applyFill="1" applyBorder="1" applyAlignment="1">
      <alignment/>
    </xf>
    <xf numFmtId="0" fontId="15" fillId="0" borderId="7" xfId="0" applyFont="1" applyBorder="1" applyAlignment="1">
      <alignment/>
    </xf>
    <xf numFmtId="1" fontId="0" fillId="0" borderId="0" xfId="0" applyNumberFormat="1" applyAlignment="1">
      <alignment/>
    </xf>
    <xf numFmtId="0" fontId="15" fillId="0" borderId="8" xfId="0" applyFont="1" applyBorder="1" applyAlignment="1">
      <alignment/>
    </xf>
    <xf numFmtId="0" fontId="15" fillId="0" borderId="9" xfId="0" applyFont="1" applyBorder="1" applyAlignment="1">
      <alignment/>
    </xf>
    <xf numFmtId="0" fontId="0" fillId="2" borderId="9" xfId="0" applyFill="1" applyBorder="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2" fontId="4" fillId="0" borderId="10" xfId="0" applyNumberFormat="1" applyFont="1" applyFill="1" applyBorder="1" applyAlignment="1" quotePrefix="1">
      <alignment horizontal="center"/>
    </xf>
    <xf numFmtId="2" fontId="4" fillId="2" borderId="10" xfId="0" applyNumberFormat="1" applyFont="1" applyFill="1" applyBorder="1" applyAlignment="1" quotePrefix="1">
      <alignment horizontal="center"/>
    </xf>
    <xf numFmtId="2" fontId="4" fillId="0" borderId="11" xfId="0" applyNumberFormat="1" applyFont="1" applyFill="1" applyBorder="1" applyAlignment="1" quotePrefix="1">
      <alignment horizontal="center"/>
    </xf>
    <xf numFmtId="2" fontId="4" fillId="0" borderId="12" xfId="0" applyNumberFormat="1" applyFont="1" applyFill="1" applyBorder="1" applyAlignment="1">
      <alignment horizontal="center"/>
    </xf>
    <xf numFmtId="2" fontId="4" fillId="2" borderId="12" xfId="0" applyNumberFormat="1" applyFont="1" applyFill="1" applyBorder="1" applyAlignment="1">
      <alignment horizontal="center"/>
    </xf>
    <xf numFmtId="2" fontId="4" fillId="0" borderId="13" xfId="0" applyNumberFormat="1" applyFont="1" applyFill="1" applyBorder="1" applyAlignment="1">
      <alignment horizontal="center"/>
    </xf>
    <xf numFmtId="2" fontId="4" fillId="0" borderId="14" xfId="0" applyNumberFormat="1" applyFont="1" applyFill="1" applyBorder="1" applyAlignment="1" quotePrefix="1">
      <alignment horizontal="center"/>
    </xf>
    <xf numFmtId="0" fontId="5" fillId="0" borderId="0" xfId="0" applyFont="1" applyAlignment="1">
      <alignment/>
    </xf>
    <xf numFmtId="0" fontId="5" fillId="0" borderId="0" xfId="0" applyFont="1" applyAlignment="1">
      <alignment horizontal="left"/>
    </xf>
    <xf numFmtId="0" fontId="0" fillId="3" borderId="0" xfId="0" applyFont="1" applyFill="1" applyAlignment="1">
      <alignment/>
    </xf>
    <xf numFmtId="0" fontId="0" fillId="0" borderId="0" xfId="22" applyFont="1" applyFill="1" applyAlignment="1">
      <alignment horizontal="center"/>
      <protection/>
    </xf>
    <xf numFmtId="0" fontId="0" fillId="0" borderId="0" xfId="0" applyFont="1" applyFill="1" applyAlignment="1">
      <alignment/>
    </xf>
    <xf numFmtId="11" fontId="0" fillId="3" borderId="0" xfId="22" applyNumberFormat="1" applyFont="1" applyFill="1" applyAlignment="1">
      <alignment horizontal="center"/>
      <protection/>
    </xf>
    <xf numFmtId="179" fontId="4" fillId="0" borderId="15" xfId="0" applyNumberFormat="1" applyFont="1" applyFill="1" applyBorder="1" applyAlignment="1" quotePrefix="1">
      <alignment horizontal="center"/>
    </xf>
    <xf numFmtId="179" fontId="4" fillId="0" borderId="16" xfId="0" applyNumberFormat="1" applyFont="1" applyFill="1" applyBorder="1" applyAlignment="1" quotePrefix="1">
      <alignment horizontal="center"/>
    </xf>
    <xf numFmtId="179" fontId="4" fillId="2" borderId="16" xfId="0" applyNumberFormat="1" applyFont="1" applyFill="1" applyBorder="1" applyAlignment="1" quotePrefix="1">
      <alignment horizontal="center"/>
    </xf>
    <xf numFmtId="179" fontId="4" fillId="0" borderId="17" xfId="0" applyNumberFormat="1" applyFont="1" applyFill="1" applyBorder="1" applyAlignment="1" quotePrefix="1">
      <alignment horizontal="center"/>
    </xf>
    <xf numFmtId="179" fontId="4" fillId="0" borderId="2" xfId="0" applyNumberFormat="1" applyFont="1" applyFill="1" applyBorder="1" applyAlignment="1" quotePrefix="1">
      <alignment horizontal="center"/>
    </xf>
    <xf numFmtId="179" fontId="4" fillId="2" borderId="2" xfId="0" applyNumberFormat="1" applyFont="1" applyFill="1" applyBorder="1" applyAlignment="1" quotePrefix="1">
      <alignment horizontal="center"/>
    </xf>
    <xf numFmtId="179" fontId="4" fillId="0" borderId="14" xfId="0" applyNumberFormat="1" applyFont="1" applyFill="1" applyBorder="1" applyAlignment="1" quotePrefix="1">
      <alignment horizontal="center"/>
    </xf>
    <xf numFmtId="179" fontId="2" fillId="0" borderId="16" xfId="0" applyNumberFormat="1" applyFont="1" applyBorder="1" applyAlignment="1">
      <alignment horizontal="center"/>
    </xf>
    <xf numFmtId="2" fontId="8" fillId="0" borderId="18" xfId="0" applyNumberFormat="1" applyFont="1" applyBorder="1" applyAlignment="1">
      <alignment horizontal="center"/>
    </xf>
    <xf numFmtId="2" fontId="8" fillId="0" borderId="12" xfId="0" applyNumberFormat="1" applyFont="1" applyBorder="1" applyAlignment="1">
      <alignment horizontal="center"/>
    </xf>
    <xf numFmtId="1" fontId="8" fillId="0" borderId="19" xfId="0" applyNumberFormat="1" applyFont="1" applyBorder="1" applyAlignment="1">
      <alignment horizontal="center"/>
    </xf>
    <xf numFmtId="0" fontId="7" fillId="0" borderId="0" xfId="0" applyFont="1" applyAlignment="1">
      <alignment horizontal="lef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6" xfId="0" applyFont="1" applyBorder="1" applyAlignment="1">
      <alignment horizontal="center" vertical="center"/>
    </xf>
    <xf numFmtId="0" fontId="5" fillId="0" borderId="0" xfId="0" applyFont="1" applyAlignment="1">
      <alignment horizont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15.1: Ambulatory Visit Rates to Specialists by RHA
</a:t>
            </a:r>
            <a:r>
              <a:rPr lang="en-US" cap="none" sz="800" b="0" i="0" u="none" baseline="0"/>
              <a:t>Age-adjusted annual rate of visits to specialist physicians, per resident</a:t>
            </a:r>
          </a:p>
        </c:rich>
      </c:tx>
      <c:layout>
        <c:manualLayout>
          <c:xMode val="factor"/>
          <c:yMode val="factor"/>
          <c:x val="0.02025"/>
          <c:y val="-0.01925"/>
        </c:manualLayout>
      </c:layout>
      <c:spPr>
        <a:noFill/>
        <a:ln>
          <a:noFill/>
        </a:ln>
      </c:spPr>
    </c:title>
    <c:plotArea>
      <c:layout>
        <c:manualLayout>
          <c:xMode val="edge"/>
          <c:yMode val="edge"/>
          <c:x val="0.017"/>
          <c:y val="0.08525"/>
          <c:w val="0.983"/>
          <c:h val="0.799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c:v>
                </c:pt>
                <c:pt idx="3">
                  <c:v>Brandon (2,t)</c:v>
                </c:pt>
                <c:pt idx="4">
                  <c:v>Winnipeg (1,2)</c:v>
                </c:pt>
                <c:pt idx="5">
                  <c:v>Parkland (1,2,t)</c:v>
                </c:pt>
                <c:pt idx="6">
                  <c:v>Interlake (1,2,t)</c:v>
                </c:pt>
                <c:pt idx="7">
                  <c:v>North Eastman (1,2)</c:v>
                </c:pt>
                <c:pt idx="8">
                  <c:v>Churchill (1,2)</c:v>
                </c:pt>
                <c:pt idx="9">
                  <c:v>Nor-Man (1,2,t)</c:v>
                </c:pt>
                <c:pt idx="10">
                  <c:v>Burntwood (1,2,t)</c:v>
                </c:pt>
                <c:pt idx="12">
                  <c:v>South (1,2)</c:v>
                </c:pt>
                <c:pt idx="13">
                  <c:v>Mid (1,2,t)</c:v>
                </c:pt>
                <c:pt idx="14">
                  <c:v>North (1,2,t)</c:v>
                </c:pt>
                <c:pt idx="15">
                  <c:v>Manitoba</c:v>
                </c:pt>
              </c:strCache>
            </c:strRef>
          </c:cat>
          <c:val>
            <c:numRef>
              <c:f>'graph data'!$H$5:$H$20</c:f>
              <c:numCache>
                <c:ptCount val="16"/>
                <c:pt idx="0">
                  <c:v>1.2085461903</c:v>
                </c:pt>
                <c:pt idx="1">
                  <c:v>1.2085461903</c:v>
                </c:pt>
                <c:pt idx="2">
                  <c:v>1.2085461903</c:v>
                </c:pt>
                <c:pt idx="3">
                  <c:v>1.2085461903</c:v>
                </c:pt>
                <c:pt idx="4">
                  <c:v>1.2085461903</c:v>
                </c:pt>
                <c:pt idx="5">
                  <c:v>1.2085461903</c:v>
                </c:pt>
                <c:pt idx="6">
                  <c:v>1.2085461903</c:v>
                </c:pt>
                <c:pt idx="7">
                  <c:v>1.2085461903</c:v>
                </c:pt>
                <c:pt idx="8">
                  <c:v>1.2085461903</c:v>
                </c:pt>
                <c:pt idx="9">
                  <c:v>1.2085461903</c:v>
                </c:pt>
                <c:pt idx="10">
                  <c:v>1.2085461903</c:v>
                </c:pt>
                <c:pt idx="12">
                  <c:v>1.2085461903</c:v>
                </c:pt>
                <c:pt idx="13">
                  <c:v>1.2085461903</c:v>
                </c:pt>
                <c:pt idx="14">
                  <c:v>1.2085461903</c:v>
                </c:pt>
                <c:pt idx="15">
                  <c:v>1.2085461903</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c:v>
                </c:pt>
                <c:pt idx="3">
                  <c:v>Brandon (2,t)</c:v>
                </c:pt>
                <c:pt idx="4">
                  <c:v>Winnipeg (1,2)</c:v>
                </c:pt>
                <c:pt idx="5">
                  <c:v>Parkland (1,2,t)</c:v>
                </c:pt>
                <c:pt idx="6">
                  <c:v>Interlake (1,2,t)</c:v>
                </c:pt>
                <c:pt idx="7">
                  <c:v>North Eastman (1,2)</c:v>
                </c:pt>
                <c:pt idx="8">
                  <c:v>Churchill (1,2)</c:v>
                </c:pt>
                <c:pt idx="9">
                  <c:v>Nor-Man (1,2,t)</c:v>
                </c:pt>
                <c:pt idx="10">
                  <c:v>Burntwood (1,2,t)</c:v>
                </c:pt>
                <c:pt idx="12">
                  <c:v>South (1,2)</c:v>
                </c:pt>
                <c:pt idx="13">
                  <c:v>Mid (1,2,t)</c:v>
                </c:pt>
                <c:pt idx="14">
                  <c:v>North (1,2,t)</c:v>
                </c:pt>
                <c:pt idx="15">
                  <c:v>Manitoba</c:v>
                </c:pt>
              </c:strCache>
            </c:strRef>
          </c:cat>
          <c:val>
            <c:numRef>
              <c:f>'graph data'!$I$5:$I$20</c:f>
              <c:numCache>
                <c:ptCount val="16"/>
                <c:pt idx="0">
                  <c:v>0.6735941733</c:v>
                </c:pt>
                <c:pt idx="1">
                  <c:v>0.5680165649</c:v>
                </c:pt>
                <c:pt idx="2">
                  <c:v>0.4956011517</c:v>
                </c:pt>
                <c:pt idx="3">
                  <c:v>1.1926118574</c:v>
                </c:pt>
                <c:pt idx="4">
                  <c:v>1.6462806925</c:v>
                </c:pt>
                <c:pt idx="5">
                  <c:v>0.3325497516</c:v>
                </c:pt>
                <c:pt idx="6">
                  <c:v>0.9210878745</c:v>
                </c:pt>
                <c:pt idx="7">
                  <c:v>0.7586613599</c:v>
                </c:pt>
                <c:pt idx="8">
                  <c:v>0.5179284499</c:v>
                </c:pt>
                <c:pt idx="9">
                  <c:v>0.257595268</c:v>
                </c:pt>
                <c:pt idx="10">
                  <c:v>0.4215401697</c:v>
                </c:pt>
                <c:pt idx="12">
                  <c:v>0.5724236993</c:v>
                </c:pt>
                <c:pt idx="13">
                  <c:v>0.7033576143</c:v>
                </c:pt>
                <c:pt idx="14">
                  <c:v>0.35465213</c:v>
                </c:pt>
                <c:pt idx="15">
                  <c:v>1.2085461903</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c:v>
                </c:pt>
                <c:pt idx="3">
                  <c:v>Brandon (2,t)</c:v>
                </c:pt>
                <c:pt idx="4">
                  <c:v>Winnipeg (1,2)</c:v>
                </c:pt>
                <c:pt idx="5">
                  <c:v>Parkland (1,2,t)</c:v>
                </c:pt>
                <c:pt idx="6">
                  <c:v>Interlake (1,2,t)</c:v>
                </c:pt>
                <c:pt idx="7">
                  <c:v>North Eastman (1,2)</c:v>
                </c:pt>
                <c:pt idx="8">
                  <c:v>Churchill (1,2)</c:v>
                </c:pt>
                <c:pt idx="9">
                  <c:v>Nor-Man (1,2,t)</c:v>
                </c:pt>
                <c:pt idx="10">
                  <c:v>Burntwood (1,2,t)</c:v>
                </c:pt>
                <c:pt idx="12">
                  <c:v>South (1,2)</c:v>
                </c:pt>
                <c:pt idx="13">
                  <c:v>Mid (1,2,t)</c:v>
                </c:pt>
                <c:pt idx="14">
                  <c:v>North (1,2,t)</c:v>
                </c:pt>
                <c:pt idx="15">
                  <c:v>Manitoba</c:v>
                </c:pt>
              </c:strCache>
            </c:strRef>
          </c:cat>
          <c:val>
            <c:numRef>
              <c:f>'graph data'!$J$5:$J$20</c:f>
              <c:numCache>
                <c:ptCount val="16"/>
                <c:pt idx="0">
                  <c:v>0.7144018517</c:v>
                </c:pt>
                <c:pt idx="1">
                  <c:v>0.6213152722</c:v>
                </c:pt>
                <c:pt idx="2">
                  <c:v>0.4854952084</c:v>
                </c:pt>
                <c:pt idx="3">
                  <c:v>0.9397106898</c:v>
                </c:pt>
                <c:pt idx="4">
                  <c:v>1.6310341856</c:v>
                </c:pt>
                <c:pt idx="5">
                  <c:v>0.4133158829</c:v>
                </c:pt>
                <c:pt idx="6">
                  <c:v>0.9910796611</c:v>
                </c:pt>
                <c:pt idx="7">
                  <c:v>0.8412764151</c:v>
                </c:pt>
                <c:pt idx="8">
                  <c:v>0.5817130552</c:v>
                </c:pt>
                <c:pt idx="9">
                  <c:v>0.35715138</c:v>
                </c:pt>
                <c:pt idx="10">
                  <c:v>0.5555530432</c:v>
                </c:pt>
                <c:pt idx="12">
                  <c:v>0.5986418514</c:v>
                </c:pt>
                <c:pt idx="13">
                  <c:v>0.7841482046</c:v>
                </c:pt>
                <c:pt idx="14">
                  <c:v>0.479290574</c:v>
                </c:pt>
                <c:pt idx="15">
                  <c:v>1.1975682519</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c:v>
                </c:pt>
                <c:pt idx="3">
                  <c:v>Brandon (2,t)</c:v>
                </c:pt>
                <c:pt idx="4">
                  <c:v>Winnipeg (1,2)</c:v>
                </c:pt>
                <c:pt idx="5">
                  <c:v>Parkland (1,2,t)</c:v>
                </c:pt>
                <c:pt idx="6">
                  <c:v>Interlake (1,2,t)</c:v>
                </c:pt>
                <c:pt idx="7">
                  <c:v>North Eastman (1,2)</c:v>
                </c:pt>
                <c:pt idx="8">
                  <c:v>Churchill (1,2)</c:v>
                </c:pt>
                <c:pt idx="9">
                  <c:v>Nor-Man (1,2,t)</c:v>
                </c:pt>
                <c:pt idx="10">
                  <c:v>Burntwood (1,2,t)</c:v>
                </c:pt>
                <c:pt idx="12">
                  <c:v>South (1,2)</c:v>
                </c:pt>
                <c:pt idx="13">
                  <c:v>Mid (1,2,t)</c:v>
                </c:pt>
                <c:pt idx="14">
                  <c:v>North (1,2,t)</c:v>
                </c:pt>
                <c:pt idx="15">
                  <c:v>Manitoba</c:v>
                </c:pt>
              </c:strCache>
            </c:strRef>
          </c:cat>
          <c:val>
            <c:numRef>
              <c:f>'graph data'!$K$5:$K$20</c:f>
              <c:numCache>
                <c:ptCount val="16"/>
                <c:pt idx="0">
                  <c:v>1.1975682519</c:v>
                </c:pt>
                <c:pt idx="1">
                  <c:v>1.1975682519</c:v>
                </c:pt>
                <c:pt idx="2">
                  <c:v>1.1975682519</c:v>
                </c:pt>
                <c:pt idx="3">
                  <c:v>1.1975682519</c:v>
                </c:pt>
                <c:pt idx="4">
                  <c:v>1.1975682519</c:v>
                </c:pt>
                <c:pt idx="5">
                  <c:v>1.1975682519</c:v>
                </c:pt>
                <c:pt idx="6">
                  <c:v>1.1975682519</c:v>
                </c:pt>
                <c:pt idx="7">
                  <c:v>1.1975682519</c:v>
                </c:pt>
                <c:pt idx="8">
                  <c:v>1.1975682519</c:v>
                </c:pt>
                <c:pt idx="9">
                  <c:v>1.1975682519</c:v>
                </c:pt>
                <c:pt idx="10">
                  <c:v>1.1975682519</c:v>
                </c:pt>
                <c:pt idx="12">
                  <c:v>1.1975682519</c:v>
                </c:pt>
                <c:pt idx="13">
                  <c:v>1.1975682519</c:v>
                </c:pt>
                <c:pt idx="14">
                  <c:v>1.1975682519</c:v>
                </c:pt>
                <c:pt idx="15">
                  <c:v>1.1975682519</c:v>
                </c:pt>
              </c:numCache>
            </c:numRef>
          </c:val>
        </c:ser>
        <c:axId val="62344379"/>
        <c:axId val="24228500"/>
      </c:barChart>
      <c:catAx>
        <c:axId val="62344379"/>
        <c:scaling>
          <c:orientation val="maxMin"/>
        </c:scaling>
        <c:axPos val="l"/>
        <c:delete val="0"/>
        <c:numFmt formatCode="General" sourceLinked="1"/>
        <c:majorTickMark val="none"/>
        <c:minorTickMark val="none"/>
        <c:tickLblPos val="nextTo"/>
        <c:crossAx val="24228500"/>
        <c:crosses val="autoZero"/>
        <c:auto val="1"/>
        <c:lblOffset val="100"/>
        <c:noMultiLvlLbl val="0"/>
      </c:catAx>
      <c:valAx>
        <c:axId val="24228500"/>
        <c:scaling>
          <c:orientation val="minMax"/>
          <c:max val="2.4"/>
        </c:scaling>
        <c:axPos val="t"/>
        <c:majorGridlines>
          <c:spPr>
            <a:ln w="12700">
              <a:solidFill/>
            </a:ln>
          </c:spPr>
        </c:majorGridlines>
        <c:delete val="0"/>
        <c:numFmt formatCode="0.0" sourceLinked="0"/>
        <c:majorTickMark val="none"/>
        <c:minorTickMark val="none"/>
        <c:tickLblPos val="nextTo"/>
        <c:crossAx val="62344379"/>
        <c:crosses val="max"/>
        <c:crossBetween val="between"/>
        <c:dispUnits/>
        <c:maj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68425"/>
          <c:y val="0.098"/>
          <c:w val="0.297"/>
          <c:h val="0.16"/>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Figure 15.2: Ambulatory Visit Rates to Specialists by District</a:t>
            </a:r>
            <a:r>
              <a:rPr lang="en-US" cap="none" sz="1000" b="1" i="0" u="none" baseline="0"/>
              <a:t>
</a:t>
            </a:r>
            <a:r>
              <a:rPr lang="en-US" cap="none" sz="800" b="0" i="0" u="none" baseline="0"/>
              <a:t>Age-adjusted annual rate of visits to specialist physicians, per resident</a:t>
            </a:r>
          </a:p>
        </c:rich>
      </c:tx>
      <c:layout>
        <c:manualLayout>
          <c:xMode val="factor"/>
          <c:yMode val="factor"/>
          <c:x val="-0.0015"/>
          <c:y val="-0.02"/>
        </c:manualLayout>
      </c:layout>
      <c:spPr>
        <a:noFill/>
        <a:ln>
          <a:noFill/>
        </a:ln>
      </c:spPr>
    </c:title>
    <c:plotArea>
      <c:layout>
        <c:manualLayout>
          <c:xMode val="edge"/>
          <c:yMode val="edge"/>
          <c:x val="0.01125"/>
          <c:y val="0.04325"/>
          <c:w val="0.98875"/>
          <c:h val="0.938"/>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data'!$B$41:$B$102</c:f>
              <c:strCache>
                <c:ptCount val="62"/>
                <c:pt idx="0">
                  <c:v>SE Northern (1,2)</c:v>
                </c:pt>
                <c:pt idx="1">
                  <c:v>SE Central (1,2,t)</c:v>
                </c:pt>
                <c:pt idx="2">
                  <c:v>SE Western (1,2)</c:v>
                </c:pt>
                <c:pt idx="3">
                  <c:v>SE Southern (1,2,t)</c:v>
                </c:pt>
                <c:pt idx="5">
                  <c:v>CE Altona (1,2,t)</c:v>
                </c:pt>
                <c:pt idx="6">
                  <c:v>CE Cartier/SFX (1,t)</c:v>
                </c:pt>
                <c:pt idx="7">
                  <c:v>CE Red River (1,2,t)</c:v>
                </c:pt>
                <c:pt idx="8">
                  <c:v>CE Louise/Pembina (1,2,t)</c:v>
                </c:pt>
                <c:pt idx="9">
                  <c:v>CE Carman (1,2)</c:v>
                </c:pt>
                <c:pt idx="10">
                  <c:v>CE Morden/Winkler (1,2,t)</c:v>
                </c:pt>
                <c:pt idx="11">
                  <c:v>CE Swan Lake (1,2,t)</c:v>
                </c:pt>
                <c:pt idx="12">
                  <c:v>CE Portage (1,2)</c:v>
                </c:pt>
                <c:pt idx="13">
                  <c:v>CE Seven Regions (1,2,t)</c:v>
                </c:pt>
                <c:pt idx="15">
                  <c:v>AS East 2 (1,2,t)</c:v>
                </c:pt>
                <c:pt idx="16">
                  <c:v>AS West 1 (1,2)</c:v>
                </c:pt>
                <c:pt idx="17">
                  <c:v>AS North 2 (1,2,t)</c:v>
                </c:pt>
                <c:pt idx="18">
                  <c:v>AS West 2 (1,2,t)</c:v>
                </c:pt>
                <c:pt idx="19">
                  <c:v>AS North 1 (1,2)</c:v>
                </c:pt>
                <c:pt idx="20">
                  <c:v>AS East 1 (1,2,t)</c:v>
                </c:pt>
                <c:pt idx="22">
                  <c:v>BDN Rural (1,2,t)</c:v>
                </c:pt>
                <c:pt idx="23">
                  <c:v>BDN Southeast (2,t)</c:v>
                </c:pt>
                <c:pt idx="24">
                  <c:v>BDN West (2,t)</c:v>
                </c:pt>
                <c:pt idx="25">
                  <c:v>BDN East (2,t)</c:v>
                </c:pt>
                <c:pt idx="26">
                  <c:v>BDN North End (1,2,t)</c:v>
                </c:pt>
                <c:pt idx="27">
                  <c:v>BDN Southwest (2,t)</c:v>
                </c:pt>
                <c:pt idx="28">
                  <c:v>BDN Central (2,t)</c:v>
                </c:pt>
                <c:pt idx="30">
                  <c:v>PL West (1,2,t)</c:v>
                </c:pt>
                <c:pt idx="31">
                  <c:v>PL Central (1,2,t)</c:v>
                </c:pt>
                <c:pt idx="32">
                  <c:v>PL East (1,2,t)</c:v>
                </c:pt>
                <c:pt idx="33">
                  <c:v>PL North (1,2,t)</c:v>
                </c:pt>
                <c:pt idx="35">
                  <c:v>IL Southwest (1,2,t)</c:v>
                </c:pt>
                <c:pt idx="36">
                  <c:v>IL Southeast</c:v>
                </c:pt>
                <c:pt idx="37">
                  <c:v>IL Northeast (1,2,t)</c:v>
                </c:pt>
                <c:pt idx="38">
                  <c:v>IL Northwest (1,2,t)</c:v>
                </c:pt>
                <c:pt idx="40">
                  <c:v>NE Springfield (1,2)</c:v>
                </c:pt>
                <c:pt idx="41">
                  <c:v>NE Iron Rose (1,2,t)</c:v>
                </c:pt>
                <c:pt idx="42">
                  <c:v>NE Winnipeg River (1,2)</c:v>
                </c:pt>
                <c:pt idx="43">
                  <c:v>NE Brokenhead (1,2)</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(1,2,t)</c:v>
                </c:pt>
                <c:pt idx="54">
                  <c:v>BW Thick Por/Pik/Wab (1,2,t)</c:v>
                </c:pt>
                <c:pt idx="55">
                  <c:v>BW Cross Lake (1,2,t)</c:v>
                </c:pt>
                <c:pt idx="56">
                  <c:v>BW Island Lake (1,2,t)</c:v>
                </c:pt>
                <c:pt idx="57">
                  <c:v>BW Norway House (1,2,t)</c:v>
                </c:pt>
                <c:pt idx="58">
                  <c:v>BW Oxford H &amp; Gods (1,2)</c:v>
                </c:pt>
                <c:pt idx="59">
                  <c:v>BW Tad/Broch/Lac Br (1,2,t)</c:v>
                </c:pt>
                <c:pt idx="60">
                  <c:v>BW Sha/York/Split/War (1,2,t)</c:v>
                </c:pt>
                <c:pt idx="61">
                  <c:v>BW Nelson House (1,2)</c:v>
                </c:pt>
              </c:strCache>
            </c:strRef>
          </c:cat>
          <c:val>
            <c:numRef>
              <c:f>'graph data'!$H$41:$H$102</c:f>
              <c:numCache>
                <c:ptCount val="62"/>
                <c:pt idx="0">
                  <c:v>1.2085461903</c:v>
                </c:pt>
                <c:pt idx="1">
                  <c:v>1.2085461903</c:v>
                </c:pt>
                <c:pt idx="2">
                  <c:v>1.2085461903</c:v>
                </c:pt>
                <c:pt idx="3">
                  <c:v>1.2085461903</c:v>
                </c:pt>
                <c:pt idx="5">
                  <c:v>1.2085461903</c:v>
                </c:pt>
                <c:pt idx="6">
                  <c:v>1.2085461903</c:v>
                </c:pt>
                <c:pt idx="7">
                  <c:v>1.2085461903</c:v>
                </c:pt>
                <c:pt idx="8">
                  <c:v>1.2085461903</c:v>
                </c:pt>
                <c:pt idx="9">
                  <c:v>1.2085461903</c:v>
                </c:pt>
                <c:pt idx="10">
                  <c:v>1.2085461903</c:v>
                </c:pt>
                <c:pt idx="11">
                  <c:v>1.2085461903</c:v>
                </c:pt>
                <c:pt idx="12">
                  <c:v>1.2085461903</c:v>
                </c:pt>
                <c:pt idx="13">
                  <c:v>1.2085461903</c:v>
                </c:pt>
                <c:pt idx="15">
                  <c:v>1.2085461903</c:v>
                </c:pt>
                <c:pt idx="16">
                  <c:v>1.2085461903</c:v>
                </c:pt>
                <c:pt idx="17">
                  <c:v>1.2085461903</c:v>
                </c:pt>
                <c:pt idx="18">
                  <c:v>1.2085461903</c:v>
                </c:pt>
                <c:pt idx="19">
                  <c:v>1.2085461903</c:v>
                </c:pt>
                <c:pt idx="20">
                  <c:v>1.2085461903</c:v>
                </c:pt>
                <c:pt idx="22">
                  <c:v>1.2085461903</c:v>
                </c:pt>
                <c:pt idx="23">
                  <c:v>1.2085461903</c:v>
                </c:pt>
                <c:pt idx="24">
                  <c:v>1.2085461903</c:v>
                </c:pt>
                <c:pt idx="25">
                  <c:v>1.2085461903</c:v>
                </c:pt>
                <c:pt idx="26">
                  <c:v>1.2085461903</c:v>
                </c:pt>
                <c:pt idx="27">
                  <c:v>1.2085461903</c:v>
                </c:pt>
                <c:pt idx="28">
                  <c:v>1.2085461903</c:v>
                </c:pt>
                <c:pt idx="30">
                  <c:v>1.2085461903</c:v>
                </c:pt>
                <c:pt idx="31">
                  <c:v>1.2085461903</c:v>
                </c:pt>
                <c:pt idx="32">
                  <c:v>1.2085461903</c:v>
                </c:pt>
                <c:pt idx="33">
                  <c:v>1.2085461903</c:v>
                </c:pt>
                <c:pt idx="35">
                  <c:v>1.2085461903</c:v>
                </c:pt>
                <c:pt idx="36">
                  <c:v>1.2085461903</c:v>
                </c:pt>
                <c:pt idx="37">
                  <c:v>1.2085461903</c:v>
                </c:pt>
                <c:pt idx="38">
                  <c:v>1.2085461903</c:v>
                </c:pt>
                <c:pt idx="40">
                  <c:v>1.2085461903</c:v>
                </c:pt>
                <c:pt idx="41">
                  <c:v>1.2085461903</c:v>
                </c:pt>
                <c:pt idx="42">
                  <c:v>1.2085461903</c:v>
                </c:pt>
                <c:pt idx="43">
                  <c:v>1.2085461903</c:v>
                </c:pt>
                <c:pt idx="44">
                  <c:v>1.2085461903</c:v>
                </c:pt>
                <c:pt idx="45">
                  <c:v>1.2085461903</c:v>
                </c:pt>
                <c:pt idx="47">
                  <c:v>1.2085461903</c:v>
                </c:pt>
                <c:pt idx="48">
                  <c:v>1.2085461903</c:v>
                </c:pt>
                <c:pt idx="49">
                  <c:v>1.2085461903</c:v>
                </c:pt>
                <c:pt idx="51">
                  <c:v>1.2085461903</c:v>
                </c:pt>
                <c:pt idx="52">
                  <c:v>1.2085461903</c:v>
                </c:pt>
                <c:pt idx="53">
                  <c:v>1.2085461903</c:v>
                </c:pt>
                <c:pt idx="54">
                  <c:v>1.2085461903</c:v>
                </c:pt>
                <c:pt idx="55">
                  <c:v>1.2085461903</c:v>
                </c:pt>
                <c:pt idx="56">
                  <c:v>1.2085461903</c:v>
                </c:pt>
                <c:pt idx="57">
                  <c:v>1.2085461903</c:v>
                </c:pt>
                <c:pt idx="58">
                  <c:v>1.2085461903</c:v>
                </c:pt>
                <c:pt idx="59">
                  <c:v>1.2085461903</c:v>
                </c:pt>
                <c:pt idx="60">
                  <c:v>1.2085461903</c:v>
                </c:pt>
                <c:pt idx="61">
                  <c:v>1.2085461903</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c:v>
                </c:pt>
                <c:pt idx="1">
                  <c:v>SE Central (1,2,t)</c:v>
                </c:pt>
                <c:pt idx="2">
                  <c:v>SE Western (1,2)</c:v>
                </c:pt>
                <c:pt idx="3">
                  <c:v>SE Southern (1,2,t)</c:v>
                </c:pt>
                <c:pt idx="5">
                  <c:v>CE Altona (1,2,t)</c:v>
                </c:pt>
                <c:pt idx="6">
                  <c:v>CE Cartier/SFX (1,t)</c:v>
                </c:pt>
                <c:pt idx="7">
                  <c:v>CE Red River (1,2,t)</c:v>
                </c:pt>
                <c:pt idx="8">
                  <c:v>CE Louise/Pembina (1,2,t)</c:v>
                </c:pt>
                <c:pt idx="9">
                  <c:v>CE Carman (1,2)</c:v>
                </c:pt>
                <c:pt idx="10">
                  <c:v>CE Morden/Winkler (1,2,t)</c:v>
                </c:pt>
                <c:pt idx="11">
                  <c:v>CE Swan Lake (1,2,t)</c:v>
                </c:pt>
                <c:pt idx="12">
                  <c:v>CE Portage (1,2)</c:v>
                </c:pt>
                <c:pt idx="13">
                  <c:v>CE Seven Regions (1,2,t)</c:v>
                </c:pt>
                <c:pt idx="15">
                  <c:v>AS East 2 (1,2,t)</c:v>
                </c:pt>
                <c:pt idx="16">
                  <c:v>AS West 1 (1,2)</c:v>
                </c:pt>
                <c:pt idx="17">
                  <c:v>AS North 2 (1,2,t)</c:v>
                </c:pt>
                <c:pt idx="18">
                  <c:v>AS West 2 (1,2,t)</c:v>
                </c:pt>
                <c:pt idx="19">
                  <c:v>AS North 1 (1,2)</c:v>
                </c:pt>
                <c:pt idx="20">
                  <c:v>AS East 1 (1,2,t)</c:v>
                </c:pt>
                <c:pt idx="22">
                  <c:v>BDN Rural (1,2,t)</c:v>
                </c:pt>
                <c:pt idx="23">
                  <c:v>BDN Southeast (2,t)</c:v>
                </c:pt>
                <c:pt idx="24">
                  <c:v>BDN West (2,t)</c:v>
                </c:pt>
                <c:pt idx="25">
                  <c:v>BDN East (2,t)</c:v>
                </c:pt>
                <c:pt idx="26">
                  <c:v>BDN North End (1,2,t)</c:v>
                </c:pt>
                <c:pt idx="27">
                  <c:v>BDN Southwest (2,t)</c:v>
                </c:pt>
                <c:pt idx="28">
                  <c:v>BDN Central (2,t)</c:v>
                </c:pt>
                <c:pt idx="30">
                  <c:v>PL West (1,2,t)</c:v>
                </c:pt>
                <c:pt idx="31">
                  <c:v>PL Central (1,2,t)</c:v>
                </c:pt>
                <c:pt idx="32">
                  <c:v>PL East (1,2,t)</c:v>
                </c:pt>
                <c:pt idx="33">
                  <c:v>PL North (1,2,t)</c:v>
                </c:pt>
                <c:pt idx="35">
                  <c:v>IL Southwest (1,2,t)</c:v>
                </c:pt>
                <c:pt idx="36">
                  <c:v>IL Southeast</c:v>
                </c:pt>
                <c:pt idx="37">
                  <c:v>IL Northeast (1,2,t)</c:v>
                </c:pt>
                <c:pt idx="38">
                  <c:v>IL Northwest (1,2,t)</c:v>
                </c:pt>
                <c:pt idx="40">
                  <c:v>NE Springfield (1,2)</c:v>
                </c:pt>
                <c:pt idx="41">
                  <c:v>NE Iron Rose (1,2,t)</c:v>
                </c:pt>
                <c:pt idx="42">
                  <c:v>NE Winnipeg River (1,2)</c:v>
                </c:pt>
                <c:pt idx="43">
                  <c:v>NE Brokenhead (1,2)</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(1,2,t)</c:v>
                </c:pt>
                <c:pt idx="54">
                  <c:v>BW Thick Por/Pik/Wab (1,2,t)</c:v>
                </c:pt>
                <c:pt idx="55">
                  <c:v>BW Cross Lake (1,2,t)</c:v>
                </c:pt>
                <c:pt idx="56">
                  <c:v>BW Island Lake (1,2,t)</c:v>
                </c:pt>
                <c:pt idx="57">
                  <c:v>BW Norway House (1,2,t)</c:v>
                </c:pt>
                <c:pt idx="58">
                  <c:v>BW Oxford H &amp; Gods (1,2)</c:v>
                </c:pt>
                <c:pt idx="59">
                  <c:v>BW Tad/Broch/Lac Br (1,2,t)</c:v>
                </c:pt>
                <c:pt idx="60">
                  <c:v>BW Sha/York/Split/War (1,2,t)</c:v>
                </c:pt>
                <c:pt idx="61">
                  <c:v>BW Nelson House (1,2)</c:v>
                </c:pt>
              </c:strCache>
            </c:strRef>
          </c:cat>
          <c:val>
            <c:numRef>
              <c:f>'graph data'!$I$41:$I$102</c:f>
              <c:numCache>
                <c:ptCount val="62"/>
                <c:pt idx="0">
                  <c:v>0.750939813</c:v>
                </c:pt>
                <c:pt idx="1">
                  <c:v>0.5174507663</c:v>
                </c:pt>
                <c:pt idx="2">
                  <c:v>0.9162538512</c:v>
                </c:pt>
                <c:pt idx="3">
                  <c:v>0.5801385693</c:v>
                </c:pt>
                <c:pt idx="5">
                  <c:v>0.3580277075</c:v>
                </c:pt>
                <c:pt idx="6">
                  <c:v>1.0682192017</c:v>
                </c:pt>
                <c:pt idx="7">
                  <c:v>0.7859665017</c:v>
                </c:pt>
                <c:pt idx="8">
                  <c:v>0.4003794165</c:v>
                </c:pt>
                <c:pt idx="9">
                  <c:v>0.541638712</c:v>
                </c:pt>
                <c:pt idx="10">
                  <c:v>0.3401839917</c:v>
                </c:pt>
                <c:pt idx="11">
                  <c:v>0.3424345193</c:v>
                </c:pt>
                <c:pt idx="12">
                  <c:v>0.6944500251</c:v>
                </c:pt>
                <c:pt idx="13">
                  <c:v>0.4627238861</c:v>
                </c:pt>
                <c:pt idx="15">
                  <c:v>0.4542986742</c:v>
                </c:pt>
                <c:pt idx="16">
                  <c:v>0.4672872014</c:v>
                </c:pt>
                <c:pt idx="17">
                  <c:v>0.4802445562</c:v>
                </c:pt>
                <c:pt idx="18">
                  <c:v>0.6459583149</c:v>
                </c:pt>
                <c:pt idx="19">
                  <c:v>0.3975521365</c:v>
                </c:pt>
                <c:pt idx="20">
                  <c:v>0.4153940544</c:v>
                </c:pt>
                <c:pt idx="22">
                  <c:v>0.8587675496</c:v>
                </c:pt>
                <c:pt idx="23">
                  <c:v>1.1519551275</c:v>
                </c:pt>
                <c:pt idx="24">
                  <c:v>1.2175220466</c:v>
                </c:pt>
                <c:pt idx="25">
                  <c:v>1.2571811126</c:v>
                </c:pt>
                <c:pt idx="26">
                  <c:v>1.0977687388</c:v>
                </c:pt>
                <c:pt idx="27">
                  <c:v>1.1492613211</c:v>
                </c:pt>
                <c:pt idx="28">
                  <c:v>1.2315194163</c:v>
                </c:pt>
                <c:pt idx="30">
                  <c:v>0.2804391132</c:v>
                </c:pt>
                <c:pt idx="31">
                  <c:v>0.368696257</c:v>
                </c:pt>
                <c:pt idx="32">
                  <c:v>0.4076329839</c:v>
                </c:pt>
                <c:pt idx="33">
                  <c:v>0.2558594467</c:v>
                </c:pt>
                <c:pt idx="35">
                  <c:v>0.8818690163</c:v>
                </c:pt>
                <c:pt idx="36">
                  <c:v>1.2586069586</c:v>
                </c:pt>
                <c:pt idx="37">
                  <c:v>0.6015766266</c:v>
                </c:pt>
                <c:pt idx="38">
                  <c:v>0.6123095916</c:v>
                </c:pt>
                <c:pt idx="40">
                  <c:v>1.0189061698</c:v>
                </c:pt>
                <c:pt idx="41">
                  <c:v>0.5350370634</c:v>
                </c:pt>
                <c:pt idx="42">
                  <c:v>0.6263456921</c:v>
                </c:pt>
                <c:pt idx="43">
                  <c:v>0.7199912537</c:v>
                </c:pt>
                <c:pt idx="44">
                  <c:v>0.6998842569</c:v>
                </c:pt>
                <c:pt idx="45">
                  <c:v>0.6777365926</c:v>
                </c:pt>
                <c:pt idx="47">
                  <c:v>0.2352192806</c:v>
                </c:pt>
                <c:pt idx="48">
                  <c:v>0.2418745168</c:v>
                </c:pt>
                <c:pt idx="49">
                  <c:v>0.3228734958</c:v>
                </c:pt>
                <c:pt idx="51">
                  <c:v>0.3157634942</c:v>
                </c:pt>
                <c:pt idx="52">
                  <c:v>0.6425939805</c:v>
                </c:pt>
                <c:pt idx="53">
                  <c:v>0.3307064298</c:v>
                </c:pt>
                <c:pt idx="54">
                  <c:v>0.2465286601</c:v>
                </c:pt>
                <c:pt idx="55">
                  <c:v>0.4570757404</c:v>
                </c:pt>
                <c:pt idx="56">
                  <c:v>0.7031205012</c:v>
                </c:pt>
                <c:pt idx="57">
                  <c:v>0.4342683994</c:v>
                </c:pt>
                <c:pt idx="58">
                  <c:v>0.5688136719</c:v>
                </c:pt>
                <c:pt idx="59">
                  <c:v>0.3386321749</c:v>
                </c:pt>
                <c:pt idx="60">
                  <c:v>0.3367309823</c:v>
                </c:pt>
                <c:pt idx="61">
                  <c:v>0.3110839435</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c:v>
                </c:pt>
                <c:pt idx="1">
                  <c:v>SE Central (1,2,t)</c:v>
                </c:pt>
                <c:pt idx="2">
                  <c:v>SE Western (1,2)</c:v>
                </c:pt>
                <c:pt idx="3">
                  <c:v>SE Southern (1,2,t)</c:v>
                </c:pt>
                <c:pt idx="5">
                  <c:v>CE Altona (1,2,t)</c:v>
                </c:pt>
                <c:pt idx="6">
                  <c:v>CE Cartier/SFX (1,t)</c:v>
                </c:pt>
                <c:pt idx="7">
                  <c:v>CE Red River (1,2,t)</c:v>
                </c:pt>
                <c:pt idx="8">
                  <c:v>CE Louise/Pembina (1,2,t)</c:v>
                </c:pt>
                <c:pt idx="9">
                  <c:v>CE Carman (1,2)</c:v>
                </c:pt>
                <c:pt idx="10">
                  <c:v>CE Morden/Winkler (1,2,t)</c:v>
                </c:pt>
                <c:pt idx="11">
                  <c:v>CE Swan Lake (1,2,t)</c:v>
                </c:pt>
                <c:pt idx="12">
                  <c:v>CE Portage (1,2)</c:v>
                </c:pt>
                <c:pt idx="13">
                  <c:v>CE Seven Regions (1,2,t)</c:v>
                </c:pt>
                <c:pt idx="15">
                  <c:v>AS East 2 (1,2,t)</c:v>
                </c:pt>
                <c:pt idx="16">
                  <c:v>AS West 1 (1,2)</c:v>
                </c:pt>
                <c:pt idx="17">
                  <c:v>AS North 2 (1,2,t)</c:v>
                </c:pt>
                <c:pt idx="18">
                  <c:v>AS West 2 (1,2,t)</c:v>
                </c:pt>
                <c:pt idx="19">
                  <c:v>AS North 1 (1,2)</c:v>
                </c:pt>
                <c:pt idx="20">
                  <c:v>AS East 1 (1,2,t)</c:v>
                </c:pt>
                <c:pt idx="22">
                  <c:v>BDN Rural (1,2,t)</c:v>
                </c:pt>
                <c:pt idx="23">
                  <c:v>BDN Southeast (2,t)</c:v>
                </c:pt>
                <c:pt idx="24">
                  <c:v>BDN West (2,t)</c:v>
                </c:pt>
                <c:pt idx="25">
                  <c:v>BDN East (2,t)</c:v>
                </c:pt>
                <c:pt idx="26">
                  <c:v>BDN North End (1,2,t)</c:v>
                </c:pt>
                <c:pt idx="27">
                  <c:v>BDN Southwest (2,t)</c:v>
                </c:pt>
                <c:pt idx="28">
                  <c:v>BDN Central (2,t)</c:v>
                </c:pt>
                <c:pt idx="30">
                  <c:v>PL West (1,2,t)</c:v>
                </c:pt>
                <c:pt idx="31">
                  <c:v>PL Central (1,2,t)</c:v>
                </c:pt>
                <c:pt idx="32">
                  <c:v>PL East (1,2,t)</c:v>
                </c:pt>
                <c:pt idx="33">
                  <c:v>PL North (1,2,t)</c:v>
                </c:pt>
                <c:pt idx="35">
                  <c:v>IL Southwest (1,2,t)</c:v>
                </c:pt>
                <c:pt idx="36">
                  <c:v>IL Southeast</c:v>
                </c:pt>
                <c:pt idx="37">
                  <c:v>IL Northeast (1,2,t)</c:v>
                </c:pt>
                <c:pt idx="38">
                  <c:v>IL Northwest (1,2,t)</c:v>
                </c:pt>
                <c:pt idx="40">
                  <c:v>NE Springfield (1,2)</c:v>
                </c:pt>
                <c:pt idx="41">
                  <c:v>NE Iron Rose (1,2,t)</c:v>
                </c:pt>
                <c:pt idx="42">
                  <c:v>NE Winnipeg River (1,2)</c:v>
                </c:pt>
                <c:pt idx="43">
                  <c:v>NE Brokenhead (1,2)</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(1,2,t)</c:v>
                </c:pt>
                <c:pt idx="54">
                  <c:v>BW Thick Por/Pik/Wab (1,2,t)</c:v>
                </c:pt>
                <c:pt idx="55">
                  <c:v>BW Cross Lake (1,2,t)</c:v>
                </c:pt>
                <c:pt idx="56">
                  <c:v>BW Island Lake (1,2,t)</c:v>
                </c:pt>
                <c:pt idx="57">
                  <c:v>BW Norway House (1,2,t)</c:v>
                </c:pt>
                <c:pt idx="58">
                  <c:v>BW Oxford H &amp; Gods (1,2)</c:v>
                </c:pt>
                <c:pt idx="59">
                  <c:v>BW Tad/Broch/Lac Br (1,2,t)</c:v>
                </c:pt>
                <c:pt idx="60">
                  <c:v>BW Sha/York/Split/War (1,2,t)</c:v>
                </c:pt>
                <c:pt idx="61">
                  <c:v>BW Nelson House (1,2)</c:v>
                </c:pt>
              </c:strCache>
            </c:strRef>
          </c:cat>
          <c:val>
            <c:numRef>
              <c:f>'graph data'!$J$41:$J$102</c:f>
              <c:numCache>
                <c:ptCount val="62"/>
                <c:pt idx="0">
                  <c:v>0.7857453734</c:v>
                </c:pt>
                <c:pt idx="1">
                  <c:v>0.583323164</c:v>
                </c:pt>
                <c:pt idx="2">
                  <c:v>0.9346253648</c:v>
                </c:pt>
                <c:pt idx="3">
                  <c:v>0.6477522988</c:v>
                </c:pt>
                <c:pt idx="5">
                  <c:v>0.4099121909</c:v>
                </c:pt>
                <c:pt idx="6">
                  <c:v>1.2133975783</c:v>
                </c:pt>
                <c:pt idx="7">
                  <c:v>0.8784221959</c:v>
                </c:pt>
                <c:pt idx="8">
                  <c:v>0.4554602374</c:v>
                </c:pt>
                <c:pt idx="9">
                  <c:v>0.5539833388</c:v>
                </c:pt>
                <c:pt idx="10">
                  <c:v>0.4207600289</c:v>
                </c:pt>
                <c:pt idx="11">
                  <c:v>0.4443807485</c:v>
                </c:pt>
                <c:pt idx="12">
                  <c:v>0.715392525</c:v>
                </c:pt>
                <c:pt idx="13">
                  <c:v>0.5303052576</c:v>
                </c:pt>
                <c:pt idx="15">
                  <c:v>0.5226161188</c:v>
                </c:pt>
                <c:pt idx="16">
                  <c:v>0.4794527768</c:v>
                </c:pt>
                <c:pt idx="17">
                  <c:v>0.5256031687</c:v>
                </c:pt>
                <c:pt idx="18">
                  <c:v>0.4827009522</c:v>
                </c:pt>
                <c:pt idx="19">
                  <c:v>0.3909142581</c:v>
                </c:pt>
                <c:pt idx="20">
                  <c:v>0.4798706245</c:v>
                </c:pt>
                <c:pt idx="22">
                  <c:v>0.7506385865</c:v>
                </c:pt>
                <c:pt idx="23">
                  <c:v>0.8580971619</c:v>
                </c:pt>
                <c:pt idx="24">
                  <c:v>0.9202899368</c:v>
                </c:pt>
                <c:pt idx="25">
                  <c:v>0.9636573059</c:v>
                </c:pt>
                <c:pt idx="26">
                  <c:v>0.9321391185</c:v>
                </c:pt>
                <c:pt idx="27">
                  <c:v>0.9211150758</c:v>
                </c:pt>
                <c:pt idx="28">
                  <c:v>0.9556900311</c:v>
                </c:pt>
                <c:pt idx="30">
                  <c:v>0.3307665206</c:v>
                </c:pt>
                <c:pt idx="31">
                  <c:v>0.4776969902</c:v>
                </c:pt>
                <c:pt idx="32">
                  <c:v>0.4791769734</c:v>
                </c:pt>
                <c:pt idx="33">
                  <c:v>0.325425031</c:v>
                </c:pt>
                <c:pt idx="35">
                  <c:v>1.007398052</c:v>
                </c:pt>
                <c:pt idx="36">
                  <c:v>1.2737991934</c:v>
                </c:pt>
                <c:pt idx="37">
                  <c:v>0.7309157747</c:v>
                </c:pt>
                <c:pt idx="38">
                  <c:v>0.7282126838</c:v>
                </c:pt>
                <c:pt idx="40">
                  <c:v>1.0816859689</c:v>
                </c:pt>
                <c:pt idx="41">
                  <c:v>0.6732372297</c:v>
                </c:pt>
                <c:pt idx="42">
                  <c:v>0.6756015756</c:v>
                </c:pt>
                <c:pt idx="43">
                  <c:v>0.7375821187</c:v>
                </c:pt>
                <c:pt idx="44">
                  <c:v>0.8965983227</c:v>
                </c:pt>
                <c:pt idx="45">
                  <c:v>0.7347724526</c:v>
                </c:pt>
                <c:pt idx="47">
                  <c:v>0.2997173498</c:v>
                </c:pt>
                <c:pt idx="48">
                  <c:v>0.355353443</c:v>
                </c:pt>
                <c:pt idx="49">
                  <c:v>0.4426216406</c:v>
                </c:pt>
                <c:pt idx="51">
                  <c:v>0.4410056924</c:v>
                </c:pt>
                <c:pt idx="52">
                  <c:v>0.6285590773</c:v>
                </c:pt>
                <c:pt idx="53">
                  <c:v>0.3819690874</c:v>
                </c:pt>
                <c:pt idx="54">
                  <c:v>0.3192214761</c:v>
                </c:pt>
                <c:pt idx="55">
                  <c:v>0.5362082516</c:v>
                </c:pt>
                <c:pt idx="56">
                  <c:v>0.9516907261</c:v>
                </c:pt>
                <c:pt idx="57">
                  <c:v>0.7143836598</c:v>
                </c:pt>
                <c:pt idx="58">
                  <c:v>0.5711366198</c:v>
                </c:pt>
                <c:pt idx="59">
                  <c:v>0.4323163946</c:v>
                </c:pt>
                <c:pt idx="60">
                  <c:v>0.4425433676</c:v>
                </c:pt>
                <c:pt idx="61">
                  <c:v>0.3084858884</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data'!$B$41:$B$102</c:f>
              <c:strCache>
                <c:ptCount val="62"/>
                <c:pt idx="0">
                  <c:v>SE Northern (1,2)</c:v>
                </c:pt>
                <c:pt idx="1">
                  <c:v>SE Central (1,2,t)</c:v>
                </c:pt>
                <c:pt idx="2">
                  <c:v>SE Western (1,2)</c:v>
                </c:pt>
                <c:pt idx="3">
                  <c:v>SE Southern (1,2,t)</c:v>
                </c:pt>
                <c:pt idx="5">
                  <c:v>CE Altona (1,2,t)</c:v>
                </c:pt>
                <c:pt idx="6">
                  <c:v>CE Cartier/SFX (1,t)</c:v>
                </c:pt>
                <c:pt idx="7">
                  <c:v>CE Red River (1,2,t)</c:v>
                </c:pt>
                <c:pt idx="8">
                  <c:v>CE Louise/Pembina (1,2,t)</c:v>
                </c:pt>
                <c:pt idx="9">
                  <c:v>CE Carman (1,2)</c:v>
                </c:pt>
                <c:pt idx="10">
                  <c:v>CE Morden/Winkler (1,2,t)</c:v>
                </c:pt>
                <c:pt idx="11">
                  <c:v>CE Swan Lake (1,2,t)</c:v>
                </c:pt>
                <c:pt idx="12">
                  <c:v>CE Portage (1,2)</c:v>
                </c:pt>
                <c:pt idx="13">
                  <c:v>CE Seven Regions (1,2,t)</c:v>
                </c:pt>
                <c:pt idx="15">
                  <c:v>AS East 2 (1,2,t)</c:v>
                </c:pt>
                <c:pt idx="16">
                  <c:v>AS West 1 (1,2)</c:v>
                </c:pt>
                <c:pt idx="17">
                  <c:v>AS North 2 (1,2,t)</c:v>
                </c:pt>
                <c:pt idx="18">
                  <c:v>AS West 2 (1,2,t)</c:v>
                </c:pt>
                <c:pt idx="19">
                  <c:v>AS North 1 (1,2)</c:v>
                </c:pt>
                <c:pt idx="20">
                  <c:v>AS East 1 (1,2,t)</c:v>
                </c:pt>
                <c:pt idx="22">
                  <c:v>BDN Rural (1,2,t)</c:v>
                </c:pt>
                <c:pt idx="23">
                  <c:v>BDN Southeast (2,t)</c:v>
                </c:pt>
                <c:pt idx="24">
                  <c:v>BDN West (2,t)</c:v>
                </c:pt>
                <c:pt idx="25">
                  <c:v>BDN East (2,t)</c:v>
                </c:pt>
                <c:pt idx="26">
                  <c:v>BDN North End (1,2,t)</c:v>
                </c:pt>
                <c:pt idx="27">
                  <c:v>BDN Southwest (2,t)</c:v>
                </c:pt>
                <c:pt idx="28">
                  <c:v>BDN Central (2,t)</c:v>
                </c:pt>
                <c:pt idx="30">
                  <c:v>PL West (1,2,t)</c:v>
                </c:pt>
                <c:pt idx="31">
                  <c:v>PL Central (1,2,t)</c:v>
                </c:pt>
                <c:pt idx="32">
                  <c:v>PL East (1,2,t)</c:v>
                </c:pt>
                <c:pt idx="33">
                  <c:v>PL North (1,2,t)</c:v>
                </c:pt>
                <c:pt idx="35">
                  <c:v>IL Southwest (1,2,t)</c:v>
                </c:pt>
                <c:pt idx="36">
                  <c:v>IL Southeast</c:v>
                </c:pt>
                <c:pt idx="37">
                  <c:v>IL Northeast (1,2,t)</c:v>
                </c:pt>
                <c:pt idx="38">
                  <c:v>IL Northwest (1,2,t)</c:v>
                </c:pt>
                <c:pt idx="40">
                  <c:v>NE Springfield (1,2)</c:v>
                </c:pt>
                <c:pt idx="41">
                  <c:v>NE Iron Rose (1,2,t)</c:v>
                </c:pt>
                <c:pt idx="42">
                  <c:v>NE Winnipeg River (1,2)</c:v>
                </c:pt>
                <c:pt idx="43">
                  <c:v>NE Brokenhead (1,2)</c:v>
                </c:pt>
                <c:pt idx="44">
                  <c:v>NE Blue Water (1,2,t)</c:v>
                </c:pt>
                <c:pt idx="45">
                  <c:v>NE Northern Remote (1,2)</c:v>
                </c:pt>
                <c:pt idx="47">
                  <c:v>NM F Flon/Snow L/Cran (1,2,t)</c:v>
                </c:pt>
                <c:pt idx="48">
                  <c:v>NM The Pas/OCN/Kelsey (1,2,t)</c:v>
                </c:pt>
                <c:pt idx="49">
                  <c:v>NM Nor-Man Other (1,2,t)</c:v>
                </c:pt>
                <c:pt idx="51">
                  <c:v>BW Thompson (1,2,t)</c:v>
                </c:pt>
                <c:pt idx="52">
                  <c:v>BW Gillam/Fox Lake (1,2)</c:v>
                </c:pt>
                <c:pt idx="53">
                  <c:v>BW Lynn/Leaf/SIL (1,2,t)</c:v>
                </c:pt>
                <c:pt idx="54">
                  <c:v>BW Thick Por/Pik/Wab (1,2,t)</c:v>
                </c:pt>
                <c:pt idx="55">
                  <c:v>BW Cross Lake (1,2,t)</c:v>
                </c:pt>
                <c:pt idx="56">
                  <c:v>BW Island Lake (1,2,t)</c:v>
                </c:pt>
                <c:pt idx="57">
                  <c:v>BW Norway House (1,2,t)</c:v>
                </c:pt>
                <c:pt idx="58">
                  <c:v>BW Oxford H &amp; Gods (1,2)</c:v>
                </c:pt>
                <c:pt idx="59">
                  <c:v>BW Tad/Broch/Lac Br (1,2,t)</c:v>
                </c:pt>
                <c:pt idx="60">
                  <c:v>BW Sha/York/Split/War (1,2,t)</c:v>
                </c:pt>
                <c:pt idx="61">
                  <c:v>BW Nelson House (1,2)</c:v>
                </c:pt>
              </c:strCache>
            </c:strRef>
          </c:cat>
          <c:val>
            <c:numRef>
              <c:f>'graph data'!$K$41:$K$102</c:f>
              <c:numCache>
                <c:ptCount val="62"/>
                <c:pt idx="0">
                  <c:v>1.1975682519</c:v>
                </c:pt>
                <c:pt idx="1">
                  <c:v>1.1975682519</c:v>
                </c:pt>
                <c:pt idx="2">
                  <c:v>1.1975682519</c:v>
                </c:pt>
                <c:pt idx="3">
                  <c:v>1.1975682519</c:v>
                </c:pt>
                <c:pt idx="5">
                  <c:v>1.1975682519</c:v>
                </c:pt>
                <c:pt idx="6">
                  <c:v>1.1975682519</c:v>
                </c:pt>
                <c:pt idx="7">
                  <c:v>1.1975682519</c:v>
                </c:pt>
                <c:pt idx="8">
                  <c:v>1.1975682519</c:v>
                </c:pt>
                <c:pt idx="9">
                  <c:v>1.1975682519</c:v>
                </c:pt>
                <c:pt idx="10">
                  <c:v>1.1975682519</c:v>
                </c:pt>
                <c:pt idx="11">
                  <c:v>1.1975682519</c:v>
                </c:pt>
                <c:pt idx="12">
                  <c:v>1.1975682519</c:v>
                </c:pt>
                <c:pt idx="13">
                  <c:v>1.1975682519</c:v>
                </c:pt>
                <c:pt idx="15">
                  <c:v>1.1975682519</c:v>
                </c:pt>
                <c:pt idx="16">
                  <c:v>1.1975682519</c:v>
                </c:pt>
                <c:pt idx="17">
                  <c:v>1.1975682519</c:v>
                </c:pt>
                <c:pt idx="18">
                  <c:v>1.1975682519</c:v>
                </c:pt>
                <c:pt idx="19">
                  <c:v>1.1975682519</c:v>
                </c:pt>
                <c:pt idx="20">
                  <c:v>1.1975682519</c:v>
                </c:pt>
                <c:pt idx="22">
                  <c:v>1.1975682519</c:v>
                </c:pt>
                <c:pt idx="23">
                  <c:v>1.1975682519</c:v>
                </c:pt>
                <c:pt idx="24">
                  <c:v>1.1975682519</c:v>
                </c:pt>
                <c:pt idx="25">
                  <c:v>1.1975682519</c:v>
                </c:pt>
                <c:pt idx="26">
                  <c:v>1.1975682519</c:v>
                </c:pt>
                <c:pt idx="27">
                  <c:v>1.1975682519</c:v>
                </c:pt>
                <c:pt idx="28">
                  <c:v>1.1975682519</c:v>
                </c:pt>
                <c:pt idx="30">
                  <c:v>1.1975682519</c:v>
                </c:pt>
                <c:pt idx="31">
                  <c:v>1.1975682519</c:v>
                </c:pt>
                <c:pt idx="32">
                  <c:v>1.1975682519</c:v>
                </c:pt>
                <c:pt idx="33">
                  <c:v>1.1975682519</c:v>
                </c:pt>
                <c:pt idx="35">
                  <c:v>1.1975682519</c:v>
                </c:pt>
                <c:pt idx="36">
                  <c:v>1.1975682519</c:v>
                </c:pt>
                <c:pt idx="37">
                  <c:v>1.1975682519</c:v>
                </c:pt>
                <c:pt idx="38">
                  <c:v>1.1975682519</c:v>
                </c:pt>
                <c:pt idx="40">
                  <c:v>1.1975682519</c:v>
                </c:pt>
                <c:pt idx="41">
                  <c:v>1.1975682519</c:v>
                </c:pt>
                <c:pt idx="42">
                  <c:v>1.1975682519</c:v>
                </c:pt>
                <c:pt idx="43">
                  <c:v>1.1975682519</c:v>
                </c:pt>
                <c:pt idx="44">
                  <c:v>1.1975682519</c:v>
                </c:pt>
                <c:pt idx="45">
                  <c:v>1.1975682519</c:v>
                </c:pt>
                <c:pt idx="47">
                  <c:v>1.1975682519</c:v>
                </c:pt>
                <c:pt idx="48">
                  <c:v>1.1975682519</c:v>
                </c:pt>
                <c:pt idx="49">
                  <c:v>1.1975682519</c:v>
                </c:pt>
                <c:pt idx="51">
                  <c:v>1.1975682519</c:v>
                </c:pt>
                <c:pt idx="52">
                  <c:v>1.1975682519</c:v>
                </c:pt>
                <c:pt idx="53">
                  <c:v>1.1975682519</c:v>
                </c:pt>
                <c:pt idx="54">
                  <c:v>1.1975682519</c:v>
                </c:pt>
                <c:pt idx="55">
                  <c:v>1.1975682519</c:v>
                </c:pt>
                <c:pt idx="56">
                  <c:v>1.1975682519</c:v>
                </c:pt>
                <c:pt idx="57">
                  <c:v>1.1975682519</c:v>
                </c:pt>
                <c:pt idx="58">
                  <c:v>1.1975682519</c:v>
                </c:pt>
                <c:pt idx="59">
                  <c:v>1.1975682519</c:v>
                </c:pt>
                <c:pt idx="60">
                  <c:v>1.1975682519</c:v>
                </c:pt>
                <c:pt idx="61">
                  <c:v>1.1975682519</c:v>
                </c:pt>
              </c:numCache>
            </c:numRef>
          </c:val>
        </c:ser>
        <c:axId val="16729909"/>
        <c:axId val="16351454"/>
      </c:barChart>
      <c:catAx>
        <c:axId val="16729909"/>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16351454"/>
        <c:crosses val="autoZero"/>
        <c:auto val="1"/>
        <c:lblOffset val="100"/>
        <c:noMultiLvlLbl val="0"/>
      </c:catAx>
      <c:valAx>
        <c:axId val="16351454"/>
        <c:scaling>
          <c:orientation val="minMax"/>
          <c:max val="2.4"/>
        </c:scaling>
        <c:axPos val="t"/>
        <c:majorGridlines/>
        <c:delete val="0"/>
        <c:numFmt formatCode="0.0" sourceLinked="0"/>
        <c:majorTickMark val="none"/>
        <c:minorTickMark val="none"/>
        <c:tickLblPos val="nextTo"/>
        <c:crossAx val="16729909"/>
        <c:crosses val="max"/>
        <c:crossBetween val="between"/>
        <c:dispUnits/>
        <c:maj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7515"/>
          <c:y val="0.0515"/>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15.3: Ambulatory Visit Rates to Specialists
by Winnipeg Community Areas</a:t>
            </a:r>
            <a:r>
              <a:rPr lang="en-US" cap="none" sz="800" b="1" i="0" u="none" baseline="0"/>
              <a:t>
</a:t>
            </a:r>
            <a:r>
              <a:rPr lang="en-US" cap="none" sz="800" b="0" i="0" u="none" baseline="0"/>
              <a:t>Age-adjusted annual rate of visits to specialist physicians, per resident</a:t>
            </a:r>
          </a:p>
        </c:rich>
      </c:tx>
      <c:layout>
        <c:manualLayout>
          <c:xMode val="factor"/>
          <c:yMode val="factor"/>
          <c:x val="0.005"/>
          <c:y val="-0.0195"/>
        </c:manualLayout>
      </c:layout>
      <c:spPr>
        <a:noFill/>
        <a:ln>
          <a:noFill/>
        </a:ln>
      </c:spPr>
    </c:title>
    <c:plotArea>
      <c:layout>
        <c:manualLayout>
          <c:xMode val="edge"/>
          <c:yMode val="edge"/>
          <c:x val="0.017"/>
          <c:y val="0.1275"/>
          <c:w val="0.91375"/>
          <c:h val="0.7662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data'!$B$22:$B$39</c:f>
              <c:strCache>
                <c:ptCount val="18"/>
                <c:pt idx="0">
                  <c:v>Fort Garry (1,2)</c:v>
                </c:pt>
                <c:pt idx="1">
                  <c:v>Assiniboine South (1,2,t)</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c:v>
                </c:pt>
              </c:strCache>
            </c:strRef>
          </c:cat>
          <c:val>
            <c:numRef>
              <c:f>'graph data'!$H$22:$H$39</c:f>
              <c:numCache>
                <c:ptCount val="18"/>
                <c:pt idx="0">
                  <c:v>1.2085461903</c:v>
                </c:pt>
                <c:pt idx="1">
                  <c:v>1.2085461903</c:v>
                </c:pt>
                <c:pt idx="2">
                  <c:v>1.2085461903</c:v>
                </c:pt>
                <c:pt idx="3">
                  <c:v>1.2085461903</c:v>
                </c:pt>
                <c:pt idx="4">
                  <c:v>1.2085461903</c:v>
                </c:pt>
                <c:pt idx="5">
                  <c:v>1.2085461903</c:v>
                </c:pt>
                <c:pt idx="6">
                  <c:v>1.2085461903</c:v>
                </c:pt>
                <c:pt idx="7">
                  <c:v>1.2085461903</c:v>
                </c:pt>
                <c:pt idx="8">
                  <c:v>1.2085461903</c:v>
                </c:pt>
                <c:pt idx="9">
                  <c:v>1.2085461903</c:v>
                </c:pt>
                <c:pt idx="10">
                  <c:v>1.2085461903</c:v>
                </c:pt>
                <c:pt idx="11">
                  <c:v>1.2085461903</c:v>
                </c:pt>
                <c:pt idx="13">
                  <c:v>1.2085461903</c:v>
                </c:pt>
                <c:pt idx="14">
                  <c:v>1.2085461903</c:v>
                </c:pt>
                <c:pt idx="15">
                  <c:v>1.2085461903</c:v>
                </c:pt>
                <c:pt idx="16">
                  <c:v>1.2085461903</c:v>
                </c:pt>
                <c:pt idx="17">
                  <c:v>1.2085461903</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c:v>
                </c:pt>
                <c:pt idx="1">
                  <c:v>Assiniboine South (1,2,t)</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c:v>
                </c:pt>
              </c:strCache>
            </c:strRef>
          </c:cat>
          <c:val>
            <c:numRef>
              <c:f>'graph data'!$I$22:$I$39</c:f>
              <c:numCache>
                <c:ptCount val="18"/>
                <c:pt idx="0">
                  <c:v>1.5839930887</c:v>
                </c:pt>
                <c:pt idx="1">
                  <c:v>1.6188177182</c:v>
                </c:pt>
                <c:pt idx="2">
                  <c:v>1.3129004128</c:v>
                </c:pt>
                <c:pt idx="3">
                  <c:v>2.0977241529</c:v>
                </c:pt>
                <c:pt idx="4">
                  <c:v>1.5161711869</c:v>
                </c:pt>
                <c:pt idx="5">
                  <c:v>1.5152719844</c:v>
                </c:pt>
                <c:pt idx="6">
                  <c:v>1.8119232091</c:v>
                </c:pt>
                <c:pt idx="7">
                  <c:v>1.5968667863</c:v>
                </c:pt>
                <c:pt idx="8">
                  <c:v>1.480369392</c:v>
                </c:pt>
                <c:pt idx="9">
                  <c:v>1.4784999809</c:v>
                </c:pt>
                <c:pt idx="10">
                  <c:v>1.4827124072</c:v>
                </c:pt>
                <c:pt idx="11">
                  <c:v>1.7449756795</c:v>
                </c:pt>
                <c:pt idx="13">
                  <c:v>1.6227702302</c:v>
                </c:pt>
                <c:pt idx="14">
                  <c:v>1.7351677613</c:v>
                </c:pt>
                <c:pt idx="15">
                  <c:v>1.577464659</c:v>
                </c:pt>
                <c:pt idx="16">
                  <c:v>1.6462806925</c:v>
                </c:pt>
                <c:pt idx="17">
                  <c:v>1.2085461903</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c:v>
                </c:pt>
                <c:pt idx="1">
                  <c:v>Assiniboine South (1,2,t)</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c:v>
                </c:pt>
              </c:strCache>
            </c:strRef>
          </c:cat>
          <c:val>
            <c:numRef>
              <c:f>'graph data'!$J$22:$J$39</c:f>
              <c:numCache>
                <c:ptCount val="18"/>
                <c:pt idx="0">
                  <c:v>1.5573221879</c:v>
                </c:pt>
                <c:pt idx="1">
                  <c:v>1.7982585169</c:v>
                </c:pt>
                <c:pt idx="2">
                  <c:v>1.3363463736</c:v>
                </c:pt>
                <c:pt idx="3">
                  <c:v>2.0102451135</c:v>
                </c:pt>
                <c:pt idx="4">
                  <c:v>1.4816117686</c:v>
                </c:pt>
                <c:pt idx="5">
                  <c:v>1.5077568249</c:v>
                </c:pt>
                <c:pt idx="6">
                  <c:v>1.7227484106</c:v>
                </c:pt>
                <c:pt idx="7">
                  <c:v>1.5902103889</c:v>
                </c:pt>
                <c:pt idx="8">
                  <c:v>1.5740657035</c:v>
                </c:pt>
                <c:pt idx="9">
                  <c:v>1.4449445744</c:v>
                </c:pt>
                <c:pt idx="10">
                  <c:v>1.4263538186</c:v>
                </c:pt>
                <c:pt idx="11">
                  <c:v>1.678328833</c:v>
                </c:pt>
                <c:pt idx="13">
                  <c:v>1.6324736441</c:v>
                </c:pt>
                <c:pt idx="14">
                  <c:v>1.6718901603</c:v>
                </c:pt>
                <c:pt idx="15">
                  <c:v>1.5691716866</c:v>
                </c:pt>
                <c:pt idx="16">
                  <c:v>1.6310341856</c:v>
                </c:pt>
                <c:pt idx="17">
                  <c:v>1.1975682519</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data'!$B$22:$B$39</c:f>
              <c:strCache>
                <c:ptCount val="18"/>
                <c:pt idx="0">
                  <c:v>Fort Garry (1,2)</c:v>
                </c:pt>
                <c:pt idx="1">
                  <c:v>Assiniboine South (1,2,t)</c:v>
                </c:pt>
                <c:pt idx="2">
                  <c:v>Transcona (1,2)</c:v>
                </c:pt>
                <c:pt idx="3">
                  <c:v>River Heights (1,2)</c:v>
                </c:pt>
                <c:pt idx="4">
                  <c:v>St. Boniface (1,2)</c:v>
                </c:pt>
                <c:pt idx="5">
                  <c:v>St. Vital (1,2)</c:v>
                </c:pt>
                <c:pt idx="6">
                  <c:v>Seven Oaks (1,2)</c:v>
                </c:pt>
                <c:pt idx="7">
                  <c:v>River East (1,2)</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c:v>
                </c:pt>
              </c:strCache>
            </c:strRef>
          </c:cat>
          <c:val>
            <c:numRef>
              <c:f>'graph data'!$K$22:$K$39</c:f>
              <c:numCache>
                <c:ptCount val="18"/>
                <c:pt idx="0">
                  <c:v>1.1975682519</c:v>
                </c:pt>
                <c:pt idx="1">
                  <c:v>1.1975682519</c:v>
                </c:pt>
                <c:pt idx="2">
                  <c:v>1.1975682519</c:v>
                </c:pt>
                <c:pt idx="3">
                  <c:v>1.1975682519</c:v>
                </c:pt>
                <c:pt idx="4">
                  <c:v>1.1975682519</c:v>
                </c:pt>
                <c:pt idx="5">
                  <c:v>1.1975682519</c:v>
                </c:pt>
                <c:pt idx="6">
                  <c:v>1.1975682519</c:v>
                </c:pt>
                <c:pt idx="7">
                  <c:v>1.1975682519</c:v>
                </c:pt>
                <c:pt idx="8">
                  <c:v>1.1975682519</c:v>
                </c:pt>
                <c:pt idx="9">
                  <c:v>1.1975682519</c:v>
                </c:pt>
                <c:pt idx="10">
                  <c:v>1.1975682519</c:v>
                </c:pt>
                <c:pt idx="11">
                  <c:v>1.1975682519</c:v>
                </c:pt>
                <c:pt idx="13">
                  <c:v>1.1975682519</c:v>
                </c:pt>
                <c:pt idx="14">
                  <c:v>1.1975682519</c:v>
                </c:pt>
                <c:pt idx="15">
                  <c:v>1.1975682519</c:v>
                </c:pt>
                <c:pt idx="16">
                  <c:v>1.1975682519</c:v>
                </c:pt>
                <c:pt idx="17">
                  <c:v>1.1975682519</c:v>
                </c:pt>
              </c:numCache>
            </c:numRef>
          </c:val>
        </c:ser>
        <c:axId val="12945359"/>
        <c:axId val="49399368"/>
      </c:barChart>
      <c:catAx>
        <c:axId val="12945359"/>
        <c:scaling>
          <c:orientation val="maxMin"/>
        </c:scaling>
        <c:axPos val="l"/>
        <c:delete val="0"/>
        <c:numFmt formatCode="General" sourceLinked="1"/>
        <c:majorTickMark val="none"/>
        <c:minorTickMark val="none"/>
        <c:tickLblPos val="nextTo"/>
        <c:crossAx val="49399368"/>
        <c:crosses val="autoZero"/>
        <c:auto val="1"/>
        <c:lblOffset val="100"/>
        <c:noMultiLvlLbl val="0"/>
      </c:catAx>
      <c:valAx>
        <c:axId val="49399368"/>
        <c:scaling>
          <c:orientation val="minMax"/>
          <c:max val="2.4"/>
        </c:scaling>
        <c:axPos val="t"/>
        <c:majorGridlines/>
        <c:delete val="0"/>
        <c:numFmt formatCode="0.0" sourceLinked="0"/>
        <c:majorTickMark val="none"/>
        <c:minorTickMark val="none"/>
        <c:tickLblPos val="nextTo"/>
        <c:crossAx val="12945359"/>
        <c:crosses val="max"/>
        <c:crossBetween val="between"/>
        <c:dispUnits/>
        <c:maj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8"/>
          <c:y val="0.428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15.4: Ambulatory Visit Rates to Specialists
by Winnipeg Neighbourhood Clusters</a:t>
            </a:r>
            <a:r>
              <a:rPr lang="en-US" cap="none" sz="800" b="1" i="0" u="none" baseline="0"/>
              <a:t>
</a:t>
            </a:r>
            <a:r>
              <a:rPr lang="en-US" cap="none" sz="800" b="0" i="0" u="none" baseline="0"/>
              <a:t>Age-adjusted annual rate of visits to specialist physicians, per resident</a:t>
            </a:r>
          </a:p>
        </c:rich>
      </c:tx>
      <c:layout>
        <c:manualLayout>
          <c:xMode val="factor"/>
          <c:yMode val="factor"/>
          <c:x val="0.00675"/>
          <c:y val="-0.02"/>
        </c:manualLayout>
      </c:layout>
      <c:spPr>
        <a:noFill/>
        <a:ln>
          <a:noFill/>
        </a:ln>
      </c:spPr>
    </c:title>
    <c:plotArea>
      <c:layout>
        <c:manualLayout>
          <c:xMode val="edge"/>
          <c:yMode val="edge"/>
          <c:x val="0.01725"/>
          <c:y val="0.07675"/>
          <c:w val="0.92575"/>
          <c:h val="0.901"/>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data'!$B$104:$B$139</c:f>
              <c:strCache>
                <c:ptCount val="36"/>
                <c:pt idx="0">
                  <c:v>Fort Garry S (1,2)</c:v>
                </c:pt>
                <c:pt idx="1">
                  <c:v>Fort Garry N (1,2)</c:v>
                </c:pt>
                <c:pt idx="3">
                  <c:v>Assiniboine South (1,2,t)</c:v>
                </c:pt>
                <c:pt idx="5">
                  <c:v>Transcona (1,2)</c:v>
                </c:pt>
                <c:pt idx="7">
                  <c:v>River Heights W (1,2)</c:v>
                </c:pt>
                <c:pt idx="8">
                  <c:v>River Heights E (1,2)</c:v>
                </c:pt>
                <c:pt idx="10">
                  <c:v>St. Boniface E (1,2)</c:v>
                </c:pt>
                <c:pt idx="11">
                  <c:v>St. Boniface W (1,2)</c:v>
                </c:pt>
                <c:pt idx="13">
                  <c:v>St. Vital South (1,2)</c:v>
                </c:pt>
                <c:pt idx="14">
                  <c:v>St. Vital North (1,2)</c:v>
                </c:pt>
                <c:pt idx="16">
                  <c:v>Seven Oaks W (1,2)</c:v>
                </c:pt>
                <c:pt idx="17">
                  <c:v>Seven Oaks E (1,2)</c:v>
                </c:pt>
                <c:pt idx="18">
                  <c:v>Seven Oaks N (1,2,t)</c:v>
                </c:pt>
                <c:pt idx="20">
                  <c:v>River East N (1,2)</c:v>
                </c:pt>
                <c:pt idx="21">
                  <c:v>River East E (1,2)</c:v>
                </c:pt>
                <c:pt idx="22">
                  <c:v>River East W (1,2)</c:v>
                </c:pt>
                <c:pt idx="23">
                  <c:v>River East S (1,2)</c:v>
                </c:pt>
                <c:pt idx="25">
                  <c:v>St. James - Assiniboia W (1,2,t)</c:v>
                </c:pt>
                <c:pt idx="26">
                  <c:v>St. James - Assiniboia E (1,2)</c:v>
                </c:pt>
                <c:pt idx="28">
                  <c:v>Inkster West (1,2)</c:v>
                </c:pt>
                <c:pt idx="29">
                  <c:v>Inkster East (1,2)</c:v>
                </c:pt>
                <c:pt idx="31">
                  <c:v>Point Douglas N (1,2)</c:v>
                </c:pt>
                <c:pt idx="32">
                  <c:v>Point Douglas S (1,2)</c:v>
                </c:pt>
                <c:pt idx="34">
                  <c:v>Downtown W (1,2)</c:v>
                </c:pt>
                <c:pt idx="35">
                  <c:v>Downtown E (1,2)</c:v>
                </c:pt>
              </c:strCache>
            </c:strRef>
          </c:cat>
          <c:val>
            <c:numRef>
              <c:f>'graph data'!$H$104:$H$139</c:f>
              <c:numCache>
                <c:ptCount val="36"/>
                <c:pt idx="0">
                  <c:v>1.2085461903</c:v>
                </c:pt>
                <c:pt idx="1">
                  <c:v>1.2085461903</c:v>
                </c:pt>
                <c:pt idx="3">
                  <c:v>1.2085461903</c:v>
                </c:pt>
                <c:pt idx="5">
                  <c:v>1.2085461903</c:v>
                </c:pt>
                <c:pt idx="7">
                  <c:v>1.2085461903</c:v>
                </c:pt>
                <c:pt idx="8">
                  <c:v>1.2085461903</c:v>
                </c:pt>
                <c:pt idx="10">
                  <c:v>1.2085461903</c:v>
                </c:pt>
                <c:pt idx="11">
                  <c:v>1.2085461903</c:v>
                </c:pt>
                <c:pt idx="13">
                  <c:v>1.2085461903</c:v>
                </c:pt>
                <c:pt idx="14">
                  <c:v>1.2085461903</c:v>
                </c:pt>
                <c:pt idx="16">
                  <c:v>1.2085461903</c:v>
                </c:pt>
                <c:pt idx="17">
                  <c:v>1.2085461903</c:v>
                </c:pt>
                <c:pt idx="18">
                  <c:v>1.2085461903</c:v>
                </c:pt>
                <c:pt idx="20">
                  <c:v>1.2085461903</c:v>
                </c:pt>
                <c:pt idx="21">
                  <c:v>1.2085461903</c:v>
                </c:pt>
                <c:pt idx="22">
                  <c:v>1.2085461903</c:v>
                </c:pt>
                <c:pt idx="23">
                  <c:v>1.2085461903</c:v>
                </c:pt>
                <c:pt idx="25">
                  <c:v>1.2085461903</c:v>
                </c:pt>
                <c:pt idx="26">
                  <c:v>1.2085461903</c:v>
                </c:pt>
                <c:pt idx="28">
                  <c:v>1.2085461903</c:v>
                </c:pt>
                <c:pt idx="29">
                  <c:v>1.2085461903</c:v>
                </c:pt>
                <c:pt idx="31">
                  <c:v>1.2085461903</c:v>
                </c:pt>
                <c:pt idx="32">
                  <c:v>1.2085461903</c:v>
                </c:pt>
                <c:pt idx="34">
                  <c:v>1.2085461903</c:v>
                </c:pt>
                <c:pt idx="35">
                  <c:v>1.2085461903</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(1,2)</c:v>
                </c:pt>
                <c:pt idx="1">
                  <c:v>Fort Garry N (1,2)</c:v>
                </c:pt>
                <c:pt idx="3">
                  <c:v>Assiniboine South (1,2,t)</c:v>
                </c:pt>
                <c:pt idx="5">
                  <c:v>Transcona (1,2)</c:v>
                </c:pt>
                <c:pt idx="7">
                  <c:v>River Heights W (1,2)</c:v>
                </c:pt>
                <c:pt idx="8">
                  <c:v>River Heights E (1,2)</c:v>
                </c:pt>
                <c:pt idx="10">
                  <c:v>St. Boniface E (1,2)</c:v>
                </c:pt>
                <c:pt idx="11">
                  <c:v>St. Boniface W (1,2)</c:v>
                </c:pt>
                <c:pt idx="13">
                  <c:v>St. Vital South (1,2)</c:v>
                </c:pt>
                <c:pt idx="14">
                  <c:v>St. Vital North (1,2)</c:v>
                </c:pt>
                <c:pt idx="16">
                  <c:v>Seven Oaks W (1,2)</c:v>
                </c:pt>
                <c:pt idx="17">
                  <c:v>Seven Oaks E (1,2)</c:v>
                </c:pt>
                <c:pt idx="18">
                  <c:v>Seven Oaks N (1,2,t)</c:v>
                </c:pt>
                <c:pt idx="20">
                  <c:v>River East N (1,2)</c:v>
                </c:pt>
                <c:pt idx="21">
                  <c:v>River East E (1,2)</c:v>
                </c:pt>
                <c:pt idx="22">
                  <c:v>River East W (1,2)</c:v>
                </c:pt>
                <c:pt idx="23">
                  <c:v>River East S (1,2)</c:v>
                </c:pt>
                <c:pt idx="25">
                  <c:v>St. James - Assiniboia W (1,2,t)</c:v>
                </c:pt>
                <c:pt idx="26">
                  <c:v>St. James - Assiniboia E (1,2)</c:v>
                </c:pt>
                <c:pt idx="28">
                  <c:v>Inkster West (1,2)</c:v>
                </c:pt>
                <c:pt idx="29">
                  <c:v>Inkster East (1,2)</c:v>
                </c:pt>
                <c:pt idx="31">
                  <c:v>Point Douglas N (1,2)</c:v>
                </c:pt>
                <c:pt idx="32">
                  <c:v>Point Douglas S (1,2)</c:v>
                </c:pt>
                <c:pt idx="34">
                  <c:v>Downtown W (1,2)</c:v>
                </c:pt>
                <c:pt idx="35">
                  <c:v>Downtown E (1,2)</c:v>
                </c:pt>
              </c:strCache>
            </c:strRef>
          </c:cat>
          <c:val>
            <c:numRef>
              <c:f>'graph data'!$I$104:$I$139</c:f>
              <c:numCache>
                <c:ptCount val="36"/>
                <c:pt idx="0">
                  <c:v>1.6084738636</c:v>
                </c:pt>
                <c:pt idx="1">
                  <c:v>1.5591293198</c:v>
                </c:pt>
                <c:pt idx="3">
                  <c:v>1.6073456581</c:v>
                </c:pt>
                <c:pt idx="5">
                  <c:v>1.3135619252</c:v>
                </c:pt>
                <c:pt idx="7">
                  <c:v>2.053519558</c:v>
                </c:pt>
                <c:pt idx="8">
                  <c:v>2.1228948288</c:v>
                </c:pt>
                <c:pt idx="10">
                  <c:v>1.4836988015</c:v>
                </c:pt>
                <c:pt idx="11">
                  <c:v>1.5786375445</c:v>
                </c:pt>
                <c:pt idx="13">
                  <c:v>1.4480456357</c:v>
                </c:pt>
                <c:pt idx="14">
                  <c:v>1.5581149902</c:v>
                </c:pt>
                <c:pt idx="16">
                  <c:v>1.5235497185</c:v>
                </c:pt>
                <c:pt idx="17">
                  <c:v>1.9894653506</c:v>
                </c:pt>
                <c:pt idx="18">
                  <c:v>1.3662556175</c:v>
                </c:pt>
                <c:pt idx="20">
                  <c:v>1.6409424965</c:v>
                </c:pt>
                <c:pt idx="21">
                  <c:v>1.4636286359</c:v>
                </c:pt>
                <c:pt idx="22">
                  <c:v>1.6854308532</c:v>
                </c:pt>
                <c:pt idx="23">
                  <c:v>1.5681848798</c:v>
                </c:pt>
                <c:pt idx="25">
                  <c:v>1.4480566353</c:v>
                </c:pt>
                <c:pt idx="26">
                  <c:v>1.5024093792</c:v>
                </c:pt>
                <c:pt idx="28">
                  <c:v>1.4139408199</c:v>
                </c:pt>
                <c:pt idx="29">
                  <c:v>1.5112477386</c:v>
                </c:pt>
                <c:pt idx="31">
                  <c:v>1.5965627968</c:v>
                </c:pt>
                <c:pt idx="32">
                  <c:v>1.3054563455</c:v>
                </c:pt>
                <c:pt idx="34">
                  <c:v>1.7252616118</c:v>
                </c:pt>
                <c:pt idx="35">
                  <c:v>1.7564190931</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(1,2)</c:v>
                </c:pt>
                <c:pt idx="1">
                  <c:v>Fort Garry N (1,2)</c:v>
                </c:pt>
                <c:pt idx="3">
                  <c:v>Assiniboine South (1,2,t)</c:v>
                </c:pt>
                <c:pt idx="5">
                  <c:v>Transcona (1,2)</c:v>
                </c:pt>
                <c:pt idx="7">
                  <c:v>River Heights W (1,2)</c:v>
                </c:pt>
                <c:pt idx="8">
                  <c:v>River Heights E (1,2)</c:v>
                </c:pt>
                <c:pt idx="10">
                  <c:v>St. Boniface E (1,2)</c:v>
                </c:pt>
                <c:pt idx="11">
                  <c:v>St. Boniface W (1,2)</c:v>
                </c:pt>
                <c:pt idx="13">
                  <c:v>St. Vital South (1,2)</c:v>
                </c:pt>
                <c:pt idx="14">
                  <c:v>St. Vital North (1,2)</c:v>
                </c:pt>
                <c:pt idx="16">
                  <c:v>Seven Oaks W (1,2)</c:v>
                </c:pt>
                <c:pt idx="17">
                  <c:v>Seven Oaks E (1,2)</c:v>
                </c:pt>
                <c:pt idx="18">
                  <c:v>Seven Oaks N (1,2,t)</c:v>
                </c:pt>
                <c:pt idx="20">
                  <c:v>River East N (1,2)</c:v>
                </c:pt>
                <c:pt idx="21">
                  <c:v>River East E (1,2)</c:v>
                </c:pt>
                <c:pt idx="22">
                  <c:v>River East W (1,2)</c:v>
                </c:pt>
                <c:pt idx="23">
                  <c:v>River East S (1,2)</c:v>
                </c:pt>
                <c:pt idx="25">
                  <c:v>St. James - Assiniboia W (1,2,t)</c:v>
                </c:pt>
                <c:pt idx="26">
                  <c:v>St. James - Assiniboia E (1,2)</c:v>
                </c:pt>
                <c:pt idx="28">
                  <c:v>Inkster West (1,2)</c:v>
                </c:pt>
                <c:pt idx="29">
                  <c:v>Inkster East (1,2)</c:v>
                </c:pt>
                <c:pt idx="31">
                  <c:v>Point Douglas N (1,2)</c:v>
                </c:pt>
                <c:pt idx="32">
                  <c:v>Point Douglas S (1,2)</c:v>
                </c:pt>
                <c:pt idx="34">
                  <c:v>Downtown W (1,2)</c:v>
                </c:pt>
                <c:pt idx="35">
                  <c:v>Downtown E (1,2)</c:v>
                </c:pt>
              </c:strCache>
            </c:strRef>
          </c:cat>
          <c:val>
            <c:numRef>
              <c:f>'graph data'!$J$104:$J$139</c:f>
              <c:numCache>
                <c:ptCount val="36"/>
                <c:pt idx="0">
                  <c:v>1.560615407</c:v>
                </c:pt>
                <c:pt idx="1">
                  <c:v>1.5737417996</c:v>
                </c:pt>
                <c:pt idx="3">
                  <c:v>1.8065645716</c:v>
                </c:pt>
                <c:pt idx="5">
                  <c:v>1.3453020662</c:v>
                </c:pt>
                <c:pt idx="7">
                  <c:v>1.9889541036</c:v>
                </c:pt>
                <c:pt idx="8">
                  <c:v>2.0202160941</c:v>
                </c:pt>
                <c:pt idx="10">
                  <c:v>1.464948508</c:v>
                </c:pt>
                <c:pt idx="11">
                  <c:v>1.532861799</c:v>
                </c:pt>
                <c:pt idx="13">
                  <c:v>1.4223796745</c:v>
                </c:pt>
                <c:pt idx="14">
                  <c:v>1.5963445218</c:v>
                </c:pt>
                <c:pt idx="16">
                  <c:v>1.5291475805</c:v>
                </c:pt>
                <c:pt idx="17">
                  <c:v>1.8778069021</c:v>
                </c:pt>
                <c:pt idx="18">
                  <c:v>1.4788661254</c:v>
                </c:pt>
                <c:pt idx="20">
                  <c:v>1.6453471857</c:v>
                </c:pt>
                <c:pt idx="21">
                  <c:v>1.4504643612</c:v>
                </c:pt>
                <c:pt idx="22">
                  <c:v>1.6888995479</c:v>
                </c:pt>
                <c:pt idx="23">
                  <c:v>1.5766199474</c:v>
                </c:pt>
                <c:pt idx="25">
                  <c:v>1.5603553223</c:v>
                </c:pt>
                <c:pt idx="26">
                  <c:v>1.5987492542</c:v>
                </c:pt>
                <c:pt idx="28">
                  <c:v>1.4039116706</c:v>
                </c:pt>
                <c:pt idx="29">
                  <c:v>1.491999654</c:v>
                </c:pt>
                <c:pt idx="31">
                  <c:v>1.5201679261</c:v>
                </c:pt>
                <c:pt idx="32">
                  <c:v>1.2947275608</c:v>
                </c:pt>
                <c:pt idx="34">
                  <c:v>1.6278206735</c:v>
                </c:pt>
                <c:pt idx="35">
                  <c:v>1.7446210879</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data'!$B$104:$B$139</c:f>
              <c:strCache>
                <c:ptCount val="36"/>
                <c:pt idx="0">
                  <c:v>Fort Garry S (1,2)</c:v>
                </c:pt>
                <c:pt idx="1">
                  <c:v>Fort Garry N (1,2)</c:v>
                </c:pt>
                <c:pt idx="3">
                  <c:v>Assiniboine South (1,2,t)</c:v>
                </c:pt>
                <c:pt idx="5">
                  <c:v>Transcona (1,2)</c:v>
                </c:pt>
                <c:pt idx="7">
                  <c:v>River Heights W (1,2)</c:v>
                </c:pt>
                <c:pt idx="8">
                  <c:v>River Heights E (1,2)</c:v>
                </c:pt>
                <c:pt idx="10">
                  <c:v>St. Boniface E (1,2)</c:v>
                </c:pt>
                <c:pt idx="11">
                  <c:v>St. Boniface W (1,2)</c:v>
                </c:pt>
                <c:pt idx="13">
                  <c:v>St. Vital South (1,2)</c:v>
                </c:pt>
                <c:pt idx="14">
                  <c:v>St. Vital North (1,2)</c:v>
                </c:pt>
                <c:pt idx="16">
                  <c:v>Seven Oaks W (1,2)</c:v>
                </c:pt>
                <c:pt idx="17">
                  <c:v>Seven Oaks E (1,2)</c:v>
                </c:pt>
                <c:pt idx="18">
                  <c:v>Seven Oaks N (1,2,t)</c:v>
                </c:pt>
                <c:pt idx="20">
                  <c:v>River East N (1,2)</c:v>
                </c:pt>
                <c:pt idx="21">
                  <c:v>River East E (1,2)</c:v>
                </c:pt>
                <c:pt idx="22">
                  <c:v>River East W (1,2)</c:v>
                </c:pt>
                <c:pt idx="23">
                  <c:v>River East S (1,2)</c:v>
                </c:pt>
                <c:pt idx="25">
                  <c:v>St. James - Assiniboia W (1,2,t)</c:v>
                </c:pt>
                <c:pt idx="26">
                  <c:v>St. James - Assiniboia E (1,2)</c:v>
                </c:pt>
                <c:pt idx="28">
                  <c:v>Inkster West (1,2)</c:v>
                </c:pt>
                <c:pt idx="29">
                  <c:v>Inkster East (1,2)</c:v>
                </c:pt>
                <c:pt idx="31">
                  <c:v>Point Douglas N (1,2)</c:v>
                </c:pt>
                <c:pt idx="32">
                  <c:v>Point Douglas S (1,2)</c:v>
                </c:pt>
                <c:pt idx="34">
                  <c:v>Downtown W (1,2)</c:v>
                </c:pt>
                <c:pt idx="35">
                  <c:v>Downtown E (1,2)</c:v>
                </c:pt>
              </c:strCache>
            </c:strRef>
          </c:cat>
          <c:val>
            <c:numRef>
              <c:f>'graph data'!$K$104:$K$139</c:f>
              <c:numCache>
                <c:ptCount val="36"/>
                <c:pt idx="0">
                  <c:v>1.1975682519</c:v>
                </c:pt>
                <c:pt idx="1">
                  <c:v>1.1975682519</c:v>
                </c:pt>
                <c:pt idx="3">
                  <c:v>1.1975682519</c:v>
                </c:pt>
                <c:pt idx="5">
                  <c:v>1.1975682519</c:v>
                </c:pt>
                <c:pt idx="7">
                  <c:v>1.1975682519</c:v>
                </c:pt>
                <c:pt idx="8">
                  <c:v>1.1975682519</c:v>
                </c:pt>
                <c:pt idx="10">
                  <c:v>1.1975682519</c:v>
                </c:pt>
                <c:pt idx="11">
                  <c:v>1.1975682519</c:v>
                </c:pt>
                <c:pt idx="13">
                  <c:v>1.1975682519</c:v>
                </c:pt>
                <c:pt idx="14">
                  <c:v>1.1975682519</c:v>
                </c:pt>
                <c:pt idx="16">
                  <c:v>1.1975682519</c:v>
                </c:pt>
                <c:pt idx="17">
                  <c:v>1.1975682519</c:v>
                </c:pt>
                <c:pt idx="18">
                  <c:v>1.1975682519</c:v>
                </c:pt>
                <c:pt idx="20">
                  <c:v>1.1975682519</c:v>
                </c:pt>
                <c:pt idx="21">
                  <c:v>1.1975682519</c:v>
                </c:pt>
                <c:pt idx="22">
                  <c:v>1.1975682519</c:v>
                </c:pt>
                <c:pt idx="23">
                  <c:v>1.1975682519</c:v>
                </c:pt>
                <c:pt idx="25">
                  <c:v>1.1975682519</c:v>
                </c:pt>
                <c:pt idx="26">
                  <c:v>1.1975682519</c:v>
                </c:pt>
                <c:pt idx="28">
                  <c:v>1.1975682519</c:v>
                </c:pt>
                <c:pt idx="29">
                  <c:v>1.1975682519</c:v>
                </c:pt>
                <c:pt idx="31">
                  <c:v>1.1975682519</c:v>
                </c:pt>
                <c:pt idx="32">
                  <c:v>1.1975682519</c:v>
                </c:pt>
                <c:pt idx="34">
                  <c:v>1.1975682519</c:v>
                </c:pt>
                <c:pt idx="35">
                  <c:v>1.1975682519</c:v>
                </c:pt>
              </c:numCache>
            </c:numRef>
          </c:val>
        </c:ser>
        <c:axId val="41941129"/>
        <c:axId val="41925842"/>
      </c:barChart>
      <c:catAx>
        <c:axId val="41941129"/>
        <c:scaling>
          <c:orientation val="maxMin"/>
        </c:scaling>
        <c:axPos val="l"/>
        <c:delete val="0"/>
        <c:numFmt formatCode="General" sourceLinked="1"/>
        <c:majorTickMark val="none"/>
        <c:minorTickMark val="none"/>
        <c:tickLblPos val="nextTo"/>
        <c:txPr>
          <a:bodyPr/>
          <a:lstStyle/>
          <a:p>
            <a:pPr>
              <a:defRPr lang="en-US" cap="none" sz="750" b="0" i="0" u="none" baseline="0"/>
            </a:pPr>
          </a:p>
        </c:txPr>
        <c:crossAx val="41925842"/>
        <c:crosses val="autoZero"/>
        <c:auto val="1"/>
        <c:lblOffset val="100"/>
        <c:noMultiLvlLbl val="0"/>
      </c:catAx>
      <c:valAx>
        <c:axId val="41925842"/>
        <c:scaling>
          <c:orientation val="minMax"/>
          <c:max val="2.4"/>
        </c:scaling>
        <c:axPos val="t"/>
        <c:majorGridlines/>
        <c:delete val="0"/>
        <c:numFmt formatCode="0.0" sourceLinked="0"/>
        <c:majorTickMark val="none"/>
        <c:minorTickMark val="none"/>
        <c:tickLblPos val="nextTo"/>
        <c:crossAx val="41941129"/>
        <c:crosses val="max"/>
        <c:crossBetween val="between"/>
        <c:dispUnits/>
        <c:maj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70875"/>
          <c:y val="0.293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Ambulatory Visit Rates to Specialists
by Aggregate RHA Areas</a:t>
            </a:r>
            <a:r>
              <a:rPr lang="en-US" cap="none" sz="800" b="1" i="0" u="none" baseline="0"/>
              <a:t>
</a:t>
            </a:r>
            <a:r>
              <a:rPr lang="en-US" cap="none" sz="800" b="0" i="0" u="none" baseline="0"/>
              <a:t>Age-adjusted annual rate of visits to specialist physicians, per resident</a:t>
            </a:r>
          </a:p>
        </c:rich>
      </c:tx>
      <c:layout>
        <c:manualLayout>
          <c:xMode val="factor"/>
          <c:yMode val="factor"/>
          <c:x val="0"/>
          <c:y val="-0.01925"/>
        </c:manualLayout>
      </c:layout>
      <c:spPr>
        <a:noFill/>
        <a:ln>
          <a:noFill/>
        </a:ln>
      </c:spPr>
    </c:title>
    <c:plotArea>
      <c:layout>
        <c:manualLayout>
          <c:xMode val="edge"/>
          <c:yMode val="edge"/>
          <c:x val="0.017"/>
          <c:y val="0.12825"/>
          <c:w val="0.983"/>
          <c:h val="0.831"/>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data'!$B$17:$B$20</c:f>
              <c:strCache>
                <c:ptCount val="4"/>
                <c:pt idx="0">
                  <c:v>South (1,2)</c:v>
                </c:pt>
                <c:pt idx="1">
                  <c:v>Mid (1,2,t)</c:v>
                </c:pt>
                <c:pt idx="2">
                  <c:v>North (1,2,t)</c:v>
                </c:pt>
                <c:pt idx="3">
                  <c:v>Manitoba</c:v>
                </c:pt>
              </c:strCache>
            </c:strRef>
          </c:cat>
          <c:val>
            <c:numRef>
              <c:f>'graph data'!$H$17:$H$20</c:f>
              <c:numCache>
                <c:ptCount val="4"/>
                <c:pt idx="0">
                  <c:v>1.2085461903</c:v>
                </c:pt>
                <c:pt idx="1">
                  <c:v>1.2085461903</c:v>
                </c:pt>
                <c:pt idx="2">
                  <c:v>1.2085461903</c:v>
                </c:pt>
                <c:pt idx="3">
                  <c:v>1.2085461903</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c:v>
                </c:pt>
                <c:pt idx="1">
                  <c:v>Mid (1,2,t)</c:v>
                </c:pt>
                <c:pt idx="2">
                  <c:v>North (1,2,t)</c:v>
                </c:pt>
                <c:pt idx="3">
                  <c:v>Manitoba</c:v>
                </c:pt>
              </c:strCache>
            </c:strRef>
          </c:cat>
          <c:val>
            <c:numRef>
              <c:f>'graph data'!$I$17:$I$20</c:f>
              <c:numCache>
                <c:ptCount val="4"/>
                <c:pt idx="0">
                  <c:v>0.5724236993</c:v>
                </c:pt>
                <c:pt idx="1">
                  <c:v>0.7033576143</c:v>
                </c:pt>
                <c:pt idx="2">
                  <c:v>0.35465213</c:v>
                </c:pt>
                <c:pt idx="3">
                  <c:v>1.2085461903</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c:v>
                </c:pt>
                <c:pt idx="1">
                  <c:v>Mid (1,2,t)</c:v>
                </c:pt>
                <c:pt idx="2">
                  <c:v>North (1,2,t)</c:v>
                </c:pt>
                <c:pt idx="3">
                  <c:v>Manitoba</c:v>
                </c:pt>
              </c:strCache>
            </c:strRef>
          </c:cat>
          <c:val>
            <c:numRef>
              <c:f>'graph data'!$J$17:$J$20</c:f>
              <c:numCache>
                <c:ptCount val="4"/>
                <c:pt idx="0">
                  <c:v>0.5986418514</c:v>
                </c:pt>
                <c:pt idx="1">
                  <c:v>0.7841482046</c:v>
                </c:pt>
                <c:pt idx="2">
                  <c:v>0.479290574</c:v>
                </c:pt>
                <c:pt idx="3">
                  <c:v>1.1975682519</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data'!$B$17:$B$20</c:f>
              <c:strCache>
                <c:ptCount val="4"/>
                <c:pt idx="0">
                  <c:v>South (1,2)</c:v>
                </c:pt>
                <c:pt idx="1">
                  <c:v>Mid (1,2,t)</c:v>
                </c:pt>
                <c:pt idx="2">
                  <c:v>North (1,2,t)</c:v>
                </c:pt>
                <c:pt idx="3">
                  <c:v>Manitoba</c:v>
                </c:pt>
              </c:strCache>
            </c:strRef>
          </c:cat>
          <c:val>
            <c:numRef>
              <c:f>'graph data'!$K$17:$K$20</c:f>
              <c:numCache>
                <c:ptCount val="4"/>
                <c:pt idx="0">
                  <c:v>1.1975682519</c:v>
                </c:pt>
                <c:pt idx="1">
                  <c:v>1.1975682519</c:v>
                </c:pt>
                <c:pt idx="2">
                  <c:v>1.1975682519</c:v>
                </c:pt>
                <c:pt idx="3">
                  <c:v>1.1975682519</c:v>
                </c:pt>
              </c:numCache>
            </c:numRef>
          </c:val>
        </c:ser>
        <c:axId val="41788259"/>
        <c:axId val="40550012"/>
      </c:barChart>
      <c:catAx>
        <c:axId val="41788259"/>
        <c:scaling>
          <c:orientation val="maxMin"/>
        </c:scaling>
        <c:axPos val="l"/>
        <c:delete val="0"/>
        <c:numFmt formatCode="General" sourceLinked="1"/>
        <c:majorTickMark val="none"/>
        <c:minorTickMark val="none"/>
        <c:tickLblPos val="nextTo"/>
        <c:crossAx val="40550012"/>
        <c:crosses val="autoZero"/>
        <c:auto val="1"/>
        <c:lblOffset val="100"/>
        <c:noMultiLvlLbl val="0"/>
      </c:catAx>
      <c:valAx>
        <c:axId val="40550012"/>
        <c:scaling>
          <c:orientation val="minMax"/>
          <c:max val="2.4"/>
        </c:scaling>
        <c:axPos val="t"/>
        <c:majorGridlines/>
        <c:delete val="0"/>
        <c:numFmt formatCode="0.0" sourceLinked="0"/>
        <c:majorTickMark val="none"/>
        <c:minorTickMark val="none"/>
        <c:tickLblPos val="nextTo"/>
        <c:crossAx val="41788259"/>
        <c:crosses val="max"/>
        <c:crossBetween val="between"/>
        <c:dispUnits/>
        <c:maj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679"/>
          <c:y val="0.147"/>
          <c:w val="0.2902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Ambulatory Visit Rates to Specialists
by Aggregate Winnipeg Areas</a:t>
            </a:r>
            <a:r>
              <a:rPr lang="en-US" cap="none" sz="800" b="0" i="0" u="none" baseline="0"/>
              <a:t>
Age-adjusted annual rate of visits to specialist physicians, per resident</a:t>
            </a:r>
          </a:p>
        </c:rich>
      </c:tx>
      <c:layout>
        <c:manualLayout>
          <c:xMode val="factor"/>
          <c:yMode val="factor"/>
          <c:x val="0.00675"/>
          <c:y val="-0.01925"/>
        </c:manualLayout>
      </c:layout>
      <c:spPr>
        <a:noFill/>
        <a:ln>
          <a:noFill/>
        </a:ln>
      </c:spPr>
    </c:title>
    <c:plotArea>
      <c:layout>
        <c:manualLayout>
          <c:xMode val="edge"/>
          <c:yMode val="edge"/>
          <c:x val="0"/>
          <c:y val="0.1365"/>
          <c:w val="0.9085"/>
          <c:h val="0.827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data'!$B$35:$B$39</c:f>
              <c:strCache>
                <c:ptCount val="5"/>
                <c:pt idx="0">
                  <c:v>Wpg Most Healthy (1,2)</c:v>
                </c:pt>
                <c:pt idx="1">
                  <c:v>Wpg Average Health (1,2)</c:v>
                </c:pt>
                <c:pt idx="2">
                  <c:v>Wpg Least Healthy (1,2)</c:v>
                </c:pt>
                <c:pt idx="3">
                  <c:v>Winnipeg Overall (1,2)</c:v>
                </c:pt>
                <c:pt idx="4">
                  <c:v>Manitoba</c:v>
                </c:pt>
              </c:strCache>
            </c:strRef>
          </c:cat>
          <c:val>
            <c:numRef>
              <c:f>'graph data'!$H$35:$H$39</c:f>
              <c:numCache>
                <c:ptCount val="5"/>
                <c:pt idx="0">
                  <c:v>1.2085461903</c:v>
                </c:pt>
                <c:pt idx="1">
                  <c:v>1.2085461903</c:v>
                </c:pt>
                <c:pt idx="2">
                  <c:v>1.2085461903</c:v>
                </c:pt>
                <c:pt idx="3">
                  <c:v>1.2085461903</c:v>
                </c:pt>
                <c:pt idx="4">
                  <c:v>1.2085461903</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c:v>
                </c:pt>
                <c:pt idx="1">
                  <c:v>Wpg Average Health (1,2)</c:v>
                </c:pt>
                <c:pt idx="2">
                  <c:v>Wpg Least Healthy (1,2)</c:v>
                </c:pt>
                <c:pt idx="3">
                  <c:v>Winnipeg Overall (1,2)</c:v>
                </c:pt>
                <c:pt idx="4">
                  <c:v>Manitoba</c:v>
                </c:pt>
              </c:strCache>
            </c:strRef>
          </c:cat>
          <c:val>
            <c:numRef>
              <c:f>'graph data'!$I$35:$I$39</c:f>
              <c:numCache>
                <c:ptCount val="5"/>
                <c:pt idx="0">
                  <c:v>1.6227702302</c:v>
                </c:pt>
                <c:pt idx="1">
                  <c:v>1.7351677613</c:v>
                </c:pt>
                <c:pt idx="2">
                  <c:v>1.577464659</c:v>
                </c:pt>
                <c:pt idx="3">
                  <c:v>1.6462806925</c:v>
                </c:pt>
                <c:pt idx="4">
                  <c:v>1.2085461903</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c:v>
                </c:pt>
                <c:pt idx="1">
                  <c:v>Wpg Average Health (1,2)</c:v>
                </c:pt>
                <c:pt idx="2">
                  <c:v>Wpg Least Healthy (1,2)</c:v>
                </c:pt>
                <c:pt idx="3">
                  <c:v>Winnipeg Overall (1,2)</c:v>
                </c:pt>
                <c:pt idx="4">
                  <c:v>Manitoba</c:v>
                </c:pt>
              </c:strCache>
            </c:strRef>
          </c:cat>
          <c:val>
            <c:numRef>
              <c:f>'graph data'!$J$35:$J$39</c:f>
              <c:numCache>
                <c:ptCount val="5"/>
                <c:pt idx="0">
                  <c:v>1.6324736441</c:v>
                </c:pt>
                <c:pt idx="1">
                  <c:v>1.6718901603</c:v>
                </c:pt>
                <c:pt idx="2">
                  <c:v>1.5691716866</c:v>
                </c:pt>
                <c:pt idx="3">
                  <c:v>1.6310341856</c:v>
                </c:pt>
                <c:pt idx="4">
                  <c:v>1.1975682519</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data'!$B$35:$B$39</c:f>
              <c:strCache>
                <c:ptCount val="5"/>
                <c:pt idx="0">
                  <c:v>Wpg Most Healthy (1,2)</c:v>
                </c:pt>
                <c:pt idx="1">
                  <c:v>Wpg Average Health (1,2)</c:v>
                </c:pt>
                <c:pt idx="2">
                  <c:v>Wpg Least Healthy (1,2)</c:v>
                </c:pt>
                <c:pt idx="3">
                  <c:v>Winnipeg Overall (1,2)</c:v>
                </c:pt>
                <c:pt idx="4">
                  <c:v>Manitoba</c:v>
                </c:pt>
              </c:strCache>
            </c:strRef>
          </c:cat>
          <c:val>
            <c:numRef>
              <c:f>'graph data'!$K$35:$K$39</c:f>
              <c:numCache>
                <c:ptCount val="5"/>
                <c:pt idx="0">
                  <c:v>1.1975682519</c:v>
                </c:pt>
                <c:pt idx="1">
                  <c:v>1.1975682519</c:v>
                </c:pt>
                <c:pt idx="2">
                  <c:v>1.1975682519</c:v>
                </c:pt>
                <c:pt idx="3">
                  <c:v>1.1975682519</c:v>
                </c:pt>
                <c:pt idx="4">
                  <c:v>1.1975682519</c:v>
                </c:pt>
              </c:numCache>
            </c:numRef>
          </c:val>
        </c:ser>
        <c:axId val="29405789"/>
        <c:axId val="63325510"/>
      </c:barChart>
      <c:catAx>
        <c:axId val="29405789"/>
        <c:scaling>
          <c:orientation val="maxMin"/>
        </c:scaling>
        <c:axPos val="l"/>
        <c:delete val="0"/>
        <c:numFmt formatCode="General" sourceLinked="1"/>
        <c:majorTickMark val="none"/>
        <c:minorTickMark val="none"/>
        <c:tickLblPos val="nextTo"/>
        <c:crossAx val="63325510"/>
        <c:crosses val="autoZero"/>
        <c:auto val="1"/>
        <c:lblOffset val="100"/>
        <c:noMultiLvlLbl val="0"/>
      </c:catAx>
      <c:valAx>
        <c:axId val="63325510"/>
        <c:scaling>
          <c:orientation val="minMax"/>
          <c:max val="2.4"/>
        </c:scaling>
        <c:axPos val="t"/>
        <c:majorGridlines/>
        <c:delete val="0"/>
        <c:numFmt formatCode="0.0" sourceLinked="0"/>
        <c:majorTickMark val="none"/>
        <c:minorTickMark val="none"/>
        <c:tickLblPos val="nextTo"/>
        <c:crossAx val="29405789"/>
        <c:crosses val="max"/>
        <c:crossBetween val="between"/>
        <c:dispUnits/>
        <c:majorUnit val="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975"/>
          <c:y val="0.149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81"/>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98"/>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0.21875</cdr:x>
      <cdr:y>0.87875</cdr:y>
    </cdr:from>
    <cdr:to>
      <cdr:x>0.95625</cdr:x>
      <cdr:y>0.987</cdr:y>
    </cdr:to>
    <cdr:sp>
      <cdr:nvSpPr>
        <cdr:cNvPr id="1" name="TextBox 4"/>
        <cdr:cNvSpPr txBox="1">
          <a:spLocks noChangeArrowheads="1"/>
        </cdr:cNvSpPr>
      </cdr:nvSpPr>
      <cdr:spPr>
        <a:xfrm>
          <a:off x="1247775" y="4000500"/>
          <a:ext cx="4210050"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0.6425</cdr:x>
      <cdr:y>0.96125</cdr:y>
    </cdr:from>
    <cdr:to>
      <cdr:x>1</cdr:x>
      <cdr:y>1</cdr:y>
    </cdr:to>
    <cdr:sp>
      <cdr:nvSpPr>
        <cdr:cNvPr id="2" name="mchp"/>
        <cdr:cNvSpPr txBox="1">
          <a:spLocks noChangeArrowheads="1"/>
        </cdr:cNvSpPr>
      </cdr:nvSpPr>
      <cdr:spPr>
        <a:xfrm>
          <a:off x="3657600" y="4381500"/>
          <a:ext cx="2038350" cy="180975"/>
        </a:xfrm>
        <a:prstGeom prst="rect">
          <a:avLst/>
        </a:prstGeom>
        <a:solidFill>
          <a:srgbClr val="FFFFFF"/>
        </a:solid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0.6125</cdr:x>
      <cdr:y>0.9595</cdr:y>
    </cdr:from>
    <cdr:to>
      <cdr:x>0.99975</cdr:x>
      <cdr:y>1</cdr:y>
    </cdr:to>
    <cdr:sp>
      <cdr:nvSpPr>
        <cdr:cNvPr id="1" name="TextBox 1"/>
        <cdr:cNvSpPr txBox="1">
          <a:spLocks noChangeArrowheads="1"/>
        </cdr:cNvSpPr>
      </cdr:nvSpPr>
      <cdr:spPr>
        <a:xfrm>
          <a:off x="3486150" y="4371975"/>
          <a:ext cx="2209800" cy="180975"/>
        </a:xfrm>
        <a:prstGeom prst="rect">
          <a:avLst/>
        </a:prstGeom>
        <a:noFill/>
        <a:ln w="9525" cmpd="sng">
          <a:noFill/>
        </a:ln>
      </cdr:spPr>
      <cdr:txBody>
        <a:bodyPr vertOverflow="clip" wrap="square" anchor="b"/>
        <a:p>
          <a:pPr algn="ctr">
            <a:defRPr/>
          </a:pPr>
          <a:r>
            <a:rPr lang="en-US" cap="none" sz="700" b="0" i="0" u="none" baseline="0"/>
            <a:t>Source: Manitoba Centre for Health Policy, 2008</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0.64525</cdr:x>
      <cdr:y>0.983</cdr:y>
    </cdr:from>
    <cdr:to>
      <cdr:x>1</cdr:x>
      <cdr:y>1</cdr:y>
    </cdr:to>
    <cdr:sp>
      <cdr:nvSpPr>
        <cdr:cNvPr id="1" name="TextBox 1"/>
        <cdr:cNvSpPr txBox="1">
          <a:spLocks noChangeArrowheads="1"/>
        </cdr:cNvSpPr>
      </cdr:nvSpPr>
      <cdr:spPr>
        <a:xfrm>
          <a:off x="4733925" y="9725025"/>
          <a:ext cx="2609850" cy="171450"/>
        </a:xfrm>
        <a:prstGeom prst="rect">
          <a:avLst/>
        </a:prstGeom>
        <a:noFill/>
        <a:ln w="9525" cmpd="sng">
          <a:noFill/>
        </a:ln>
      </cdr:spPr>
      <cdr:txBody>
        <a:bodyPr vertOverflow="clip" wrap="square" anchor="b"/>
        <a:p>
          <a:pPr algn="ctr">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nchor="b"/>
          <a:p>
            <a:pPr algn="ctr">
              <a:defRPr/>
            </a:pPr>
            <a:r>
              <a:rPr lang="en-US" cap="none" sz="700" b="0" i="0" u="none" baseline="0"/>
              <a:t>Source: Manitoba Centre for Health Policy, 2008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0.618</cdr:x>
      <cdr:y>0.98075</cdr:y>
    </cdr:from>
    <cdr:to>
      <cdr:x>1</cdr:x>
      <cdr:y>1</cdr:y>
    </cdr:to>
    <cdr:sp>
      <cdr:nvSpPr>
        <cdr:cNvPr id="1" name="TextBox 1"/>
        <cdr:cNvSpPr txBox="1">
          <a:spLocks noChangeArrowheads="1"/>
        </cdr:cNvSpPr>
      </cdr:nvSpPr>
      <cdr:spPr>
        <a:xfrm>
          <a:off x="3524250" y="8058150"/>
          <a:ext cx="2181225" cy="161925"/>
        </a:xfrm>
        <a:prstGeom prst="rect">
          <a:avLst/>
        </a:prstGeom>
        <a:no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0.6045</cdr:x>
      <cdr:y>0.9595</cdr:y>
    </cdr:from>
    <cdr:to>
      <cdr:x>1</cdr:x>
      <cdr:y>1</cdr:y>
    </cdr:to>
    <cdr:sp>
      <cdr:nvSpPr>
        <cdr:cNvPr id="1" name="TextBox 1"/>
        <cdr:cNvSpPr txBox="1">
          <a:spLocks noChangeArrowheads="1"/>
        </cdr:cNvSpPr>
      </cdr:nvSpPr>
      <cdr:spPr>
        <a:xfrm>
          <a:off x="3448050" y="4371975"/>
          <a:ext cx="2257425" cy="180975"/>
        </a:xfrm>
        <a:prstGeom prst="rect">
          <a:avLst/>
        </a:prstGeom>
        <a:no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A58" sqref="A58"/>
    </sheetView>
  </sheetViews>
  <sheetFormatPr defaultColWidth="9.140625" defaultRowHeight="12.75"/>
  <cols>
    <col min="1" max="1" width="12.421875" style="0" customWidth="1"/>
    <col min="3" max="3" width="8.00390625" style="0" customWidth="1"/>
    <col min="4" max="4" width="9.57421875" style="0" customWidth="1"/>
    <col min="5" max="5" width="8.00390625" style="0" customWidth="1"/>
    <col min="7" max="7" width="18.140625" style="0" customWidth="1"/>
    <col min="8" max="8" width="8.8515625" style="0" customWidth="1"/>
    <col min="9" max="9" width="8.00390625" style="0" customWidth="1"/>
    <col min="10" max="10" width="9.00390625" style="0" customWidth="1"/>
    <col min="11" max="11" width="8.00390625" style="0" customWidth="1"/>
  </cols>
  <sheetData>
    <row r="1" spans="1:5" ht="15.75" thickBot="1">
      <c r="A1" s="16" t="s">
        <v>421</v>
      </c>
      <c r="B1" s="16"/>
      <c r="C1" s="16"/>
      <c r="D1" s="16"/>
      <c r="E1" s="16"/>
    </row>
    <row r="2" spans="1:11" ht="13.5" thickBot="1">
      <c r="A2" s="65" t="s">
        <v>140</v>
      </c>
      <c r="B2" s="59" t="s">
        <v>284</v>
      </c>
      <c r="C2" s="59"/>
      <c r="D2" s="59"/>
      <c r="E2" s="60"/>
      <c r="G2" s="65" t="s">
        <v>140</v>
      </c>
      <c r="H2" s="59" t="s">
        <v>284</v>
      </c>
      <c r="I2" s="59"/>
      <c r="J2" s="59"/>
      <c r="K2" s="60"/>
    </row>
    <row r="3" spans="1:11" ht="12.75">
      <c r="A3" s="66"/>
      <c r="B3" s="17" t="s">
        <v>141</v>
      </c>
      <c r="C3" s="18" t="s">
        <v>422</v>
      </c>
      <c r="D3" s="19" t="s">
        <v>141</v>
      </c>
      <c r="E3" s="55" t="s">
        <v>422</v>
      </c>
      <c r="G3" s="66"/>
      <c r="H3" s="17" t="s">
        <v>141</v>
      </c>
      <c r="I3" s="18" t="s">
        <v>422</v>
      </c>
      <c r="J3" s="19" t="s">
        <v>141</v>
      </c>
      <c r="K3" s="55" t="s">
        <v>422</v>
      </c>
    </row>
    <row r="4" spans="1:11" ht="12.75">
      <c r="A4" s="66"/>
      <c r="B4" s="17" t="s">
        <v>142</v>
      </c>
      <c r="C4" s="18" t="s">
        <v>423</v>
      </c>
      <c r="D4" s="19" t="s">
        <v>142</v>
      </c>
      <c r="E4" s="56" t="s">
        <v>423</v>
      </c>
      <c r="G4" s="66"/>
      <c r="H4" s="17" t="s">
        <v>142</v>
      </c>
      <c r="I4" s="18" t="s">
        <v>423</v>
      </c>
      <c r="J4" s="19" t="s">
        <v>142</v>
      </c>
      <c r="K4" s="56" t="s">
        <v>423</v>
      </c>
    </row>
    <row r="5" spans="1:11" ht="12.75">
      <c r="A5" s="66"/>
      <c r="B5" s="20" t="s">
        <v>143</v>
      </c>
      <c r="C5" s="21" t="s">
        <v>424</v>
      </c>
      <c r="D5" s="22" t="s">
        <v>143</v>
      </c>
      <c r="E5" s="57" t="s">
        <v>424</v>
      </c>
      <c r="G5" s="66"/>
      <c r="H5" s="20" t="s">
        <v>143</v>
      </c>
      <c r="I5" s="21" t="s">
        <v>424</v>
      </c>
      <c r="J5" s="22" t="s">
        <v>143</v>
      </c>
      <c r="K5" s="57" t="s">
        <v>424</v>
      </c>
    </row>
    <row r="6" spans="1:11" ht="13.5" thickBot="1">
      <c r="A6" s="67"/>
      <c r="B6" s="61" t="s">
        <v>286</v>
      </c>
      <c r="C6" s="62"/>
      <c r="D6" s="63" t="s">
        <v>287</v>
      </c>
      <c r="E6" s="64"/>
      <c r="G6" s="67"/>
      <c r="H6" s="61" t="s">
        <v>286</v>
      </c>
      <c r="I6" s="62"/>
      <c r="J6" s="63" t="s">
        <v>287</v>
      </c>
      <c r="K6" s="64"/>
    </row>
    <row r="7" spans="1:11" ht="12.75">
      <c r="A7" s="24" t="s">
        <v>144</v>
      </c>
      <c r="B7" s="47">
        <f>'orig. data'!B4/8</f>
        <v>34335.875</v>
      </c>
      <c r="C7" s="34">
        <f>'orig. data'!H4</f>
        <v>0.6798981218</v>
      </c>
      <c r="D7" s="51">
        <f>'orig. data'!P4/8</f>
        <v>39317.625</v>
      </c>
      <c r="E7" s="37">
        <f>'orig. data'!V4</f>
        <v>0.7017808855</v>
      </c>
      <c r="G7" s="29" t="s">
        <v>159</v>
      </c>
      <c r="H7" s="47">
        <f>'orig. data'!B19/8</f>
        <v>89825.75</v>
      </c>
      <c r="I7" s="34">
        <f>'orig. data'!H19</f>
        <v>1.5465400061</v>
      </c>
      <c r="J7" s="51">
        <f>'orig. data'!P19/8</f>
        <v>96671.875</v>
      </c>
      <c r="K7" s="37">
        <f>'orig. data'!V19</f>
        <v>1.5340389532</v>
      </c>
    </row>
    <row r="8" spans="1:11" ht="12.75">
      <c r="A8" s="25" t="s">
        <v>145</v>
      </c>
      <c r="B8" s="48">
        <f>'orig. data'!B5/8</f>
        <v>54791.5</v>
      </c>
      <c r="C8" s="34">
        <f>'orig. data'!H5</f>
        <v>0.5827921992</v>
      </c>
      <c r="D8" s="51">
        <f>'orig. data'!P5/8</f>
        <v>61167</v>
      </c>
      <c r="E8" s="37">
        <f>'orig. data'!V5</f>
        <v>0.6236733737</v>
      </c>
      <c r="G8" s="30" t="s">
        <v>160</v>
      </c>
      <c r="H8" s="48">
        <f>'orig. data'!B20/8</f>
        <v>58436</v>
      </c>
      <c r="I8" s="34">
        <f>'orig. data'!H20</f>
        <v>1.6090369968</v>
      </c>
      <c r="J8" s="51">
        <f>'orig. data'!P20/8</f>
        <v>63669.375</v>
      </c>
      <c r="K8" s="37">
        <f>'orig. data'!V20</f>
        <v>1.7298170185</v>
      </c>
    </row>
    <row r="9" spans="1:11" ht="12.75">
      <c r="A9" s="25" t="s">
        <v>146</v>
      </c>
      <c r="B9" s="48">
        <f>'orig. data'!B7/8</f>
        <v>37022.375</v>
      </c>
      <c r="C9" s="34">
        <f>'orig. data'!H7</f>
        <v>0.5043104402</v>
      </c>
      <c r="D9" s="51">
        <f>'orig. data'!P7/8</f>
        <v>35453.75</v>
      </c>
      <c r="E9" s="37">
        <f>'orig. data'!V7</f>
        <v>0.5031496747</v>
      </c>
      <c r="G9" s="30" t="s">
        <v>165</v>
      </c>
      <c r="H9" s="48">
        <f>'orig. data'!B25/8</f>
        <v>44457.75</v>
      </c>
      <c r="I9" s="34">
        <f>'orig. data'!H25</f>
        <v>1.3203964954</v>
      </c>
      <c r="J9" s="51">
        <f>'orig. data'!P25/8</f>
        <v>44265.375</v>
      </c>
      <c r="K9" s="37">
        <f>'orig. data'!V25</f>
        <v>1.3305541674</v>
      </c>
    </row>
    <row r="10" spans="1:11" ht="12.75">
      <c r="A10" s="25" t="s">
        <v>108</v>
      </c>
      <c r="B10" s="48">
        <f>'orig. data'!B6/8</f>
        <v>52989.75</v>
      </c>
      <c r="C10" s="34">
        <f>'orig. data'!H6</f>
        <v>1.1253763041</v>
      </c>
      <c r="D10" s="51">
        <f>'orig. data'!P6/8</f>
        <v>41915.875</v>
      </c>
      <c r="E10" s="37">
        <f>'orig. data'!V6</f>
        <v>0.879292532</v>
      </c>
      <c r="G10" s="30" t="s">
        <v>161</v>
      </c>
      <c r="H10" s="48">
        <f>'orig. data'!B21/8</f>
        <v>119846.25</v>
      </c>
      <c r="I10" s="34">
        <f>'orig. data'!H21</f>
        <v>2.0614409467</v>
      </c>
      <c r="J10" s="51">
        <f>'orig. data'!P21/8</f>
        <v>108476.75</v>
      </c>
      <c r="K10" s="37">
        <f>'orig. data'!V21</f>
        <v>1.9313726145</v>
      </c>
    </row>
    <row r="11" spans="1:11" ht="12.75">
      <c r="A11" s="25" t="s">
        <v>154</v>
      </c>
      <c r="B11" s="48">
        <f>'orig. data'!B8/8</f>
        <v>1055723.75</v>
      </c>
      <c r="C11" s="34">
        <f>'orig. data'!H8</f>
        <v>1.632210502</v>
      </c>
      <c r="D11" s="51">
        <f>'orig. data'!P8/8</f>
        <v>1042724.25</v>
      </c>
      <c r="E11" s="37">
        <f>'orig. data'!V8</f>
        <v>1.5951887674</v>
      </c>
      <c r="G11" s="30" t="s">
        <v>164</v>
      </c>
      <c r="H11" s="48">
        <f>'orig. data'!B24/8</f>
        <v>68890.375</v>
      </c>
      <c r="I11" s="34">
        <f>'orig. data'!H24</f>
        <v>1.5250554127</v>
      </c>
      <c r="J11" s="51">
        <f>'orig. data'!P24/8</f>
        <v>71189.5</v>
      </c>
      <c r="K11" s="37">
        <f>'orig. data'!V24</f>
        <v>1.4820917856</v>
      </c>
    </row>
    <row r="12" spans="1:11" ht="12.75">
      <c r="A12" s="25" t="s">
        <v>147</v>
      </c>
      <c r="B12" s="48">
        <f>'orig. data'!B9/8</f>
        <v>15440.25</v>
      </c>
      <c r="C12" s="34">
        <f>'orig. data'!H9</f>
        <v>0.3394300789</v>
      </c>
      <c r="D12" s="51">
        <f>'orig. data'!P9/8</f>
        <v>18874.875</v>
      </c>
      <c r="E12" s="37">
        <f>'orig. data'!V9</f>
        <v>0.4350991946</v>
      </c>
      <c r="G12" s="30" t="s">
        <v>162</v>
      </c>
      <c r="H12" s="48">
        <f>'orig. data'!B22/8</f>
        <v>91613.125</v>
      </c>
      <c r="I12" s="34">
        <f>'orig. data'!H22</f>
        <v>1.5326488148</v>
      </c>
      <c r="J12" s="51">
        <f>'orig. data'!P22/8</f>
        <v>89627.125</v>
      </c>
      <c r="K12" s="37">
        <f>'orig. data'!V22</f>
        <v>1.474227334</v>
      </c>
    </row>
    <row r="13" spans="1:11" ht="12.75">
      <c r="A13" s="25" t="s">
        <v>148</v>
      </c>
      <c r="B13" s="48">
        <f>'orig. data'!B10/8</f>
        <v>71260.25</v>
      </c>
      <c r="C13" s="34">
        <f>'orig. data'!H10</f>
        <v>0.9785925057</v>
      </c>
      <c r="D13" s="51">
        <f>'orig. data'!P10/8</f>
        <v>78555.75</v>
      </c>
      <c r="E13" s="37">
        <f>'orig. data'!V10</f>
        <v>1.0423269191</v>
      </c>
      <c r="G13" s="30" t="s">
        <v>166</v>
      </c>
      <c r="H13" s="48">
        <f>'orig. data'!B26/8</f>
        <v>100070.5</v>
      </c>
      <c r="I13" s="34">
        <f>'orig. data'!H26</f>
        <v>1.8116734406</v>
      </c>
      <c r="J13" s="51">
        <f>'orig. data'!P26/8</f>
        <v>101431.375</v>
      </c>
      <c r="K13" s="37">
        <f>'orig. data'!V26</f>
        <v>1.744980861</v>
      </c>
    </row>
    <row r="14" spans="1:11" ht="12.75">
      <c r="A14" s="25" t="s">
        <v>149</v>
      </c>
      <c r="B14" s="48">
        <f>'orig. data'!B11/8</f>
        <v>29380.125</v>
      </c>
      <c r="C14" s="34">
        <f>'orig. data'!H11</f>
        <v>0.7939796439</v>
      </c>
      <c r="D14" s="51">
        <f>'orig. data'!P11/8</f>
        <v>34736.125</v>
      </c>
      <c r="E14" s="37">
        <f>'orig. data'!V11</f>
        <v>0.8802200796</v>
      </c>
      <c r="G14" s="30" t="s">
        <v>163</v>
      </c>
      <c r="H14" s="48">
        <f>'orig. data'!B23/8</f>
        <v>149372.25</v>
      </c>
      <c r="I14" s="34">
        <f>'orig. data'!H23</f>
        <v>1.6509439567</v>
      </c>
      <c r="J14" s="51">
        <f>'orig. data'!P23/8</f>
        <v>148924.25</v>
      </c>
      <c r="K14" s="37">
        <f>'orig. data'!V23</f>
        <v>1.6041022354</v>
      </c>
    </row>
    <row r="15" spans="1:11" ht="12.75">
      <c r="A15" s="25" t="s">
        <v>150</v>
      </c>
      <c r="B15" s="48">
        <f>'orig. data'!B12/8</f>
        <v>548.125</v>
      </c>
      <c r="C15" s="34">
        <f>'orig. data'!H12</f>
        <v>0.4787640572</v>
      </c>
      <c r="D15" s="51">
        <f>'orig. data'!P12/8</f>
        <v>585.375</v>
      </c>
      <c r="E15" s="37">
        <f>'orig. data'!V12</f>
        <v>0.5777914867</v>
      </c>
      <c r="G15" s="30" t="s">
        <v>167</v>
      </c>
      <c r="H15" s="48">
        <f>'orig. data'!B27/8</f>
        <v>93156.125</v>
      </c>
      <c r="I15" s="34">
        <f>'orig. data'!H27</f>
        <v>1.507243475</v>
      </c>
      <c r="J15" s="51">
        <f>'orig. data'!P27/8</f>
        <v>96039.25</v>
      </c>
      <c r="K15" s="37">
        <f>'orig. data'!V27</f>
        <v>1.6188766469</v>
      </c>
    </row>
    <row r="16" spans="1:11" ht="12.75">
      <c r="A16" s="25" t="s">
        <v>151</v>
      </c>
      <c r="B16" s="48">
        <f>'orig. data'!B13/8</f>
        <v>6109.25</v>
      </c>
      <c r="C16" s="34">
        <f>'orig. data'!H13</f>
        <v>0.2388116586</v>
      </c>
      <c r="D16" s="51">
        <f>'orig. data'!P13/8</f>
        <v>8205.875</v>
      </c>
      <c r="E16" s="37">
        <f>'orig. data'!V13</f>
        <v>0.328080802</v>
      </c>
      <c r="G16" s="30" t="s">
        <v>168</v>
      </c>
      <c r="H16" s="48">
        <f>'orig. data'!B28/8</f>
        <v>47988.75</v>
      </c>
      <c r="I16" s="34">
        <f>'orig. data'!H28</f>
        <v>1.5387236021</v>
      </c>
      <c r="J16" s="51">
        <f>'orig. data'!P28/8</f>
        <v>46702.75</v>
      </c>
      <c r="K16" s="37">
        <f>'orig. data'!V28</f>
        <v>1.4922555856</v>
      </c>
    </row>
    <row r="17" spans="1:11" ht="12.75">
      <c r="A17" s="25" t="s">
        <v>152</v>
      </c>
      <c r="B17" s="48">
        <f>'orig. data'!B14/8</f>
        <v>16796</v>
      </c>
      <c r="C17" s="34">
        <f>'orig. data'!H14</f>
        <v>0.3872511017</v>
      </c>
      <c r="D17" s="51">
        <f>'orig. data'!P14/8</f>
        <v>22076.375</v>
      </c>
      <c r="E17" s="37">
        <f>'orig. data'!V14</f>
        <v>0.4882533451</v>
      </c>
      <c r="G17" s="30" t="s">
        <v>170</v>
      </c>
      <c r="H17" s="54">
        <f>'orig. data'!B30/8</f>
        <v>66480.5</v>
      </c>
      <c r="I17" s="34">
        <f>'orig. data'!H30</f>
        <v>1.5472230546</v>
      </c>
      <c r="J17" s="51">
        <f>'orig. data'!P30/8</f>
        <v>58980.125</v>
      </c>
      <c r="K17" s="37">
        <f>'orig. data'!V30</f>
        <v>1.4367743291</v>
      </c>
    </row>
    <row r="18" spans="1:11" ht="12.75">
      <c r="A18" s="26"/>
      <c r="B18" s="49"/>
      <c r="C18" s="35"/>
      <c r="D18" s="52"/>
      <c r="E18" s="38"/>
      <c r="G18" s="30" t="s">
        <v>169</v>
      </c>
      <c r="H18" s="48">
        <f>'orig. data'!B29/8</f>
        <v>125586.375</v>
      </c>
      <c r="I18" s="34">
        <f>'orig. data'!H29</f>
        <v>1.6975920572</v>
      </c>
      <c r="J18" s="51">
        <f>'orig. data'!P29/8</f>
        <v>116746.5</v>
      </c>
      <c r="K18" s="37">
        <f>'orig. data'!V29</f>
        <v>1.6005524985</v>
      </c>
    </row>
    <row r="19" spans="1:11" ht="12.75">
      <c r="A19" s="25" t="s">
        <v>157</v>
      </c>
      <c r="B19" s="48">
        <f>'orig. data'!B15/8</f>
        <v>126149.75</v>
      </c>
      <c r="C19" s="34">
        <f>'orig. data'!H15</f>
        <v>0.5788574369</v>
      </c>
      <c r="D19" s="51">
        <f>'orig. data'!P15/8</f>
        <v>135938.375</v>
      </c>
      <c r="E19" s="37">
        <f>'orig. data'!V15</f>
        <v>0.6053422291</v>
      </c>
      <c r="G19" s="31"/>
      <c r="H19" s="49"/>
      <c r="I19" s="35"/>
      <c r="J19" s="52"/>
      <c r="K19" s="38"/>
    </row>
    <row r="20" spans="1:11" ht="12.75">
      <c r="A20" s="25" t="s">
        <v>158</v>
      </c>
      <c r="B20" s="48">
        <f>'orig. data'!B16/8</f>
        <v>116080.625</v>
      </c>
      <c r="C20" s="34">
        <f>'orig. data'!H16</f>
        <v>0.7474052147</v>
      </c>
      <c r="D20" s="51">
        <f>'orig. data'!P16/8</f>
        <v>132166.75</v>
      </c>
      <c r="E20" s="37">
        <f>'orig. data'!V16</f>
        <v>0.8353913919</v>
      </c>
      <c r="G20" s="30" t="s">
        <v>171</v>
      </c>
      <c r="H20" s="48">
        <f>'orig. data'!B31/8</f>
        <v>508827.375</v>
      </c>
      <c r="I20" s="34">
        <f>'orig. data'!H31</f>
        <v>1.6135302677</v>
      </c>
      <c r="J20" s="51">
        <f>'orig. data'!P31/8</f>
        <v>521775.125</v>
      </c>
      <c r="K20" s="37">
        <f>'orig. data'!V31</f>
        <v>1.5994774168</v>
      </c>
    </row>
    <row r="21" spans="1:11" ht="12.75">
      <c r="A21" s="25" t="s">
        <v>153</v>
      </c>
      <c r="B21" s="48">
        <f>'orig. data'!B17/8</f>
        <v>23453.375</v>
      </c>
      <c r="C21" s="34">
        <f>'orig. data'!H17</f>
        <v>0.334574433</v>
      </c>
      <c r="D21" s="51">
        <f>'orig. data'!P17/8</f>
        <v>30867.625</v>
      </c>
      <c r="E21" s="37">
        <f>'orig. data'!V17</f>
        <v>0.4332913975</v>
      </c>
      <c r="G21" s="30" t="s">
        <v>172</v>
      </c>
      <c r="H21" s="48">
        <f>'orig. data'!B32/8</f>
        <v>327556.25</v>
      </c>
      <c r="I21" s="34">
        <f>'orig. data'!H32</f>
        <v>1.6700305844</v>
      </c>
      <c r="J21" s="51">
        <f>'orig. data'!P32/8</f>
        <v>313331.25</v>
      </c>
      <c r="K21" s="37">
        <f>'orig. data'!V32</f>
        <v>1.605622706</v>
      </c>
    </row>
    <row r="22" spans="1:11" ht="12.75">
      <c r="A22" s="26"/>
      <c r="B22" s="49"/>
      <c r="C22" s="35"/>
      <c r="D22" s="52"/>
      <c r="E22" s="38"/>
      <c r="G22" s="30" t="s">
        <v>173</v>
      </c>
      <c r="H22" s="48">
        <f>'orig. data'!B33/8</f>
        <v>219340.125</v>
      </c>
      <c r="I22" s="34">
        <f>'orig. data'!H33</f>
        <v>1.6209249887</v>
      </c>
      <c r="J22" s="51">
        <f>'orig. data'!P33/8</f>
        <v>207617.875</v>
      </c>
      <c r="K22" s="37">
        <f>'orig. data'!V33</f>
        <v>1.5692249407</v>
      </c>
    </row>
    <row r="23" spans="1:11" ht="13.5" thickBot="1">
      <c r="A23" s="27" t="s">
        <v>155</v>
      </c>
      <c r="B23" s="50">
        <f>'orig. data'!B18/8</f>
        <v>1374397.25</v>
      </c>
      <c r="C23" s="36">
        <f>'orig. data'!H18</f>
        <v>1.2085461903</v>
      </c>
      <c r="D23" s="53">
        <f>'orig. data'!P18/8</f>
        <v>1383612.875</v>
      </c>
      <c r="E23" s="39">
        <f>'orig. data'!V18</f>
        <v>1.1975682519</v>
      </c>
      <c r="G23" s="26"/>
      <c r="H23" s="49"/>
      <c r="I23" s="35"/>
      <c r="J23" s="52"/>
      <c r="K23" s="38"/>
    </row>
    <row r="24" spans="1:11" ht="13.5" thickBot="1">
      <c r="A24" s="23" t="s">
        <v>156</v>
      </c>
      <c r="C24" s="28"/>
      <c r="G24" s="27" t="s">
        <v>154</v>
      </c>
      <c r="H24" s="50">
        <f>'orig. data'!B8/8</f>
        <v>1055723.75</v>
      </c>
      <c r="I24" s="40">
        <f>'orig. data'!H8</f>
        <v>1.632210502</v>
      </c>
      <c r="J24" s="53">
        <f>'orig. data'!P8/8</f>
        <v>1042724.25</v>
      </c>
      <c r="K24" s="39">
        <f>'orig. data'!V8</f>
        <v>1.5951887674</v>
      </c>
    </row>
    <row r="25" spans="1:9" ht="12.75">
      <c r="A25" s="58" t="s">
        <v>425</v>
      </c>
      <c r="B25" s="58"/>
      <c r="C25" s="58"/>
      <c r="D25" s="58"/>
      <c r="E25" s="58"/>
      <c r="G25" s="23" t="s">
        <v>156</v>
      </c>
      <c r="I25" s="28"/>
    </row>
    <row r="26" spans="7:11" ht="12.75">
      <c r="G26" s="58" t="s">
        <v>425</v>
      </c>
      <c r="H26" s="58"/>
      <c r="I26" s="58"/>
      <c r="J26" s="58"/>
      <c r="K26" s="58"/>
    </row>
  </sheetData>
  <mergeCells count="10">
    <mergeCell ref="A25:E25"/>
    <mergeCell ref="G26:K26"/>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1558"/>
  <sheetViews>
    <sheetView workbookViewId="0" topLeftCell="A1">
      <pane xSplit="7" ySplit="4" topLeftCell="H5" activePane="bottomRight" state="frozen"/>
      <selection pane="topLeft" activeCell="A1" sqref="A1"/>
      <selection pane="topRight" activeCell="G1" sqref="G1"/>
      <selection pane="bottomLeft" activeCell="A2" sqref="A2"/>
      <selection pane="bottomRight" activeCell="B146" sqref="B146"/>
    </sheetView>
  </sheetViews>
  <sheetFormatPr defaultColWidth="9.140625" defaultRowHeight="12.75"/>
  <cols>
    <col min="1" max="1" width="17.421875" style="2" customWidth="1"/>
    <col min="2" max="2" width="27.28125" style="2" customWidth="1"/>
    <col min="3" max="5" width="2.8515625" style="2" customWidth="1"/>
    <col min="6" max="7" width="7.8515625" style="2" customWidth="1"/>
    <col min="8" max="8" width="9.57421875" style="2" bestFit="1" customWidth="1"/>
    <col min="9"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16384" width="9.140625" style="2" customWidth="1"/>
  </cols>
  <sheetData>
    <row r="1" spans="3:20" ht="12.75">
      <c r="C1" s="68" t="s">
        <v>131</v>
      </c>
      <c r="D1" s="68"/>
      <c r="E1" s="68"/>
      <c r="F1" s="68" t="s">
        <v>133</v>
      </c>
      <c r="G1" s="68"/>
      <c r="H1" s="6" t="s">
        <v>121</v>
      </c>
      <c r="I1" s="3" t="s">
        <v>123</v>
      </c>
      <c r="J1" s="3" t="s">
        <v>124</v>
      </c>
      <c r="K1" s="6" t="s">
        <v>122</v>
      </c>
      <c r="L1" s="6" t="s">
        <v>125</v>
      </c>
      <c r="M1" s="6" t="s">
        <v>126</v>
      </c>
      <c r="N1" s="6" t="s">
        <v>127</v>
      </c>
      <c r="O1" s="7"/>
      <c r="P1" s="6" t="s">
        <v>128</v>
      </c>
      <c r="Q1" s="6" t="s">
        <v>129</v>
      </c>
      <c r="R1" s="6" t="s">
        <v>130</v>
      </c>
      <c r="S1" s="7"/>
      <c r="T1" s="6" t="s">
        <v>134</v>
      </c>
    </row>
    <row r="2" spans="3:20" ht="12.75">
      <c r="C2" s="42" t="s">
        <v>131</v>
      </c>
      <c r="D2" s="41"/>
      <c r="E2" s="41"/>
      <c r="F2" s="14" t="s">
        <v>125</v>
      </c>
      <c r="G2" s="14" t="s">
        <v>128</v>
      </c>
      <c r="H2" s="43"/>
      <c r="I2" s="2" t="s">
        <v>304</v>
      </c>
      <c r="J2" s="44"/>
      <c r="K2" s="6"/>
      <c r="L2" s="6"/>
      <c r="M2" s="6"/>
      <c r="N2" s="44"/>
      <c r="O2" s="7"/>
      <c r="P2" s="6"/>
      <c r="Q2" s="6"/>
      <c r="R2" s="6"/>
      <c r="S2" s="7"/>
      <c r="T2" s="6"/>
    </row>
    <row r="3" spans="3:20" ht="12.75">
      <c r="C3" s="42"/>
      <c r="D3" s="41"/>
      <c r="E3" s="41"/>
      <c r="F3" s="14"/>
      <c r="G3" s="14"/>
      <c r="I3" s="2" t="s">
        <v>305</v>
      </c>
      <c r="J3" s="45"/>
      <c r="N3" s="45"/>
      <c r="O3" s="7"/>
      <c r="P3" s="6"/>
      <c r="Q3" s="6"/>
      <c r="R3" s="6"/>
      <c r="S3" s="7"/>
      <c r="T3" s="6"/>
    </row>
    <row r="4" spans="2:27" ht="12.75">
      <c r="B4" s="5" t="s">
        <v>0</v>
      </c>
      <c r="C4" s="13">
        <v>1</v>
      </c>
      <c r="D4" s="13">
        <v>2</v>
      </c>
      <c r="E4" s="13" t="s">
        <v>132</v>
      </c>
      <c r="F4" s="14" t="s">
        <v>126</v>
      </c>
      <c r="G4" s="14" t="s">
        <v>129</v>
      </c>
      <c r="H4" s="2" t="s">
        <v>288</v>
      </c>
      <c r="I4" s="11" t="s">
        <v>286</v>
      </c>
      <c r="J4" s="11" t="s">
        <v>287</v>
      </c>
      <c r="K4" s="2" t="s">
        <v>289</v>
      </c>
      <c r="U4" s="6"/>
      <c r="V4" s="6"/>
      <c r="W4" s="6"/>
      <c r="X4" s="6"/>
      <c r="Y4" s="6"/>
      <c r="Z4" s="6"/>
      <c r="AA4" s="6"/>
    </row>
    <row r="5" spans="1:27" ht="12.75">
      <c r="A5" s="2">
        <v>1</v>
      </c>
      <c r="B5" t="s">
        <v>415</v>
      </c>
      <c r="C5" t="str">
        <f>IF(AND(N5&lt;=0.01,N5&gt;0),"1","")</f>
        <v>1</v>
      </c>
      <c r="D5" t="str">
        <f>IF(AND(R5&lt;=0.01,R5&gt;0),"2","")</f>
        <v>2</v>
      </c>
      <c r="E5" t="str">
        <f>IF(AND(T5&lt;=0.01,T5&gt;0),"t","")</f>
        <v>t</v>
      </c>
      <c r="F5" t="str">
        <f aca="true" t="shared" si="0" ref="F5:F15">IF(AND(L5&gt;0,L5&lt;=5),"T1c"," ")&amp;IF(AND(M5&gt;0,M5&lt;=5),"T1p"," ")</f>
        <v>  </v>
      </c>
      <c r="G5" t="str">
        <f aca="true" t="shared" si="1" ref="G5:G15">IF(AND(P5&gt;0,P5&lt;=5),"T2c"," ")&amp;IF(AND(Q5&gt;0,Q5&lt;=5),"T2p"," ")</f>
        <v>  </v>
      </c>
      <c r="H5" s="32">
        <f aca="true" t="shared" si="2" ref="H5:H15">I$20</f>
        <v>1.2085461903</v>
      </c>
      <c r="I5" s="3">
        <f>'orig. data'!D4</f>
        <v>0.6735941733</v>
      </c>
      <c r="J5" s="3">
        <f>'orig. data'!R4</f>
        <v>0.7144018517</v>
      </c>
      <c r="K5" s="32">
        <f aca="true" t="shared" si="3" ref="K5:K15">J$20</f>
        <v>1.1975682519</v>
      </c>
      <c r="L5" s="6">
        <f>'orig. data'!B4</f>
        <v>274687</v>
      </c>
      <c r="M5" s="6">
        <f>'orig. data'!C4</f>
        <v>404012</v>
      </c>
      <c r="N5" s="12">
        <f>'orig. data'!G4</f>
        <v>7.07215E-166</v>
      </c>
      <c r="O5" s="8"/>
      <c r="P5" s="6">
        <f>'orig. data'!P4</f>
        <v>314541</v>
      </c>
      <c r="Q5" s="6">
        <f>'orig. data'!Q4</f>
        <v>448204</v>
      </c>
      <c r="R5" s="12">
        <f>'orig. data'!U4</f>
        <v>5.53594E-131</v>
      </c>
      <c r="S5" s="8"/>
      <c r="T5" s="12">
        <f>'orig. data'!AD4</f>
        <v>0.0036419077</v>
      </c>
      <c r="U5" s="3"/>
      <c r="V5" s="3"/>
      <c r="W5" s="3"/>
      <c r="X5" s="3"/>
      <c r="Y5" s="3"/>
      <c r="Z5" s="3"/>
      <c r="AA5" s="3"/>
    </row>
    <row r="6" spans="1:27" ht="12.75">
      <c r="A6" s="2">
        <v>2</v>
      </c>
      <c r="B6" t="s">
        <v>219</v>
      </c>
      <c r="C6" t="str">
        <f aca="true" t="shared" si="4" ref="C6:C39">IF(AND(N6&lt;=0.01,N6&gt;0),"1","")</f>
        <v>1</v>
      </c>
      <c r="D6" t="str">
        <f aca="true" t="shared" si="5" ref="D6:D39">IF(AND(R6&lt;=0.01,R6&gt;0),"2","")</f>
        <v>2</v>
      </c>
      <c r="E6" t="str">
        <f aca="true" t="shared" si="6" ref="E6:E39">IF(AND(T6&lt;=0.01,T6&gt;0),"t","")</f>
        <v>t</v>
      </c>
      <c r="F6" t="str">
        <f t="shared" si="0"/>
        <v>  </v>
      </c>
      <c r="G6" t="str">
        <f t="shared" si="1"/>
        <v>  </v>
      </c>
      <c r="H6" s="32">
        <f t="shared" si="2"/>
        <v>1.2085461903</v>
      </c>
      <c r="I6" s="3">
        <f>'orig. data'!D5</f>
        <v>0.5680165649</v>
      </c>
      <c r="J6" s="3">
        <f>'orig. data'!R5</f>
        <v>0.6213152722</v>
      </c>
      <c r="K6" s="32">
        <f t="shared" si="3"/>
        <v>1.1975682519</v>
      </c>
      <c r="L6" s="6">
        <f>'orig. data'!B5</f>
        <v>438332</v>
      </c>
      <c r="M6" s="6">
        <f>'orig. data'!C5</f>
        <v>752124</v>
      </c>
      <c r="N6" s="12">
        <f>'orig. data'!G5</f>
        <v>8.57185E-279</v>
      </c>
      <c r="O6" s="9"/>
      <c r="P6" s="6">
        <f>'orig. data'!P5</f>
        <v>489336</v>
      </c>
      <c r="Q6" s="6">
        <f>'orig. data'!Q5</f>
        <v>784603</v>
      </c>
      <c r="R6" s="12">
        <f>'orig. data'!U5</f>
        <v>5.17623E-213</v>
      </c>
      <c r="S6" s="9"/>
      <c r="T6" s="12">
        <f>'orig. data'!AD5</f>
        <v>1.15017E-05</v>
      </c>
      <c r="U6" s="1"/>
      <c r="V6" s="1"/>
      <c r="W6" s="1"/>
      <c r="X6" s="1"/>
      <c r="Y6" s="1"/>
      <c r="Z6" s="1"/>
      <c r="AA6" s="1"/>
    </row>
    <row r="7" spans="1:27" ht="12.75">
      <c r="A7" s="2">
        <v>3</v>
      </c>
      <c r="B7" t="s">
        <v>221</v>
      </c>
      <c r="C7">
        <f t="shared" si="4"/>
      </c>
      <c r="D7">
        <f t="shared" si="5"/>
      </c>
      <c r="E7">
        <f t="shared" si="6"/>
      </c>
      <c r="F7" t="str">
        <f t="shared" si="0"/>
        <v>  </v>
      </c>
      <c r="G7" t="str">
        <f t="shared" si="1"/>
        <v>  </v>
      </c>
      <c r="H7" s="32">
        <f t="shared" si="2"/>
        <v>1.2085461903</v>
      </c>
      <c r="I7" s="3">
        <f>'orig. data'!D7</f>
        <v>0.4956011517</v>
      </c>
      <c r="J7" s="3">
        <f>'orig. data'!R7</f>
        <v>0.4854952084</v>
      </c>
      <c r="K7" s="32">
        <f t="shared" si="3"/>
        <v>1.1975682519</v>
      </c>
      <c r="L7" s="6">
        <f>'orig. data'!B7</f>
        <v>296179</v>
      </c>
      <c r="M7" s="6">
        <f>'orig. data'!C7</f>
        <v>587295</v>
      </c>
      <c r="N7" s="46">
        <f>'orig. data'!G7</f>
        <v>0</v>
      </c>
      <c r="O7" s="9"/>
      <c r="P7" s="6">
        <f>'orig. data'!P7</f>
        <v>283630</v>
      </c>
      <c r="Q7" s="6">
        <f>'orig. data'!Q7</f>
        <v>563709</v>
      </c>
      <c r="R7" s="46">
        <f>'orig. data'!U7</f>
        <v>0</v>
      </c>
      <c r="S7" s="9"/>
      <c r="T7" s="12">
        <f>'orig. data'!AD7</f>
        <v>0.4430361649</v>
      </c>
      <c r="U7" s="1"/>
      <c r="V7" s="1"/>
      <c r="W7" s="1"/>
      <c r="X7" s="1"/>
      <c r="Y7" s="1"/>
      <c r="Z7" s="1"/>
      <c r="AA7" s="1"/>
    </row>
    <row r="8" spans="1:27" ht="12.75">
      <c r="A8" s="2">
        <v>4</v>
      </c>
      <c r="B8" t="s">
        <v>220</v>
      </c>
      <c r="C8">
        <f t="shared" si="4"/>
      </c>
      <c r="D8" t="str">
        <f t="shared" si="5"/>
        <v>2</v>
      </c>
      <c r="E8" t="str">
        <f t="shared" si="6"/>
        <v>t</v>
      </c>
      <c r="F8" t="str">
        <f t="shared" si="0"/>
        <v>  </v>
      </c>
      <c r="G8" t="str">
        <f t="shared" si="1"/>
        <v>  </v>
      </c>
      <c r="H8" s="32">
        <f t="shared" si="2"/>
        <v>1.2085461903</v>
      </c>
      <c r="I8" s="3">
        <f>'orig. data'!D6</f>
        <v>1.1926118574</v>
      </c>
      <c r="J8" s="3">
        <f>'orig. data'!R6</f>
        <v>0.9397106898</v>
      </c>
      <c r="K8" s="32">
        <f t="shared" si="3"/>
        <v>1.1975682519</v>
      </c>
      <c r="L8" s="6">
        <f>'orig. data'!B6</f>
        <v>423918</v>
      </c>
      <c r="M8" s="6">
        <f>'orig. data'!C6</f>
        <v>376690</v>
      </c>
      <c r="N8" s="12">
        <f>'orig. data'!G6</f>
        <v>0.5334455651</v>
      </c>
      <c r="O8" s="9"/>
      <c r="P8" s="6">
        <f>'orig. data'!P6</f>
        <v>335327</v>
      </c>
      <c r="Q8" s="6">
        <f>'orig. data'!Q6</f>
        <v>381360</v>
      </c>
      <c r="R8" s="12">
        <f>'orig. data'!U6</f>
        <v>3.005743E-30</v>
      </c>
      <c r="S8" s="9"/>
      <c r="T8" s="12">
        <f>'orig. data'!AD6</f>
        <v>3.284023E-27</v>
      </c>
      <c r="U8" s="1"/>
      <c r="V8" s="1"/>
      <c r="W8" s="1"/>
      <c r="X8" s="1"/>
      <c r="Y8" s="1"/>
      <c r="Z8" s="1"/>
      <c r="AA8" s="1"/>
    </row>
    <row r="9" spans="1:27" ht="12.75">
      <c r="A9" s="2">
        <v>5</v>
      </c>
      <c r="B9" t="s">
        <v>222</v>
      </c>
      <c r="C9" t="str">
        <f t="shared" si="4"/>
        <v>1</v>
      </c>
      <c r="D9" t="str">
        <f t="shared" si="5"/>
        <v>2</v>
      </c>
      <c r="E9">
        <f t="shared" si="6"/>
      </c>
      <c r="F9" t="str">
        <f t="shared" si="0"/>
        <v>  </v>
      </c>
      <c r="G9" t="str">
        <f t="shared" si="1"/>
        <v>  </v>
      </c>
      <c r="H9" s="32">
        <f t="shared" si="2"/>
        <v>1.2085461903</v>
      </c>
      <c r="I9" s="3">
        <f>'orig. data'!D8</f>
        <v>1.6462806925</v>
      </c>
      <c r="J9" s="3">
        <f>'orig. data'!R8</f>
        <v>1.6310341856</v>
      </c>
      <c r="K9" s="32">
        <f t="shared" si="3"/>
        <v>1.1975682519</v>
      </c>
      <c r="L9" s="6">
        <f>'orig. data'!B8</f>
        <v>8445790</v>
      </c>
      <c r="M9" s="6">
        <f>'orig. data'!C8</f>
        <v>5174449</v>
      </c>
      <c r="N9" s="12">
        <f>'orig. data'!G8</f>
        <v>8.57819E-81</v>
      </c>
      <c r="O9" s="9"/>
      <c r="P9" s="6">
        <f>'orig. data'!P8</f>
        <v>8341794</v>
      </c>
      <c r="Q9" s="6">
        <f>'orig. data'!Q8</f>
        <v>5229346</v>
      </c>
      <c r="R9" s="12">
        <f>'orig. data'!U8</f>
        <v>4.424948E-81</v>
      </c>
      <c r="S9" s="9"/>
      <c r="T9" s="12">
        <f>'orig. data'!AD8</f>
        <v>0.6557858558</v>
      </c>
      <c r="U9" s="1"/>
      <c r="V9" s="1"/>
      <c r="W9" s="1"/>
      <c r="X9" s="1"/>
      <c r="Y9" s="1"/>
      <c r="Z9" s="1"/>
      <c r="AA9" s="1"/>
    </row>
    <row r="10" spans="1:27" ht="12.75">
      <c r="A10" s="2">
        <v>6</v>
      </c>
      <c r="B10" t="s">
        <v>223</v>
      </c>
      <c r="C10">
        <f t="shared" si="4"/>
      </c>
      <c r="D10">
        <f t="shared" si="5"/>
      </c>
      <c r="E10" t="str">
        <f t="shared" si="6"/>
        <v>t</v>
      </c>
      <c r="F10" t="str">
        <f t="shared" si="0"/>
        <v>  </v>
      </c>
      <c r="G10" t="str">
        <f t="shared" si="1"/>
        <v>  </v>
      </c>
      <c r="H10" s="32">
        <f t="shared" si="2"/>
        <v>1.2085461903</v>
      </c>
      <c r="I10" s="3">
        <f>'orig. data'!D9</f>
        <v>0.3325497516</v>
      </c>
      <c r="J10" s="3">
        <f>'orig. data'!R9</f>
        <v>0.4133158829</v>
      </c>
      <c r="K10" s="32">
        <f t="shared" si="3"/>
        <v>1.1975682519</v>
      </c>
      <c r="L10" s="6">
        <f>'orig. data'!B9</f>
        <v>123522</v>
      </c>
      <c r="M10" s="6">
        <f>'orig. data'!C9</f>
        <v>363910</v>
      </c>
      <c r="N10" s="46">
        <f>'orig. data'!G9</f>
        <v>0</v>
      </c>
      <c r="O10" s="9"/>
      <c r="P10" s="6">
        <f>'orig. data'!P9</f>
        <v>150999</v>
      </c>
      <c r="Q10" s="6">
        <f>'orig. data'!Q9</f>
        <v>347045</v>
      </c>
      <c r="R10" s="46">
        <f>'orig. data'!U9</f>
        <v>0</v>
      </c>
      <c r="S10" s="9"/>
      <c r="T10" s="12">
        <f>'orig. data'!AD9</f>
        <v>3.7982E-24</v>
      </c>
      <c r="U10" s="1"/>
      <c r="V10" s="1"/>
      <c r="W10" s="1"/>
      <c r="X10" s="1"/>
      <c r="Y10" s="1"/>
      <c r="Z10" s="1"/>
      <c r="AA10" s="1"/>
    </row>
    <row r="11" spans="1:20" ht="12.75">
      <c r="A11" s="2">
        <v>7</v>
      </c>
      <c r="B11" t="s">
        <v>224</v>
      </c>
      <c r="C11" t="str">
        <f t="shared" si="4"/>
        <v>1</v>
      </c>
      <c r="D11" t="str">
        <f t="shared" si="5"/>
        <v>2</v>
      </c>
      <c r="E11" t="str">
        <f t="shared" si="6"/>
        <v>t</v>
      </c>
      <c r="F11" t="str">
        <f t="shared" si="0"/>
        <v>  </v>
      </c>
      <c r="G11" t="str">
        <f t="shared" si="1"/>
        <v>  </v>
      </c>
      <c r="H11" s="32">
        <f t="shared" si="2"/>
        <v>1.2085461903</v>
      </c>
      <c r="I11" s="3">
        <f>'orig. data'!D10</f>
        <v>0.9210878745</v>
      </c>
      <c r="J11" s="3">
        <f>'orig. data'!R10</f>
        <v>0.9910796611</v>
      </c>
      <c r="K11" s="32">
        <f t="shared" si="3"/>
        <v>1.1975682519</v>
      </c>
      <c r="L11" s="6">
        <f>'orig. data'!B10</f>
        <v>570082</v>
      </c>
      <c r="M11" s="6">
        <f>'orig. data'!C10</f>
        <v>582553</v>
      </c>
      <c r="N11" s="12">
        <f>'orig. data'!G10</f>
        <v>8.995488E-38</v>
      </c>
      <c r="P11" s="6">
        <f>'orig. data'!P10</f>
        <v>628446</v>
      </c>
      <c r="Q11" s="6">
        <f>'orig. data'!Q10</f>
        <v>602926</v>
      </c>
      <c r="R11" s="12">
        <f>'orig. data'!U10</f>
        <v>2.588376E-19</v>
      </c>
      <c r="T11" s="12">
        <f>'orig. data'!AD10</f>
        <v>0.0002926793</v>
      </c>
    </row>
    <row r="12" spans="1:27" ht="12.75">
      <c r="A12" s="2">
        <v>8</v>
      </c>
      <c r="B12" t="s">
        <v>290</v>
      </c>
      <c r="C12" t="str">
        <f t="shared" si="4"/>
        <v>1</v>
      </c>
      <c r="D12" t="str">
        <f t="shared" si="5"/>
        <v>2</v>
      </c>
      <c r="E12">
        <f t="shared" si="6"/>
      </c>
      <c r="F12" t="str">
        <f t="shared" si="0"/>
        <v>  </v>
      </c>
      <c r="G12" t="str">
        <f t="shared" si="1"/>
        <v>  </v>
      </c>
      <c r="H12" s="32">
        <f t="shared" si="2"/>
        <v>1.2085461903</v>
      </c>
      <c r="I12" s="3">
        <f>'orig. data'!D11</f>
        <v>0.7586613599</v>
      </c>
      <c r="J12" s="3">
        <f>'orig. data'!R11</f>
        <v>0.8412764151</v>
      </c>
      <c r="K12" s="32">
        <f t="shared" si="3"/>
        <v>1.1975682519</v>
      </c>
      <c r="L12" s="6">
        <f>'orig. data'!B11</f>
        <v>235041</v>
      </c>
      <c r="M12" s="6">
        <f>'orig. data'!C11</f>
        <v>296029</v>
      </c>
      <c r="N12" s="12">
        <f>'orig. data'!G11</f>
        <v>1.80254E-105</v>
      </c>
      <c r="O12" s="9"/>
      <c r="P12" s="6">
        <f>'orig. data'!P11</f>
        <v>277889</v>
      </c>
      <c r="Q12" s="6">
        <f>'orig. data'!Q11</f>
        <v>315704</v>
      </c>
      <c r="R12" s="12">
        <f>'orig. data'!U11</f>
        <v>3.910279E-62</v>
      </c>
      <c r="S12" s="9"/>
      <c r="T12" s="12" t="str">
        <f>'orig. data'!AD11</f>
        <v> </v>
      </c>
      <c r="U12" s="1"/>
      <c r="V12" s="1"/>
      <c r="W12" s="1"/>
      <c r="X12" s="1"/>
      <c r="Y12" s="1"/>
      <c r="Z12" s="1"/>
      <c r="AA12" s="1"/>
    </row>
    <row r="13" spans="1:27" ht="12.75">
      <c r="A13" s="2">
        <v>9</v>
      </c>
      <c r="B13" t="s">
        <v>291</v>
      </c>
      <c r="C13" t="str">
        <f t="shared" si="4"/>
        <v>1</v>
      </c>
      <c r="D13" t="str">
        <f t="shared" si="5"/>
        <v>2</v>
      </c>
      <c r="E13" t="str">
        <f t="shared" si="6"/>
        <v>t</v>
      </c>
      <c r="F13" t="str">
        <f t="shared" si="0"/>
        <v>  </v>
      </c>
      <c r="G13" t="str">
        <f t="shared" si="1"/>
        <v>  </v>
      </c>
      <c r="H13" s="32">
        <f t="shared" si="2"/>
        <v>1.2085461903</v>
      </c>
      <c r="I13" s="3">
        <f>'orig. data'!D12</f>
        <v>0.5179284499</v>
      </c>
      <c r="J13" s="3">
        <f>'orig. data'!R12</f>
        <v>0.5817130552</v>
      </c>
      <c r="K13" s="32">
        <f t="shared" si="3"/>
        <v>1.1975682519</v>
      </c>
      <c r="L13" s="6">
        <f>'orig. data'!B12</f>
        <v>4385</v>
      </c>
      <c r="M13" s="6">
        <f>'orig. data'!C12</f>
        <v>9159</v>
      </c>
      <c r="N13" s="12">
        <f>'orig. data'!G12</f>
        <v>5.90788E-210</v>
      </c>
      <c r="O13" s="9"/>
      <c r="P13" s="6">
        <f>'orig. data'!P12</f>
        <v>4683</v>
      </c>
      <c r="Q13" s="6">
        <f>'orig. data'!Q12</f>
        <v>8105</v>
      </c>
      <c r="R13" s="12">
        <f>'orig. data'!U12</f>
        <v>5.69322E-155</v>
      </c>
      <c r="S13" s="9"/>
      <c r="T13" s="12">
        <f>'orig. data'!AD12</f>
        <v>0.0002128557</v>
      </c>
      <c r="U13" s="1"/>
      <c r="V13" s="1"/>
      <c r="W13" s="1"/>
      <c r="X13" s="1"/>
      <c r="Y13" s="1"/>
      <c r="Z13" s="1"/>
      <c r="AA13" s="1"/>
    </row>
    <row r="14" spans="1:27" ht="12.75">
      <c r="A14" s="2">
        <v>10</v>
      </c>
      <c r="B14" t="s">
        <v>225</v>
      </c>
      <c r="C14">
        <f t="shared" si="4"/>
      </c>
      <c r="D14">
        <f t="shared" si="5"/>
      </c>
      <c r="E14" t="str">
        <f t="shared" si="6"/>
        <v>t</v>
      </c>
      <c r="F14" t="str">
        <f t="shared" si="0"/>
        <v>  </v>
      </c>
      <c r="G14" t="str">
        <f t="shared" si="1"/>
        <v>  </v>
      </c>
      <c r="H14" s="32">
        <f t="shared" si="2"/>
        <v>1.2085461903</v>
      </c>
      <c r="I14" s="3">
        <f>'orig. data'!D13</f>
        <v>0.257595268</v>
      </c>
      <c r="J14" s="3">
        <f>'orig. data'!R13</f>
        <v>0.35715138</v>
      </c>
      <c r="K14" s="32">
        <f t="shared" si="3"/>
        <v>1.1975682519</v>
      </c>
      <c r="L14" s="6">
        <f>'orig. data'!B13</f>
        <v>48874</v>
      </c>
      <c r="M14" s="6">
        <f>'orig. data'!C13</f>
        <v>204655</v>
      </c>
      <c r="N14" s="46">
        <f>'orig. data'!G13</f>
        <v>0</v>
      </c>
      <c r="O14" s="9"/>
      <c r="P14" s="6">
        <f>'orig. data'!P13</f>
        <v>65647</v>
      </c>
      <c r="Q14" s="6">
        <f>'orig. data'!Q13</f>
        <v>200094</v>
      </c>
      <c r="R14" s="46">
        <f>'orig. data'!U13</f>
        <v>0</v>
      </c>
      <c r="S14" s="9"/>
      <c r="T14" s="12">
        <f>'orig. data'!AD13</f>
        <v>3.69931E-47</v>
      </c>
      <c r="U14" s="1"/>
      <c r="V14" s="1"/>
      <c r="W14" s="1"/>
      <c r="X14" s="1"/>
      <c r="Y14" s="1"/>
      <c r="Z14" s="1"/>
      <c r="AA14" s="1"/>
    </row>
    <row r="15" spans="1:27" ht="12.75">
      <c r="A15" s="2">
        <v>11</v>
      </c>
      <c r="B15" t="s">
        <v>292</v>
      </c>
      <c r="C15">
        <f t="shared" si="4"/>
      </c>
      <c r="D15" t="str">
        <f t="shared" si="5"/>
        <v>2</v>
      </c>
      <c r="E15" t="str">
        <f t="shared" si="6"/>
        <v>t</v>
      </c>
      <c r="F15" t="str">
        <f t="shared" si="0"/>
        <v>  </v>
      </c>
      <c r="G15" t="str">
        <f t="shared" si="1"/>
        <v>  </v>
      </c>
      <c r="H15" s="32">
        <f t="shared" si="2"/>
        <v>1.2085461903</v>
      </c>
      <c r="I15" s="3">
        <f>'orig. data'!D14</f>
        <v>0.4215401697</v>
      </c>
      <c r="J15" s="3">
        <f>'orig. data'!R14</f>
        <v>0.5555530432</v>
      </c>
      <c r="K15" s="32">
        <f t="shared" si="3"/>
        <v>1.1975682519</v>
      </c>
      <c r="L15" s="6">
        <f>'orig. data'!B14</f>
        <v>134368</v>
      </c>
      <c r="M15" s="6">
        <f>'orig. data'!C14</f>
        <v>346979</v>
      </c>
      <c r="N15" s="46">
        <f>'orig. data'!G14</f>
        <v>0</v>
      </c>
      <c r="O15" s="9"/>
      <c r="P15" s="6">
        <f>'orig. data'!P14</f>
        <v>176611</v>
      </c>
      <c r="Q15" s="6">
        <f>'orig. data'!Q14</f>
        <v>361720</v>
      </c>
      <c r="R15" s="12">
        <f>'orig. data'!U14</f>
        <v>1.5065E-275</v>
      </c>
      <c r="S15" s="9"/>
      <c r="T15" s="12">
        <f>'orig. data'!AD14</f>
        <v>3.339514E-35</v>
      </c>
      <c r="U15" s="1"/>
      <c r="V15" s="1"/>
      <c r="W15" s="1"/>
      <c r="X15" s="1"/>
      <c r="Y15" s="1"/>
      <c r="Z15" s="1"/>
      <c r="AA15" s="1"/>
    </row>
    <row r="16" spans="2:27" ht="12.75">
      <c r="B16"/>
      <c r="C16"/>
      <c r="D16"/>
      <c r="E16"/>
      <c r="F16"/>
      <c r="G16"/>
      <c r="H16" s="32"/>
      <c r="I16" s="3"/>
      <c r="J16" s="3"/>
      <c r="K16" s="32"/>
      <c r="L16" s="6"/>
      <c r="M16" s="6"/>
      <c r="N16" s="12"/>
      <c r="O16" s="9"/>
      <c r="P16" s="6"/>
      <c r="Q16" s="6"/>
      <c r="R16" s="12"/>
      <c r="S16" s="9"/>
      <c r="T16" s="12"/>
      <c r="U16" s="1"/>
      <c r="V16" s="1"/>
      <c r="W16" s="1"/>
      <c r="X16" s="1"/>
      <c r="Y16" s="1"/>
      <c r="Z16" s="1"/>
      <c r="AA16" s="1"/>
    </row>
    <row r="17" spans="1:27" ht="12.75">
      <c r="A17" s="2">
        <v>12</v>
      </c>
      <c r="B17" t="s">
        <v>226</v>
      </c>
      <c r="C17">
        <f t="shared" si="4"/>
      </c>
      <c r="D17" t="str">
        <f t="shared" si="5"/>
        <v>2</v>
      </c>
      <c r="E17">
        <f t="shared" si="6"/>
      </c>
      <c r="F17" t="str">
        <f>IF(AND(L17&gt;0,L17&lt;=5),"T1c"," ")&amp;IF(AND(M17&gt;0,M17&lt;=5),"T1p"," ")</f>
        <v>  </v>
      </c>
      <c r="G17" t="str">
        <f>IF(AND(P17&gt;0,P17&lt;=5),"T2c"," ")&amp;IF(AND(Q17&gt;0,Q17&lt;=5),"T2p"," ")</f>
        <v>  </v>
      </c>
      <c r="H17" s="32">
        <f>I$20</f>
        <v>1.2085461903</v>
      </c>
      <c r="I17" s="3">
        <f>'orig. data'!D15</f>
        <v>0.5724236993</v>
      </c>
      <c r="J17" s="3">
        <f>'orig. data'!R15</f>
        <v>0.5986418514</v>
      </c>
      <c r="K17" s="32">
        <f>J$20</f>
        <v>1.1975682519</v>
      </c>
      <c r="L17" s="6">
        <f>'orig. data'!B15</f>
        <v>1009198</v>
      </c>
      <c r="M17" s="6">
        <f>'orig. data'!C15</f>
        <v>1743431</v>
      </c>
      <c r="N17" s="46">
        <f>'orig. data'!G15</f>
        <v>0</v>
      </c>
      <c r="O17" s="9"/>
      <c r="P17" s="6">
        <f>'orig. data'!P15</f>
        <v>1087507</v>
      </c>
      <c r="Q17" s="6">
        <f>'orig. data'!Q15</f>
        <v>1796516</v>
      </c>
      <c r="R17" s="12">
        <f>'orig. data'!U15</f>
        <v>7.25289E-274</v>
      </c>
      <c r="S17" s="9"/>
      <c r="T17" s="12">
        <f>'orig. data'!AD15</f>
        <v>0.0139238879</v>
      </c>
      <c r="U17" s="1"/>
      <c r="V17" s="1"/>
      <c r="W17" s="1"/>
      <c r="X17" s="1"/>
      <c r="Y17" s="1"/>
      <c r="Z17" s="1"/>
      <c r="AA17" s="1"/>
    </row>
    <row r="18" spans="1:20" ht="12.75">
      <c r="A18" s="2">
        <v>13</v>
      </c>
      <c r="B18" t="s">
        <v>227</v>
      </c>
      <c r="C18" t="str">
        <f t="shared" si="4"/>
        <v>1</v>
      </c>
      <c r="D18" t="str">
        <f t="shared" si="5"/>
        <v>2</v>
      </c>
      <c r="E18" t="str">
        <f t="shared" si="6"/>
        <v>t</v>
      </c>
      <c r="F18" t="str">
        <f>IF(AND(L18&gt;0,L18&lt;=5),"T1c"," ")&amp;IF(AND(M18&gt;0,M18&lt;=5),"T1p"," ")</f>
        <v>  </v>
      </c>
      <c r="G18" t="str">
        <f>IF(AND(P18&gt;0,P18&lt;=5),"T2c"," ")&amp;IF(AND(Q18&gt;0,Q18&lt;=5),"T2p"," ")</f>
        <v>  </v>
      </c>
      <c r="H18" s="32">
        <f>I$20</f>
        <v>1.2085461903</v>
      </c>
      <c r="I18" s="3">
        <f>'orig. data'!D16</f>
        <v>0.7033576143</v>
      </c>
      <c r="J18" s="3">
        <f>'orig. data'!R16</f>
        <v>0.7841482046</v>
      </c>
      <c r="K18" s="32">
        <f>J$20</f>
        <v>1.1975682519</v>
      </c>
      <c r="L18" s="6">
        <f>'orig. data'!B16</f>
        <v>928645</v>
      </c>
      <c r="M18" s="6">
        <f>'orig. data'!C16</f>
        <v>1242492</v>
      </c>
      <c r="N18" s="12">
        <f>'orig. data'!G16</f>
        <v>4.76582E-166</v>
      </c>
      <c r="P18" s="6">
        <f>'orig. data'!P16</f>
        <v>1057334</v>
      </c>
      <c r="Q18" s="6">
        <f>'orig. data'!Q16</f>
        <v>1265675</v>
      </c>
      <c r="R18" s="12">
        <f>'orig. data'!U16</f>
        <v>3.08414E-103</v>
      </c>
      <c r="T18" s="12">
        <f>'orig. data'!AD16</f>
        <v>1.3027985E-08</v>
      </c>
    </row>
    <row r="19" spans="1:20" ht="12.75">
      <c r="A19" s="2">
        <v>14</v>
      </c>
      <c r="B19" t="s">
        <v>228</v>
      </c>
      <c r="C19">
        <f t="shared" si="4"/>
      </c>
      <c r="D19">
        <f t="shared" si="5"/>
      </c>
      <c r="E19" t="str">
        <f t="shared" si="6"/>
        <v>t</v>
      </c>
      <c r="F19" t="str">
        <f>IF(AND(L19&gt;0,L19&lt;=5),"T1c"," ")&amp;IF(AND(M19&gt;0,M19&lt;=5),"T1p"," ")</f>
        <v>  </v>
      </c>
      <c r="G19" t="str">
        <f>IF(AND(P19&gt;0,P19&lt;=5),"T2c"," ")&amp;IF(AND(Q19&gt;0,Q19&lt;=5),"T2p"," ")</f>
        <v>  </v>
      </c>
      <c r="H19" s="32">
        <f>I$20</f>
        <v>1.2085461903</v>
      </c>
      <c r="I19" s="3">
        <f>'orig. data'!D17</f>
        <v>0.35465213</v>
      </c>
      <c r="J19" s="3">
        <f>'orig. data'!R17</f>
        <v>0.479290574</v>
      </c>
      <c r="K19" s="32">
        <f>J$20</f>
        <v>1.1975682519</v>
      </c>
      <c r="L19" s="6">
        <f>'orig. data'!B17</f>
        <v>187627</v>
      </c>
      <c r="M19" s="6">
        <f>'orig. data'!C17</f>
        <v>560793</v>
      </c>
      <c r="N19" s="46">
        <f>'orig. data'!G17</f>
        <v>0</v>
      </c>
      <c r="P19" s="6">
        <f>'orig. data'!P17</f>
        <v>246941</v>
      </c>
      <c r="Q19" s="6">
        <f>'orig. data'!Q17</f>
        <v>569919</v>
      </c>
      <c r="R19" s="46">
        <f>'orig. data'!U17</f>
        <v>0</v>
      </c>
      <c r="T19" s="12">
        <f>'orig. data'!AD17</f>
        <v>6.109537E-49</v>
      </c>
    </row>
    <row r="20" spans="1:20" ht="12.75">
      <c r="A20" s="2">
        <v>15</v>
      </c>
      <c r="B20" t="s">
        <v>155</v>
      </c>
      <c r="C20">
        <f t="shared" si="4"/>
      </c>
      <c r="D20">
        <f t="shared" si="5"/>
      </c>
      <c r="E20">
        <f t="shared" si="6"/>
      </c>
      <c r="F20" t="str">
        <f>IF(AND(L20&gt;0,L20&lt;=5),"T1c"," ")&amp;IF(AND(M20&gt;0,M20&lt;=5),"T1p"," ")</f>
        <v>  </v>
      </c>
      <c r="G20" t="str">
        <f>IF(AND(P20&gt;0,P20&lt;=5),"T2c"," ")&amp;IF(AND(Q20&gt;0,Q20&lt;=5),"T2p"," ")</f>
        <v>  </v>
      </c>
      <c r="H20" s="32">
        <f>I$20</f>
        <v>1.2085461903</v>
      </c>
      <c r="I20" s="3">
        <f>'orig. data'!D18</f>
        <v>1.2085461903</v>
      </c>
      <c r="J20" s="3">
        <f>'orig. data'!R18</f>
        <v>1.1975682519</v>
      </c>
      <c r="K20" s="32">
        <f>J$20</f>
        <v>1.1975682519</v>
      </c>
      <c r="L20" s="6">
        <f>'orig. data'!B18</f>
        <v>10995178</v>
      </c>
      <c r="M20" s="6">
        <f>'orig. data'!C18</f>
        <v>9097855</v>
      </c>
      <c r="N20" s="12" t="str">
        <f>'orig. data'!G18</f>
        <v> </v>
      </c>
      <c r="P20" s="6">
        <f>'orig. data'!P18</f>
        <v>11068903</v>
      </c>
      <c r="Q20" s="6">
        <f>'orig. data'!Q18</f>
        <v>9242816</v>
      </c>
      <c r="R20" s="12" t="str">
        <f>'orig. data'!U18</f>
        <v> </v>
      </c>
      <c r="T20" s="12">
        <f>'orig. data'!AD18</f>
        <v>0.8090756412</v>
      </c>
    </row>
    <row r="21" spans="2:20" ht="12.75">
      <c r="B21"/>
      <c r="C21"/>
      <c r="D21"/>
      <c r="E21"/>
      <c r="F21"/>
      <c r="G21"/>
      <c r="H21" s="32"/>
      <c r="I21" s="3"/>
      <c r="J21" s="3"/>
      <c r="K21" s="32"/>
      <c r="L21" s="6"/>
      <c r="M21" s="6"/>
      <c r="N21" s="12"/>
      <c r="P21" s="6"/>
      <c r="Q21" s="6"/>
      <c r="R21" s="12"/>
      <c r="T21" s="12"/>
    </row>
    <row r="22" spans="1:20" ht="12.75">
      <c r="A22" s="2">
        <v>16</v>
      </c>
      <c r="B22" t="s">
        <v>229</v>
      </c>
      <c r="C22" t="str">
        <f t="shared" si="4"/>
        <v>1</v>
      </c>
      <c r="D22" t="str">
        <f t="shared" si="5"/>
        <v>2</v>
      </c>
      <c r="E22">
        <f t="shared" si="6"/>
      </c>
      <c r="F22" t="str">
        <f aca="true" t="shared" si="7" ref="F22:F39">IF(AND(L22&gt;0,L22&lt;=5),"T1c"," ")&amp;IF(AND(M22&gt;0,M22&lt;=5),"T1p"," ")</f>
        <v>  </v>
      </c>
      <c r="G22" t="str">
        <f aca="true" t="shared" si="8" ref="G22:G39">IF(AND(P22&gt;0,P22&lt;=5),"T2c"," ")&amp;IF(AND(Q22&gt;0,Q22&lt;=5),"T2p"," ")</f>
        <v>  </v>
      </c>
      <c r="H22" s="32">
        <f aca="true" t="shared" si="9" ref="H22:H37">I$20</f>
        <v>1.2085461903</v>
      </c>
      <c r="I22" s="3">
        <f>'orig. data'!D19</f>
        <v>1.5839930887</v>
      </c>
      <c r="J22" s="3">
        <f>'orig. data'!R19</f>
        <v>1.5573221879</v>
      </c>
      <c r="K22" s="32">
        <f aca="true" t="shared" si="10" ref="K22:K37">J$20</f>
        <v>1.1975682519</v>
      </c>
      <c r="L22" s="6">
        <f>'orig. data'!B19</f>
        <v>718606</v>
      </c>
      <c r="M22" s="6">
        <f>'orig. data'!C19</f>
        <v>464654</v>
      </c>
      <c r="N22" s="12">
        <f>'orig. data'!G19</f>
        <v>4.473781E-37</v>
      </c>
      <c r="P22" s="6">
        <f>'orig. data'!P19</f>
        <v>773375</v>
      </c>
      <c r="Q22" s="6">
        <f>'orig. data'!Q19</f>
        <v>504143</v>
      </c>
      <c r="R22" s="12">
        <f>'orig. data'!U19</f>
        <v>1.629398E-35</v>
      </c>
      <c r="T22" s="12">
        <f>'orig. data'!AD19</f>
        <v>0.5494369881</v>
      </c>
    </row>
    <row r="23" spans="1:20" ht="12.75">
      <c r="A23" s="2">
        <v>17</v>
      </c>
      <c r="B23" t="s">
        <v>174</v>
      </c>
      <c r="C23" t="str">
        <f t="shared" si="4"/>
        <v>1</v>
      </c>
      <c r="D23" t="str">
        <f t="shared" si="5"/>
        <v>2</v>
      </c>
      <c r="E23" t="str">
        <f t="shared" si="6"/>
        <v>t</v>
      </c>
      <c r="F23" t="str">
        <f t="shared" si="7"/>
        <v>  </v>
      </c>
      <c r="G23" t="str">
        <f t="shared" si="8"/>
        <v>  </v>
      </c>
      <c r="H23" s="32">
        <f t="shared" si="9"/>
        <v>1.2085461903</v>
      </c>
      <c r="I23" s="3">
        <f>'orig. data'!D20</f>
        <v>1.6188177182</v>
      </c>
      <c r="J23" s="3">
        <f>'orig. data'!R20</f>
        <v>1.7982585169</v>
      </c>
      <c r="K23" s="32">
        <f t="shared" si="10"/>
        <v>1.1975682519</v>
      </c>
      <c r="L23" s="6">
        <f>'orig. data'!B20</f>
        <v>467488</v>
      </c>
      <c r="M23" s="6">
        <f>'orig. data'!C20</f>
        <v>290539</v>
      </c>
      <c r="N23" s="12">
        <f>'orig. data'!G20</f>
        <v>1.985759E-43</v>
      </c>
      <c r="P23" s="6">
        <f>'orig. data'!P20</f>
        <v>509355</v>
      </c>
      <c r="Q23" s="6">
        <f>'orig. data'!Q20</f>
        <v>294456</v>
      </c>
      <c r="R23" s="12">
        <f>'orig. data'!U20</f>
        <v>8.759824E-83</v>
      </c>
      <c r="T23" s="12">
        <f>'orig. data'!AD20</f>
        <v>3.335369E-07</v>
      </c>
    </row>
    <row r="24" spans="1:20" ht="12.75">
      <c r="A24" s="2">
        <v>18</v>
      </c>
      <c r="B24" t="s">
        <v>232</v>
      </c>
      <c r="C24" t="str">
        <f t="shared" si="4"/>
        <v>1</v>
      </c>
      <c r="D24" t="str">
        <f t="shared" si="5"/>
        <v>2</v>
      </c>
      <c r="E24">
        <f t="shared" si="6"/>
      </c>
      <c r="F24" t="str">
        <f t="shared" si="7"/>
        <v>  </v>
      </c>
      <c r="G24" t="str">
        <f t="shared" si="8"/>
        <v>  </v>
      </c>
      <c r="H24" s="32">
        <f t="shared" si="9"/>
        <v>1.2085461903</v>
      </c>
      <c r="I24" s="3">
        <f>'orig. data'!D25</f>
        <v>1.3129004128</v>
      </c>
      <c r="J24" s="3">
        <f>'orig. data'!R25</f>
        <v>1.3363463736</v>
      </c>
      <c r="K24" s="32">
        <f t="shared" si="10"/>
        <v>1.1975682519</v>
      </c>
      <c r="L24" s="6">
        <f>'orig. data'!B25</f>
        <v>355662</v>
      </c>
      <c r="M24" s="6">
        <f>'orig. data'!C25</f>
        <v>269360</v>
      </c>
      <c r="N24" s="12">
        <f>'orig. data'!G25</f>
        <v>0.000108597</v>
      </c>
      <c r="P24" s="6">
        <f>'orig. data'!P25</f>
        <v>354123</v>
      </c>
      <c r="Q24" s="6">
        <f>'orig. data'!Q25</f>
        <v>266147</v>
      </c>
      <c r="R24" s="12">
        <f>'orig. data'!U25</f>
        <v>2.6827333E-07</v>
      </c>
      <c r="T24" s="12">
        <f>'orig. data'!AD25</f>
        <v>0.3181601775</v>
      </c>
    </row>
    <row r="25" spans="1:20" ht="12.75">
      <c r="A25" s="2">
        <v>19</v>
      </c>
      <c r="B25" t="s">
        <v>215</v>
      </c>
      <c r="C25" t="str">
        <f t="shared" si="4"/>
        <v>1</v>
      </c>
      <c r="D25" t="str">
        <f t="shared" si="5"/>
        <v>2</v>
      </c>
      <c r="E25">
        <f t="shared" si="6"/>
      </c>
      <c r="F25" t="str">
        <f t="shared" si="7"/>
        <v>  </v>
      </c>
      <c r="G25" t="str">
        <f t="shared" si="8"/>
        <v>  </v>
      </c>
      <c r="H25" s="32">
        <f t="shared" si="9"/>
        <v>1.2085461903</v>
      </c>
      <c r="I25" s="3">
        <f>'orig. data'!D21</f>
        <v>2.0977241529</v>
      </c>
      <c r="J25" s="3">
        <f>'orig. data'!R21</f>
        <v>2.0102451135</v>
      </c>
      <c r="K25" s="32">
        <f t="shared" si="10"/>
        <v>1.1975682519</v>
      </c>
      <c r="L25" s="6">
        <f>'orig. data'!B21</f>
        <v>958770</v>
      </c>
      <c r="M25" s="6">
        <f>'orig. data'!C21</f>
        <v>465097</v>
      </c>
      <c r="N25" s="12">
        <f>'orig. data'!G21</f>
        <v>5.53173E-150</v>
      </c>
      <c r="P25" s="6">
        <f>'orig. data'!P21</f>
        <v>867814</v>
      </c>
      <c r="Q25" s="6">
        <f>'orig. data'!Q21</f>
        <v>449325</v>
      </c>
      <c r="R25" s="12">
        <f>'orig. data'!U21</f>
        <v>1.4335E-133</v>
      </c>
      <c r="T25" s="12">
        <f>'orig. data'!AD21</f>
        <v>0.0715059482</v>
      </c>
    </row>
    <row r="26" spans="1:20" ht="12.75">
      <c r="A26" s="2">
        <v>20</v>
      </c>
      <c r="B26" t="s">
        <v>231</v>
      </c>
      <c r="C26" t="str">
        <f t="shared" si="4"/>
        <v>1</v>
      </c>
      <c r="D26" t="str">
        <f t="shared" si="5"/>
        <v>2</v>
      </c>
      <c r="E26">
        <f t="shared" si="6"/>
      </c>
      <c r="F26" t="str">
        <f t="shared" si="7"/>
        <v>  </v>
      </c>
      <c r="G26" t="str">
        <f t="shared" si="8"/>
        <v>  </v>
      </c>
      <c r="H26" s="32">
        <f t="shared" si="9"/>
        <v>1.2085461903</v>
      </c>
      <c r="I26" s="3">
        <f>'orig. data'!D24</f>
        <v>1.5161711869</v>
      </c>
      <c r="J26" s="3">
        <f>'orig. data'!R24</f>
        <v>1.4816117686</v>
      </c>
      <c r="K26" s="32">
        <f t="shared" si="10"/>
        <v>1.1975682519</v>
      </c>
      <c r="L26" s="6">
        <f>'orig. data'!B24</f>
        <v>551123</v>
      </c>
      <c r="M26" s="6">
        <f>'orig. data'!C24</f>
        <v>361379</v>
      </c>
      <c r="N26" s="12">
        <f>'orig. data'!G24</f>
        <v>9.028279E-27</v>
      </c>
      <c r="P26" s="6">
        <f>'orig. data'!P24</f>
        <v>569516</v>
      </c>
      <c r="Q26" s="6">
        <f>'orig. data'!Q24</f>
        <v>384265</v>
      </c>
      <c r="R26" s="12">
        <f>'orig. data'!U24</f>
        <v>7.589466E-24</v>
      </c>
      <c r="T26" s="12">
        <f>'orig. data'!AD24</f>
        <v>0.3769468371</v>
      </c>
    </row>
    <row r="27" spans="1:20" ht="12.75">
      <c r="A27" s="2">
        <v>21</v>
      </c>
      <c r="B27" t="s">
        <v>230</v>
      </c>
      <c r="C27" t="str">
        <f t="shared" si="4"/>
        <v>1</v>
      </c>
      <c r="D27" t="str">
        <f t="shared" si="5"/>
        <v>2</v>
      </c>
      <c r="E27">
        <f t="shared" si="6"/>
      </c>
      <c r="F27" t="str">
        <f t="shared" si="7"/>
        <v>  </v>
      </c>
      <c r="G27" t="str">
        <f t="shared" si="8"/>
        <v>  </v>
      </c>
      <c r="H27" s="32">
        <f t="shared" si="9"/>
        <v>1.2085461903</v>
      </c>
      <c r="I27" s="3">
        <f>'orig. data'!D22</f>
        <v>1.5152719844</v>
      </c>
      <c r="J27" s="3">
        <f>'orig. data'!R22</f>
        <v>1.5077568249</v>
      </c>
      <c r="K27" s="32">
        <f t="shared" si="10"/>
        <v>1.1975682519</v>
      </c>
      <c r="L27" s="6">
        <f>'orig. data'!B22</f>
        <v>732905</v>
      </c>
      <c r="M27" s="6">
        <f>'orig. data'!C22</f>
        <v>478195</v>
      </c>
      <c r="N27" s="12">
        <f>'orig. data'!G22</f>
        <v>1.384036E-26</v>
      </c>
      <c r="P27" s="6">
        <f>'orig. data'!P22</f>
        <v>717017</v>
      </c>
      <c r="Q27" s="6">
        <f>'orig. data'!Q22</f>
        <v>486368</v>
      </c>
      <c r="R27" s="12">
        <f>'orig. data'!U22</f>
        <v>9.694182E-28</v>
      </c>
      <c r="T27" s="12">
        <f>'orig. data'!AD22</f>
        <v>0.9674259025</v>
      </c>
    </row>
    <row r="28" spans="1:23" ht="12.75">
      <c r="A28" s="2">
        <v>22</v>
      </c>
      <c r="B28" t="s">
        <v>416</v>
      </c>
      <c r="C28" t="str">
        <f t="shared" si="4"/>
        <v>1</v>
      </c>
      <c r="D28" t="str">
        <f t="shared" si="5"/>
        <v>2</v>
      </c>
      <c r="E28">
        <f t="shared" si="6"/>
      </c>
      <c r="F28" t="str">
        <f t="shared" si="7"/>
        <v>  </v>
      </c>
      <c r="G28" t="str">
        <f t="shared" si="8"/>
        <v>  </v>
      </c>
      <c r="H28" s="32">
        <f t="shared" si="9"/>
        <v>1.2085461903</v>
      </c>
      <c r="I28" s="3">
        <f>'orig. data'!D26</f>
        <v>1.8119232091</v>
      </c>
      <c r="J28" s="3">
        <f>'orig. data'!R26</f>
        <v>1.7227484106</v>
      </c>
      <c r="K28" s="32">
        <f t="shared" si="10"/>
        <v>1.1975682519</v>
      </c>
      <c r="L28" s="6">
        <f>'orig. data'!B26</f>
        <v>800564</v>
      </c>
      <c r="M28" s="6">
        <f>'orig. data'!C26</f>
        <v>441892</v>
      </c>
      <c r="N28" s="12">
        <f>'orig. data'!G26</f>
        <v>1.334025E-81</v>
      </c>
      <c r="P28" s="6">
        <f>'orig. data'!P26</f>
        <v>811451</v>
      </c>
      <c r="Q28" s="6">
        <f>'orig. data'!Q26</f>
        <v>465020</v>
      </c>
      <c r="R28" s="12">
        <f>'orig. data'!U26</f>
        <v>5.779176E-67</v>
      </c>
      <c r="T28" s="12">
        <f>'orig. data'!AD26</f>
        <v>0.0298720248</v>
      </c>
      <c r="U28" s="1"/>
      <c r="V28" s="1"/>
      <c r="W28" s="1"/>
    </row>
    <row r="29" spans="1:23" ht="12.75">
      <c r="A29" s="2">
        <v>23</v>
      </c>
      <c r="B29" t="s">
        <v>216</v>
      </c>
      <c r="C29" t="str">
        <f t="shared" si="4"/>
        <v>1</v>
      </c>
      <c r="D29" t="str">
        <f t="shared" si="5"/>
        <v>2</v>
      </c>
      <c r="E29">
        <f t="shared" si="6"/>
      </c>
      <c r="F29" t="str">
        <f t="shared" si="7"/>
        <v>  </v>
      </c>
      <c r="G29" t="str">
        <f t="shared" si="8"/>
        <v>  </v>
      </c>
      <c r="H29" s="32">
        <f t="shared" si="9"/>
        <v>1.2085461903</v>
      </c>
      <c r="I29" s="3">
        <f>'orig. data'!D23</f>
        <v>1.5968667863</v>
      </c>
      <c r="J29" s="3">
        <f>'orig. data'!R23</f>
        <v>1.5902103889</v>
      </c>
      <c r="K29" s="32">
        <f t="shared" si="10"/>
        <v>1.1975682519</v>
      </c>
      <c r="L29" s="6">
        <f>'orig. data'!B23</f>
        <v>1194978</v>
      </c>
      <c r="M29" s="6">
        <f>'orig. data'!C23</f>
        <v>723815</v>
      </c>
      <c r="N29" s="12">
        <f>'orig. data'!G23</f>
        <v>7.506446E-40</v>
      </c>
      <c r="P29" s="6">
        <f>'orig. data'!P23</f>
        <v>1191394</v>
      </c>
      <c r="Q29" s="6">
        <f>'orig. data'!Q23</f>
        <v>742717</v>
      </c>
      <c r="R29" s="12">
        <f>'orig. data'!U23</f>
        <v>1.580799E-41</v>
      </c>
      <c r="T29" s="12">
        <f>'orig. data'!AD23</f>
        <v>0.9969550093</v>
      </c>
      <c r="U29" s="1"/>
      <c r="V29" s="1"/>
      <c r="W29" s="1"/>
    </row>
    <row r="30" spans="1:23" ht="12.75">
      <c r="A30" s="2">
        <v>24</v>
      </c>
      <c r="B30" t="s">
        <v>417</v>
      </c>
      <c r="C30" t="str">
        <f t="shared" si="4"/>
        <v>1</v>
      </c>
      <c r="D30" t="str">
        <f t="shared" si="5"/>
        <v>2</v>
      </c>
      <c r="E30" t="str">
        <f t="shared" si="6"/>
        <v>t</v>
      </c>
      <c r="F30" t="str">
        <f t="shared" si="7"/>
        <v>  </v>
      </c>
      <c r="G30" t="str">
        <f t="shared" si="8"/>
        <v>  </v>
      </c>
      <c r="H30" s="32">
        <f t="shared" si="9"/>
        <v>1.2085461903</v>
      </c>
      <c r="I30" s="3">
        <f>'orig. data'!D27</f>
        <v>1.480369392</v>
      </c>
      <c r="J30" s="3">
        <f>'orig. data'!R27</f>
        <v>1.5740657035</v>
      </c>
      <c r="K30" s="32">
        <f t="shared" si="10"/>
        <v>1.1975682519</v>
      </c>
      <c r="L30" s="6">
        <f>'orig. data'!B27</f>
        <v>745249</v>
      </c>
      <c r="M30" s="6">
        <f>'orig. data'!C27</f>
        <v>494445</v>
      </c>
      <c r="N30" s="12">
        <f>'orig. data'!G27</f>
        <v>6.920312E-22</v>
      </c>
      <c r="P30" s="6">
        <f>'orig. data'!P27</f>
        <v>768314</v>
      </c>
      <c r="Q30" s="6">
        <f>'orig. data'!Q27</f>
        <v>474597</v>
      </c>
      <c r="R30" s="12">
        <f>'orig. data'!U27</f>
        <v>1.406865E-38</v>
      </c>
      <c r="T30" s="12">
        <f>'orig. data'!AD27</f>
        <v>0.0021248028</v>
      </c>
      <c r="U30" s="1"/>
      <c r="V30" s="1"/>
      <c r="W30" s="1"/>
    </row>
    <row r="31" spans="1:23" ht="12.75">
      <c r="A31" s="2">
        <v>25</v>
      </c>
      <c r="B31" t="s">
        <v>233</v>
      </c>
      <c r="C31" t="str">
        <f t="shared" si="4"/>
        <v>1</v>
      </c>
      <c r="D31" t="str">
        <f t="shared" si="5"/>
        <v>2</v>
      </c>
      <c r="E31">
        <f t="shared" si="6"/>
      </c>
      <c r="F31" t="str">
        <f t="shared" si="7"/>
        <v>  </v>
      </c>
      <c r="G31" t="str">
        <f t="shared" si="8"/>
        <v>  </v>
      </c>
      <c r="H31" s="32">
        <f t="shared" si="9"/>
        <v>1.2085461903</v>
      </c>
      <c r="I31" s="3">
        <f>'orig. data'!D28</f>
        <v>1.4784999809</v>
      </c>
      <c r="J31" s="3">
        <f>'orig. data'!R28</f>
        <v>1.4449445744</v>
      </c>
      <c r="K31" s="32">
        <f t="shared" si="10"/>
        <v>1.1975682519</v>
      </c>
      <c r="L31" s="6">
        <f>'orig. data'!B28</f>
        <v>383910</v>
      </c>
      <c r="M31" s="6">
        <f>'orig. data'!C28</f>
        <v>249499</v>
      </c>
      <c r="N31" s="12">
        <f>'orig. data'!G28</f>
        <v>3.293646E-21</v>
      </c>
      <c r="O31" s="9"/>
      <c r="P31" s="6">
        <f>'orig. data'!P28</f>
        <v>373622</v>
      </c>
      <c r="Q31" s="6">
        <f>'orig. data'!Q28</f>
        <v>250374</v>
      </c>
      <c r="R31" s="12">
        <f>'orig. data'!U28</f>
        <v>9.045922E-19</v>
      </c>
      <c r="T31" s="12">
        <f>'orig. data'!AD28</f>
        <v>0.3842527768</v>
      </c>
      <c r="U31" s="1"/>
      <c r="V31" s="1"/>
      <c r="W31" s="1"/>
    </row>
    <row r="32" spans="1:23" ht="12.75">
      <c r="A32" s="2">
        <v>26</v>
      </c>
      <c r="B32" t="s">
        <v>200</v>
      </c>
      <c r="C32" t="str">
        <f t="shared" si="4"/>
        <v>1</v>
      </c>
      <c r="D32" t="str">
        <f t="shared" si="5"/>
        <v>2</v>
      </c>
      <c r="E32">
        <f t="shared" si="6"/>
      </c>
      <c r="F32" t="str">
        <f t="shared" si="7"/>
        <v>  </v>
      </c>
      <c r="G32" t="str">
        <f t="shared" si="8"/>
        <v>  </v>
      </c>
      <c r="H32" s="32">
        <f t="shared" si="9"/>
        <v>1.2085461903</v>
      </c>
      <c r="I32" s="3">
        <f>'orig. data'!D30</f>
        <v>1.4827124072</v>
      </c>
      <c r="J32" s="3">
        <f>'orig. data'!R30</f>
        <v>1.4263538186</v>
      </c>
      <c r="K32" s="32">
        <f t="shared" si="10"/>
        <v>1.1975682519</v>
      </c>
      <c r="L32" s="6">
        <f>'orig. data'!B30</f>
        <v>531844</v>
      </c>
      <c r="M32" s="6">
        <f>'orig. data'!C30</f>
        <v>343741</v>
      </c>
      <c r="N32" s="12">
        <f>'orig. data'!G30</f>
        <v>3.989166E-22</v>
      </c>
      <c r="O32" s="9"/>
      <c r="P32" s="6">
        <f>'orig. data'!P30</f>
        <v>471841</v>
      </c>
      <c r="Q32" s="6">
        <f>'orig. data'!Q30</f>
        <v>328403</v>
      </c>
      <c r="R32" s="12">
        <f>'orig. data'!U30</f>
        <v>1.162966E-16</v>
      </c>
      <c r="T32" s="12">
        <f>'orig. data'!AD30</f>
        <v>0.1052528794</v>
      </c>
      <c r="U32" s="1"/>
      <c r="V32" s="1"/>
      <c r="W32" s="1"/>
    </row>
    <row r="33" spans="1:23" ht="12.75">
      <c r="A33" s="2">
        <v>27</v>
      </c>
      <c r="B33" t="s">
        <v>199</v>
      </c>
      <c r="C33" t="str">
        <f t="shared" si="4"/>
        <v>1</v>
      </c>
      <c r="D33" t="str">
        <f t="shared" si="5"/>
        <v>2</v>
      </c>
      <c r="E33">
        <f t="shared" si="6"/>
      </c>
      <c r="F33" t="str">
        <f t="shared" si="7"/>
        <v>  </v>
      </c>
      <c r="G33" t="str">
        <f t="shared" si="8"/>
        <v>  </v>
      </c>
      <c r="H33" s="32">
        <f t="shared" si="9"/>
        <v>1.2085461903</v>
      </c>
      <c r="I33" s="3">
        <f>'orig. data'!D29</f>
        <v>1.7449756795</v>
      </c>
      <c r="J33" s="3">
        <f>'orig. data'!R29</f>
        <v>1.678328833</v>
      </c>
      <c r="K33" s="32">
        <f t="shared" si="10"/>
        <v>1.1975682519</v>
      </c>
      <c r="L33" s="6">
        <f>'orig. data'!B29</f>
        <v>1004691</v>
      </c>
      <c r="M33" s="6">
        <f>'orig. data'!C29</f>
        <v>591833</v>
      </c>
      <c r="N33" s="12">
        <f>'orig. data'!G29</f>
        <v>7.133037E-68</v>
      </c>
      <c r="O33" s="9"/>
      <c r="P33" s="6">
        <f>'orig. data'!P29</f>
        <v>933972</v>
      </c>
      <c r="Q33" s="6">
        <f>'orig. data'!Q29</f>
        <v>583531</v>
      </c>
      <c r="R33" s="12">
        <f>'orig. data'!U29</f>
        <v>5.947931E-58</v>
      </c>
      <c r="T33" s="12">
        <f>'orig. data'!AD29</f>
        <v>0.1018179439</v>
      </c>
      <c r="U33" s="1"/>
      <c r="V33" s="1"/>
      <c r="W33" s="1"/>
    </row>
    <row r="34" spans="2:23" ht="12.75">
      <c r="B34"/>
      <c r="C34"/>
      <c r="D34"/>
      <c r="E34"/>
      <c r="F34"/>
      <c r="G34"/>
      <c r="H34" s="32"/>
      <c r="I34" s="3"/>
      <c r="J34" s="3"/>
      <c r="K34" s="32"/>
      <c r="L34" s="6"/>
      <c r="M34" s="6"/>
      <c r="N34" s="12"/>
      <c r="O34" s="9"/>
      <c r="P34" s="6"/>
      <c r="Q34" s="6"/>
      <c r="R34" s="12"/>
      <c r="T34" s="12"/>
      <c r="U34" s="1"/>
      <c r="V34" s="1"/>
      <c r="W34" s="1"/>
    </row>
    <row r="35" spans="1:23" ht="12.75">
      <c r="A35" s="2">
        <v>28</v>
      </c>
      <c r="B35" t="s">
        <v>234</v>
      </c>
      <c r="C35" t="str">
        <f t="shared" si="4"/>
        <v>1</v>
      </c>
      <c r="D35" t="str">
        <f t="shared" si="5"/>
        <v>2</v>
      </c>
      <c r="E35">
        <f t="shared" si="6"/>
      </c>
      <c r="F35" t="str">
        <f t="shared" si="7"/>
        <v>  </v>
      </c>
      <c r="G35" t="str">
        <f t="shared" si="8"/>
        <v>  </v>
      </c>
      <c r="H35" s="32">
        <f t="shared" si="9"/>
        <v>1.2085461903</v>
      </c>
      <c r="I35" s="3">
        <f>'orig. data'!D31</f>
        <v>1.6227702302</v>
      </c>
      <c r="J35" s="3">
        <f>'orig. data'!R31</f>
        <v>1.6324736441</v>
      </c>
      <c r="K35" s="32">
        <f t="shared" si="10"/>
        <v>1.1975682519</v>
      </c>
      <c r="L35" s="6">
        <f>'orig. data'!B31</f>
        <v>4070619</v>
      </c>
      <c r="M35" s="6">
        <f>'orig. data'!C31</f>
        <v>2522803</v>
      </c>
      <c r="N35" s="12">
        <f>'orig. data'!G31</f>
        <v>5.25218E-51</v>
      </c>
      <c r="O35" s="9"/>
      <c r="P35" s="6">
        <f>'orig. data'!P31</f>
        <v>4174201</v>
      </c>
      <c r="Q35" s="6">
        <f>'orig. data'!Q31</f>
        <v>2609728</v>
      </c>
      <c r="R35" s="12">
        <f>'orig. data'!U31</f>
        <v>1.325328E-56</v>
      </c>
      <c r="T35" s="12">
        <f>'orig. data'!AD31</f>
        <v>0.615032102</v>
      </c>
      <c r="U35" s="1"/>
      <c r="V35" s="1"/>
      <c r="W35" s="1"/>
    </row>
    <row r="36" spans="1:23" ht="12.75">
      <c r="A36" s="2">
        <v>29</v>
      </c>
      <c r="B36" s="15" t="s">
        <v>235</v>
      </c>
      <c r="C36" t="str">
        <f t="shared" si="4"/>
        <v>1</v>
      </c>
      <c r="D36" t="str">
        <f t="shared" si="5"/>
        <v>2</v>
      </c>
      <c r="E36">
        <f t="shared" si="6"/>
      </c>
      <c r="F36" t="str">
        <f t="shared" si="7"/>
        <v>  </v>
      </c>
      <c r="G36" t="str">
        <f t="shared" si="8"/>
        <v>  </v>
      </c>
      <c r="H36" s="32">
        <f t="shared" si="9"/>
        <v>1.2085461903</v>
      </c>
      <c r="I36" s="3">
        <f>'orig. data'!D32</f>
        <v>1.7351677613</v>
      </c>
      <c r="J36" s="3">
        <f>'orig. data'!R32</f>
        <v>1.6718901603</v>
      </c>
      <c r="K36" s="32">
        <f t="shared" si="10"/>
        <v>1.1975682519</v>
      </c>
      <c r="L36" s="6">
        <f>'orig. data'!B32</f>
        <v>2620450</v>
      </c>
      <c r="M36" s="6">
        <f>'orig. data'!C32</f>
        <v>1569103</v>
      </c>
      <c r="N36" s="12">
        <f>'orig. data'!G32</f>
        <v>3.045243E-75</v>
      </c>
      <c r="O36" s="9"/>
      <c r="P36" s="6">
        <f>'orig. data'!P32</f>
        <v>2506650</v>
      </c>
      <c r="Q36" s="6">
        <f>'orig. data'!Q32</f>
        <v>1561170</v>
      </c>
      <c r="R36" s="12">
        <f>'orig. data'!U32</f>
        <v>5.405926E-65</v>
      </c>
      <c r="T36" s="12">
        <f>'orig. data'!AD32</f>
        <v>0.0935295047</v>
      </c>
      <c r="U36" s="1"/>
      <c r="V36" s="1"/>
      <c r="W36" s="1"/>
    </row>
    <row r="37" spans="1:23" ht="12.75">
      <c r="A37" s="2">
        <v>30</v>
      </c>
      <c r="B37" t="s">
        <v>201</v>
      </c>
      <c r="C37" t="str">
        <f t="shared" si="4"/>
        <v>1</v>
      </c>
      <c r="D37" t="str">
        <f t="shared" si="5"/>
        <v>2</v>
      </c>
      <c r="E37">
        <f t="shared" si="6"/>
      </c>
      <c r="F37" t="str">
        <f t="shared" si="7"/>
        <v>  </v>
      </c>
      <c r="G37" t="str">
        <f t="shared" si="8"/>
        <v>  </v>
      </c>
      <c r="H37" s="32">
        <f t="shared" si="9"/>
        <v>1.2085461903</v>
      </c>
      <c r="I37" s="3">
        <f>'orig. data'!D33</f>
        <v>1.577464659</v>
      </c>
      <c r="J37" s="3">
        <f>'orig. data'!R33</f>
        <v>1.5691716866</v>
      </c>
      <c r="K37" s="32">
        <f t="shared" si="10"/>
        <v>1.1975682519</v>
      </c>
      <c r="L37" s="6">
        <f>'orig. data'!B33</f>
        <v>1754721</v>
      </c>
      <c r="M37" s="6">
        <f>'orig. data'!C33</f>
        <v>1082543</v>
      </c>
      <c r="N37" s="12">
        <f>'orig. data'!G33</f>
        <v>5.742431E-42</v>
      </c>
      <c r="O37" s="9"/>
      <c r="P37" s="6">
        <f>'orig. data'!P33</f>
        <v>1660943</v>
      </c>
      <c r="Q37" s="6">
        <f>'orig. data'!Q33</f>
        <v>1058448</v>
      </c>
      <c r="R37" s="12">
        <f>'orig. data'!U33</f>
        <v>2.361226E-43</v>
      </c>
      <c r="T37" s="12">
        <f>'orig. data'!AD33</f>
        <v>0.9458066277</v>
      </c>
      <c r="U37" s="1"/>
      <c r="V37" s="1"/>
      <c r="W37" s="1"/>
    </row>
    <row r="38" spans="1:23" ht="12.75">
      <c r="A38" s="2">
        <v>31</v>
      </c>
      <c r="B38" t="s">
        <v>236</v>
      </c>
      <c r="C38" t="str">
        <f t="shared" si="4"/>
        <v>1</v>
      </c>
      <c r="D38" t="str">
        <f t="shared" si="5"/>
        <v>2</v>
      </c>
      <c r="E38">
        <f t="shared" si="6"/>
      </c>
      <c r="F38" t="str">
        <f t="shared" si="7"/>
        <v>  </v>
      </c>
      <c r="G38" t="str">
        <f t="shared" si="8"/>
        <v>  </v>
      </c>
      <c r="H38" s="32">
        <f aca="true" t="shared" si="11" ref="H38:N38">H9</f>
        <v>1.2085461903</v>
      </c>
      <c r="I38" s="3">
        <f t="shared" si="11"/>
        <v>1.6462806925</v>
      </c>
      <c r="J38" s="3">
        <f t="shared" si="11"/>
        <v>1.6310341856</v>
      </c>
      <c r="K38" s="32">
        <f t="shared" si="11"/>
        <v>1.1975682519</v>
      </c>
      <c r="L38" s="6">
        <f t="shared" si="11"/>
        <v>8445790</v>
      </c>
      <c r="M38" s="6">
        <f t="shared" si="11"/>
        <v>5174449</v>
      </c>
      <c r="N38" s="12">
        <f t="shared" si="11"/>
        <v>8.57819E-81</v>
      </c>
      <c r="O38" s="9"/>
      <c r="P38" s="6">
        <f>P9</f>
        <v>8341794</v>
      </c>
      <c r="Q38" s="6">
        <f>Q9</f>
        <v>5229346</v>
      </c>
      <c r="R38" s="12">
        <f>R9</f>
        <v>4.424948E-81</v>
      </c>
      <c r="T38" s="12">
        <f>T9</f>
        <v>0.6557858558</v>
      </c>
      <c r="U38" s="1"/>
      <c r="V38" s="1"/>
      <c r="W38" s="1"/>
    </row>
    <row r="39" spans="1:23" ht="12.75">
      <c r="A39" s="2">
        <v>32</v>
      </c>
      <c r="B39" t="str">
        <f>B20</f>
        <v>Manitoba</v>
      </c>
      <c r="C39">
        <f t="shared" si="4"/>
      </c>
      <c r="D39">
        <f t="shared" si="5"/>
      </c>
      <c r="E39">
        <f t="shared" si="6"/>
      </c>
      <c r="F39" t="str">
        <f t="shared" si="7"/>
        <v>  </v>
      </c>
      <c r="G39" t="str">
        <f t="shared" si="8"/>
        <v>  </v>
      </c>
      <c r="H39" s="32">
        <f aca="true" t="shared" si="12" ref="H39:N39">H20</f>
        <v>1.2085461903</v>
      </c>
      <c r="I39" s="3">
        <f t="shared" si="12"/>
        <v>1.2085461903</v>
      </c>
      <c r="J39" s="3">
        <f t="shared" si="12"/>
        <v>1.1975682519</v>
      </c>
      <c r="K39" s="32">
        <f t="shared" si="12"/>
        <v>1.1975682519</v>
      </c>
      <c r="L39" s="6">
        <f t="shared" si="12"/>
        <v>10995178</v>
      </c>
      <c r="M39" s="6">
        <f t="shared" si="12"/>
        <v>9097855</v>
      </c>
      <c r="N39" s="12" t="str">
        <f t="shared" si="12"/>
        <v> </v>
      </c>
      <c r="O39" s="9"/>
      <c r="P39" s="6">
        <f>P20</f>
        <v>11068903</v>
      </c>
      <c r="Q39" s="6">
        <f>Q20</f>
        <v>9242816</v>
      </c>
      <c r="R39" s="12" t="str">
        <f>R20</f>
        <v> </v>
      </c>
      <c r="T39" s="12">
        <f>T20</f>
        <v>0.8090756412</v>
      </c>
      <c r="U39" s="1"/>
      <c r="V39" s="1"/>
      <c r="W39" s="1"/>
    </row>
    <row r="40" spans="2:23" ht="12.75">
      <c r="B40"/>
      <c r="C40"/>
      <c r="D40"/>
      <c r="E40"/>
      <c r="F40"/>
      <c r="G40"/>
      <c r="H40" s="32"/>
      <c r="I40" s="3"/>
      <c r="J40" s="3"/>
      <c r="K40" s="32"/>
      <c r="L40" s="6"/>
      <c r="M40" s="6"/>
      <c r="N40" s="12"/>
      <c r="O40" s="9"/>
      <c r="P40" s="6"/>
      <c r="Q40" s="6"/>
      <c r="R40" s="12"/>
      <c r="T40" s="12"/>
      <c r="U40" s="1"/>
      <c r="V40" s="1"/>
      <c r="W40" s="1"/>
    </row>
    <row r="41" spans="1:23" ht="12.75">
      <c r="A41" s="2">
        <v>33</v>
      </c>
      <c r="B41" t="s">
        <v>202</v>
      </c>
      <c r="C41" t="str">
        <f>IF(AND(N41&lt;=0.005,N41&gt;0),"1","")</f>
        <v>1</v>
      </c>
      <c r="D41" t="str">
        <f>IF(AND(R41&lt;=0.005,R41&gt;0),"2","")</f>
        <v>2</v>
      </c>
      <c r="E41">
        <f>IF(AND(T41&lt;=0.005,T41&gt;0),"t","")</f>
      </c>
      <c r="F41" t="str">
        <f>IF(AND(L41&gt;0,L41&lt;=5),"T1c"," ")&amp;IF(AND(M41&gt;0,M41&lt;=5),"T1p"," ")</f>
        <v>  </v>
      </c>
      <c r="G41" t="str">
        <f>IF(AND(P41&gt;0,P41&lt;=5),"T2c"," ")&amp;IF(AND(Q41&gt;0,Q41&lt;=5),"T2p"," ")</f>
        <v>  </v>
      </c>
      <c r="H41" s="32">
        <f>I$20</f>
        <v>1.2085461903</v>
      </c>
      <c r="I41" s="3">
        <f>'orig. data'!D34</f>
        <v>0.750939813</v>
      </c>
      <c r="J41" s="3">
        <f>'orig. data'!R34</f>
        <v>0.7857453734</v>
      </c>
      <c r="K41" s="32">
        <f>J$20</f>
        <v>1.1975682519</v>
      </c>
      <c r="L41" s="6">
        <f>'orig. data'!B34</f>
        <v>91483</v>
      </c>
      <c r="M41" s="6">
        <f>'orig. data'!C34</f>
        <v>120605</v>
      </c>
      <c r="N41" s="12">
        <f>'orig. data'!G34</f>
        <v>3.277582E-71</v>
      </c>
      <c r="O41" s="9"/>
      <c r="P41" s="6">
        <f>'orig. data'!P34</f>
        <v>99544</v>
      </c>
      <c r="Q41" s="6">
        <f>'orig. data'!Q34</f>
        <v>128083</v>
      </c>
      <c r="R41" s="12">
        <f>'orig. data'!U34</f>
        <v>1.101674E-56</v>
      </c>
      <c r="T41" s="12">
        <f>'orig. data'!AD34</f>
        <v>0.0900136404</v>
      </c>
      <c r="U41" s="1"/>
      <c r="V41" s="1"/>
      <c r="W41" s="1"/>
    </row>
    <row r="42" spans="1:23" ht="12.75">
      <c r="A42" s="2">
        <v>34</v>
      </c>
      <c r="B42" t="s">
        <v>217</v>
      </c>
      <c r="C42" t="str">
        <f aca="true" t="shared" si="13" ref="C42:C120">IF(AND(N42&lt;=0.005,N42&gt;0),"1","")</f>
        <v>1</v>
      </c>
      <c r="D42" t="str">
        <f aca="true" t="shared" si="14" ref="D42:D120">IF(AND(R42&lt;=0.005,R42&gt;0),"2","")</f>
        <v>2</v>
      </c>
      <c r="E42" t="str">
        <f aca="true" t="shared" si="15" ref="E42:E120">IF(AND(T42&lt;=0.005,T42&gt;0),"t","")</f>
        <v>t</v>
      </c>
      <c r="F42" t="str">
        <f>IF(AND(L42&gt;0,L42&lt;=5),"T1c"," ")&amp;IF(AND(M42&gt;0,M42&lt;=5),"T1p"," ")</f>
        <v>  </v>
      </c>
      <c r="G42" t="str">
        <f>IF(AND(P42&gt;0,P42&lt;=5),"T2c"," ")&amp;IF(AND(Q42&gt;0,Q42&lt;=5),"T2p"," ")</f>
        <v>  </v>
      </c>
      <c r="H42" s="32">
        <f>I$20</f>
        <v>1.2085461903</v>
      </c>
      <c r="I42" s="3">
        <f>'orig. data'!D35</f>
        <v>0.5174507663</v>
      </c>
      <c r="J42" s="3">
        <f>'orig. data'!R35</f>
        <v>0.583323164</v>
      </c>
      <c r="K42" s="32">
        <f>J$20</f>
        <v>1.1975682519</v>
      </c>
      <c r="L42" s="6">
        <f>'orig. data'!B35</f>
        <v>77181</v>
      </c>
      <c r="M42" s="6">
        <f>'orig. data'!C35</f>
        <v>155303</v>
      </c>
      <c r="N42" s="12">
        <f>'orig. data'!G35</f>
        <v>1.36455E-222</v>
      </c>
      <c r="O42" s="9"/>
      <c r="P42" s="6">
        <f>'orig. data'!P35</f>
        <v>102286</v>
      </c>
      <c r="Q42" s="6">
        <f>'orig. data'!Q35</f>
        <v>185590</v>
      </c>
      <c r="R42" s="12">
        <f>'orig. data'!U35</f>
        <v>4.69613E-163</v>
      </c>
      <c r="T42" s="12">
        <f>'orig. data'!AD35</f>
        <v>9.0402986E-06</v>
      </c>
      <c r="U42" s="1"/>
      <c r="V42" s="1"/>
      <c r="W42" s="1"/>
    </row>
    <row r="43" spans="1:20" ht="12.75">
      <c r="A43" s="2">
        <v>35</v>
      </c>
      <c r="B43" t="s">
        <v>237</v>
      </c>
      <c r="C43" t="str">
        <f t="shared" si="13"/>
        <v>1</v>
      </c>
      <c r="D43" t="str">
        <f t="shared" si="14"/>
        <v>2</v>
      </c>
      <c r="E43">
        <f t="shared" si="15"/>
      </c>
      <c r="F43" t="str">
        <f>IF(AND(L43&gt;0,L43&lt;=5),"T1c"," ")&amp;IF(AND(M43&gt;0,M43&lt;=5),"T1p"," ")</f>
        <v>  </v>
      </c>
      <c r="G43" t="str">
        <f>IF(AND(P43&gt;0,P43&lt;=5),"T2c"," ")&amp;IF(AND(Q43&gt;0,Q43&lt;=5),"T2p"," ")</f>
        <v>  </v>
      </c>
      <c r="H43" s="32">
        <f>I$20</f>
        <v>1.2085461903</v>
      </c>
      <c r="I43" s="3">
        <f>'orig. data'!D36</f>
        <v>0.9162538512</v>
      </c>
      <c r="J43" s="3">
        <f>'orig. data'!R36</f>
        <v>0.9346253648</v>
      </c>
      <c r="K43" s="32">
        <f>J$20</f>
        <v>1.1975682519</v>
      </c>
      <c r="L43" s="6">
        <f>'orig. data'!B36</f>
        <v>78873</v>
      </c>
      <c r="M43" s="6">
        <f>'orig. data'!C36</f>
        <v>84674</v>
      </c>
      <c r="N43" s="12">
        <f>'orig. data'!G36</f>
        <v>2.741552E-25</v>
      </c>
      <c r="O43" s="9"/>
      <c r="P43" s="6">
        <f>'orig. data'!P36</f>
        <v>79940</v>
      </c>
      <c r="Q43" s="6">
        <f>'orig. data'!Q36</f>
        <v>87790</v>
      </c>
      <c r="R43" s="12">
        <f>'orig. data'!U36</f>
        <v>1.329132E-20</v>
      </c>
      <c r="T43" s="12">
        <f>'orig. data'!AD36</f>
        <v>0.444115812</v>
      </c>
    </row>
    <row r="44" spans="1:20" ht="12.75">
      <c r="A44" s="2">
        <v>36</v>
      </c>
      <c r="B44" t="s">
        <v>238</v>
      </c>
      <c r="C44" t="str">
        <f t="shared" si="13"/>
        <v>1</v>
      </c>
      <c r="D44" t="str">
        <f t="shared" si="14"/>
        <v>2</v>
      </c>
      <c r="E44" t="str">
        <f t="shared" si="15"/>
        <v>t</v>
      </c>
      <c r="F44" t="str">
        <f>IF(AND(L44&gt;0,L44&lt;=5),"T1c"," ")&amp;IF(AND(M44&gt;0,M44&lt;=5),"T1p"," ")</f>
        <v>  </v>
      </c>
      <c r="G44" t="str">
        <f>IF(AND(P44&gt;0,P44&lt;=5),"T2c"," ")&amp;IF(AND(Q44&gt;0,Q44&lt;=5),"T2p"," ")</f>
        <v>  </v>
      </c>
      <c r="H44" s="32">
        <f>I$20</f>
        <v>1.2085461903</v>
      </c>
      <c r="I44" s="3">
        <f>'orig. data'!D37</f>
        <v>0.5801385693</v>
      </c>
      <c r="J44" s="3">
        <f>'orig. data'!R37</f>
        <v>0.6477522988</v>
      </c>
      <c r="K44" s="32">
        <f>J$20</f>
        <v>1.1975682519</v>
      </c>
      <c r="L44" s="6">
        <f>'orig. data'!B37</f>
        <v>27150</v>
      </c>
      <c r="M44" s="6">
        <f>'orig. data'!C37</f>
        <v>43430</v>
      </c>
      <c r="N44" s="12">
        <f>'orig. data'!G37</f>
        <v>5.89333E-160</v>
      </c>
      <c r="O44" s="9"/>
      <c r="P44" s="6">
        <f>'orig. data'!P37</f>
        <v>32771</v>
      </c>
      <c r="Q44" s="6">
        <f>'orig. data'!Q37</f>
        <v>46741</v>
      </c>
      <c r="R44" s="12">
        <f>'orig. data'!U37</f>
        <v>1.71494E-114</v>
      </c>
      <c r="T44" s="12">
        <f>'orig. data'!AD37</f>
        <v>8.74609E-05</v>
      </c>
    </row>
    <row r="45" spans="2:20" ht="12.75">
      <c r="B45"/>
      <c r="C45"/>
      <c r="D45"/>
      <c r="E45"/>
      <c r="F45"/>
      <c r="G45"/>
      <c r="H45" s="32"/>
      <c r="I45" s="3"/>
      <c r="J45" s="3"/>
      <c r="K45" s="32"/>
      <c r="L45" s="6"/>
      <c r="M45" s="6"/>
      <c r="N45" s="12"/>
      <c r="O45" s="9"/>
      <c r="P45" s="6"/>
      <c r="Q45" s="6"/>
      <c r="R45" s="12"/>
      <c r="T45" s="12"/>
    </row>
    <row r="46" spans="1:20" ht="12.75">
      <c r="A46" s="2">
        <v>37</v>
      </c>
      <c r="B46" t="s">
        <v>203</v>
      </c>
      <c r="C46">
        <f t="shared" si="13"/>
      </c>
      <c r="D46">
        <f t="shared" si="14"/>
      </c>
      <c r="E46" t="str">
        <f t="shared" si="15"/>
        <v>t</v>
      </c>
      <c r="F46" t="str">
        <f aca="true" t="shared" si="16" ref="F46:F54">IF(AND(L46&gt;0,L46&lt;=5),"T1c"," ")&amp;IF(AND(M46&gt;0,M46&lt;=5),"T1p"," ")</f>
        <v>  </v>
      </c>
      <c r="G46" t="str">
        <f aca="true" t="shared" si="17" ref="G46:G54">IF(AND(P46&gt;0,P46&lt;=5),"T2c"," ")&amp;IF(AND(Q46&gt;0,Q46&lt;=5),"T2p"," ")</f>
        <v>  </v>
      </c>
      <c r="H46" s="32">
        <f aca="true" t="shared" si="18" ref="H46:H54">I$20</f>
        <v>1.2085461903</v>
      </c>
      <c r="I46" s="3">
        <f>'orig. data'!D38</f>
        <v>0.3580277075</v>
      </c>
      <c r="J46" s="3">
        <f>'orig. data'!R38</f>
        <v>0.4099121909</v>
      </c>
      <c r="K46" s="32">
        <f aca="true" t="shared" si="19" ref="K46:K54">J$20</f>
        <v>1.1975682519</v>
      </c>
      <c r="L46" s="6">
        <f>'orig. data'!B38</f>
        <v>22622</v>
      </c>
      <c r="M46" s="6">
        <f>'orig. data'!C38</f>
        <v>66321</v>
      </c>
      <c r="N46" s="46">
        <f>'orig. data'!G38</f>
        <v>0</v>
      </c>
      <c r="O46" s="9"/>
      <c r="P46" s="6">
        <f>'orig. data'!P38</f>
        <v>27301</v>
      </c>
      <c r="Q46" s="6">
        <f>'orig. data'!Q38</f>
        <v>69217</v>
      </c>
      <c r="R46" s="46">
        <f>'orig. data'!U38</f>
        <v>0</v>
      </c>
      <c r="T46" s="12">
        <f>'orig. data'!AD38</f>
        <v>1.8770428E-06</v>
      </c>
    </row>
    <row r="47" spans="1:20" ht="12.75">
      <c r="A47" s="2">
        <v>38</v>
      </c>
      <c r="B47" t="s">
        <v>293</v>
      </c>
      <c r="C47" t="str">
        <f t="shared" si="13"/>
        <v>1</v>
      </c>
      <c r="D47">
        <f t="shared" si="14"/>
      </c>
      <c r="E47" t="str">
        <f t="shared" si="15"/>
        <v>t</v>
      </c>
      <c r="F47" t="str">
        <f t="shared" si="16"/>
        <v>  </v>
      </c>
      <c r="G47" t="str">
        <f t="shared" si="17"/>
        <v>  </v>
      </c>
      <c r="H47" s="32">
        <f t="shared" si="18"/>
        <v>1.2085461903</v>
      </c>
      <c r="I47" s="3">
        <f>'orig. data'!D39</f>
        <v>1.0682192017</v>
      </c>
      <c r="J47" s="3">
        <f>'orig. data'!R39</f>
        <v>1.2133975783</v>
      </c>
      <c r="K47" s="32">
        <f t="shared" si="19"/>
        <v>1.1975682519</v>
      </c>
      <c r="L47" s="6">
        <f>'orig. data'!B39</f>
        <v>49150</v>
      </c>
      <c r="M47" s="6">
        <f>'orig. data'!C39</f>
        <v>48809</v>
      </c>
      <c r="N47" s="12">
        <f>'orig. data'!G39</f>
        <v>5.7873529E-06</v>
      </c>
      <c r="P47" s="6">
        <f>'orig. data'!P39</f>
        <v>56920</v>
      </c>
      <c r="Q47" s="6">
        <f>'orig. data'!Q39</f>
        <v>49838</v>
      </c>
      <c r="R47" s="12">
        <f>'orig. data'!U39</f>
        <v>0.62619468</v>
      </c>
      <c r="T47" s="12">
        <f>'orig. data'!AD39</f>
        <v>5.6377476E-06</v>
      </c>
    </row>
    <row r="48" spans="1:20" ht="12.75">
      <c r="A48" s="2">
        <v>39</v>
      </c>
      <c r="B48" t="s">
        <v>239</v>
      </c>
      <c r="C48" t="str">
        <f t="shared" si="13"/>
        <v>1</v>
      </c>
      <c r="D48" t="str">
        <f t="shared" si="14"/>
        <v>2</v>
      </c>
      <c r="E48" t="str">
        <f t="shared" si="15"/>
        <v>t</v>
      </c>
      <c r="F48" t="str">
        <f t="shared" si="16"/>
        <v>  </v>
      </c>
      <c r="G48" t="str">
        <f t="shared" si="17"/>
        <v>  </v>
      </c>
      <c r="H48" s="32">
        <f t="shared" si="18"/>
        <v>1.2085461903</v>
      </c>
      <c r="I48" s="3">
        <f>'orig. data'!D40</f>
        <v>0.7859665017</v>
      </c>
      <c r="J48" s="3">
        <f>'orig. data'!R40</f>
        <v>0.8784221959</v>
      </c>
      <c r="K48" s="32">
        <f t="shared" si="19"/>
        <v>1.1975682519</v>
      </c>
      <c r="L48" s="6">
        <f>'orig. data'!B40</f>
        <v>79026</v>
      </c>
      <c r="M48" s="6">
        <f>'orig. data'!C40</f>
        <v>95425</v>
      </c>
      <c r="N48" s="12">
        <f>'orig. data'!G40</f>
        <v>3.882388E-59</v>
      </c>
      <c r="P48" s="6">
        <f>'orig. data'!P40</f>
        <v>89970</v>
      </c>
      <c r="Q48" s="6">
        <f>'orig. data'!Q40</f>
        <v>101501</v>
      </c>
      <c r="R48" s="12">
        <f>'orig. data'!U40</f>
        <v>1.503294E-31</v>
      </c>
      <c r="T48" s="12">
        <f>'orig. data'!AD40</f>
        <v>3.72298E-05</v>
      </c>
    </row>
    <row r="49" spans="1:20" ht="12.75">
      <c r="A49" s="2">
        <v>40</v>
      </c>
      <c r="B49" t="s">
        <v>294</v>
      </c>
      <c r="C49">
        <f t="shared" si="13"/>
      </c>
      <c r="D49" t="str">
        <f t="shared" si="14"/>
        <v>2</v>
      </c>
      <c r="E49" t="str">
        <f t="shared" si="15"/>
        <v>t</v>
      </c>
      <c r="F49" t="str">
        <f t="shared" si="16"/>
        <v>  </v>
      </c>
      <c r="G49" t="str">
        <f t="shared" si="17"/>
        <v>  </v>
      </c>
      <c r="H49" s="32">
        <f t="shared" si="18"/>
        <v>1.2085461903</v>
      </c>
      <c r="I49" s="3">
        <f>'orig. data'!D41</f>
        <v>0.4003794165</v>
      </c>
      <c r="J49" s="3">
        <f>'orig. data'!R41</f>
        <v>0.4554602374</v>
      </c>
      <c r="K49" s="32">
        <f t="shared" si="19"/>
        <v>1.1975682519</v>
      </c>
      <c r="L49" s="6">
        <f>'orig. data'!B41</f>
        <v>16964</v>
      </c>
      <c r="M49" s="6">
        <f>'orig. data'!C41</f>
        <v>40298</v>
      </c>
      <c r="N49" s="46">
        <f>'orig. data'!G41</f>
        <v>0</v>
      </c>
      <c r="P49" s="6">
        <f>'orig. data'!P41</f>
        <v>18230</v>
      </c>
      <c r="Q49" s="6">
        <f>'orig. data'!Q41</f>
        <v>37442</v>
      </c>
      <c r="R49" s="12">
        <f>'orig. data'!U41</f>
        <v>4.58328E-271</v>
      </c>
      <c r="T49" s="12">
        <f>'orig. data'!AD41</f>
        <v>8.8495615E-06</v>
      </c>
    </row>
    <row r="50" spans="1:20" ht="12.75">
      <c r="A50" s="2">
        <v>41</v>
      </c>
      <c r="B50" t="s">
        <v>295</v>
      </c>
      <c r="C50" t="str">
        <f t="shared" si="13"/>
        <v>1</v>
      </c>
      <c r="D50" t="str">
        <f t="shared" si="14"/>
        <v>2</v>
      </c>
      <c r="E50">
        <f t="shared" si="15"/>
      </c>
      <c r="F50" t="str">
        <f t="shared" si="16"/>
        <v>  </v>
      </c>
      <c r="G50" t="str">
        <f t="shared" si="17"/>
        <v>  </v>
      </c>
      <c r="H50" s="32">
        <f t="shared" si="18"/>
        <v>1.2085461903</v>
      </c>
      <c r="I50" s="3">
        <f>'orig. data'!D43</f>
        <v>0.541638712</v>
      </c>
      <c r="J50" s="3">
        <f>'orig. data'!R43</f>
        <v>0.5539833388</v>
      </c>
      <c r="K50" s="32">
        <f t="shared" si="19"/>
        <v>1.1975682519</v>
      </c>
      <c r="L50" s="6">
        <f>'orig. data'!B43</f>
        <v>45823</v>
      </c>
      <c r="M50" s="6">
        <f>'orig. data'!C43</f>
        <v>81366</v>
      </c>
      <c r="N50" s="12">
        <f>'orig. data'!G43</f>
        <v>2.77954E-197</v>
      </c>
      <c r="P50" s="6">
        <f>'orig. data'!P43</f>
        <v>46680</v>
      </c>
      <c r="Q50" s="6">
        <f>'orig. data'!Q43</f>
        <v>81658</v>
      </c>
      <c r="R50" s="12">
        <f>'orig. data'!U43</f>
        <v>1.61444E-183</v>
      </c>
      <c r="T50" s="12">
        <f>'orig. data'!AD43</f>
        <v>0.39118491</v>
      </c>
    </row>
    <row r="51" spans="1:20" ht="12.75">
      <c r="A51" s="2">
        <v>42</v>
      </c>
      <c r="B51" t="s">
        <v>240</v>
      </c>
      <c r="C51">
        <f t="shared" si="13"/>
      </c>
      <c r="D51">
        <f t="shared" si="14"/>
      </c>
      <c r="E51" t="str">
        <f t="shared" si="15"/>
        <v>t</v>
      </c>
      <c r="F51" t="str">
        <f t="shared" si="16"/>
        <v>  </v>
      </c>
      <c r="G51" t="str">
        <f t="shared" si="17"/>
        <v>  </v>
      </c>
      <c r="H51" s="32">
        <f t="shared" si="18"/>
        <v>1.2085461903</v>
      </c>
      <c r="I51" s="3">
        <f>'orig. data'!D42</f>
        <v>0.3401839917</v>
      </c>
      <c r="J51" s="3">
        <f>'orig. data'!R42</f>
        <v>0.4207600289</v>
      </c>
      <c r="K51" s="32">
        <f t="shared" si="19"/>
        <v>1.1975682519</v>
      </c>
      <c r="L51" s="6">
        <f>'orig. data'!B42</f>
        <v>47605</v>
      </c>
      <c r="M51" s="6">
        <f>'orig. data'!C42</f>
        <v>145117</v>
      </c>
      <c r="N51" s="46">
        <f>'orig. data'!G42</f>
        <v>0</v>
      </c>
      <c r="P51" s="6">
        <f>'orig. data'!P42</f>
        <v>69392</v>
      </c>
      <c r="Q51" s="6">
        <f>'orig. data'!Q42</f>
        <v>168835</v>
      </c>
      <c r="R51" s="46">
        <f>'orig. data'!U42</f>
        <v>0</v>
      </c>
      <c r="T51" s="12">
        <f>'orig. data'!AD42</f>
        <v>7.39739E-15</v>
      </c>
    </row>
    <row r="52" spans="1:20" ht="12.75">
      <c r="A52" s="2">
        <v>43</v>
      </c>
      <c r="B52" t="s">
        <v>241</v>
      </c>
      <c r="C52">
        <f t="shared" si="13"/>
      </c>
      <c r="D52" t="str">
        <f t="shared" si="14"/>
        <v>2</v>
      </c>
      <c r="E52" t="str">
        <f t="shared" si="15"/>
        <v>t</v>
      </c>
      <c r="F52" t="str">
        <f t="shared" si="16"/>
        <v>  </v>
      </c>
      <c r="G52" t="str">
        <f t="shared" si="17"/>
        <v>  </v>
      </c>
      <c r="H52" s="32">
        <f t="shared" si="18"/>
        <v>1.2085461903</v>
      </c>
      <c r="I52" s="3">
        <f>'orig. data'!D44</f>
        <v>0.3424345193</v>
      </c>
      <c r="J52" s="3">
        <f>'orig. data'!R44</f>
        <v>0.4443807485</v>
      </c>
      <c r="K52" s="32">
        <f t="shared" si="19"/>
        <v>1.1975682519</v>
      </c>
      <c r="L52" s="6">
        <f>'orig. data'!B44</f>
        <v>9985</v>
      </c>
      <c r="M52" s="6">
        <f>'orig. data'!C44</f>
        <v>29044</v>
      </c>
      <c r="N52" s="46">
        <f>'orig. data'!G44</f>
        <v>0</v>
      </c>
      <c r="P52" s="6">
        <f>'orig. data'!P44</f>
        <v>13017</v>
      </c>
      <c r="Q52" s="6">
        <f>'orig. data'!Q44</f>
        <v>28828</v>
      </c>
      <c r="R52" s="12">
        <f>'orig. data'!U44</f>
        <v>4.9649E-276</v>
      </c>
      <c r="T52" s="12">
        <f>'orig. data'!AD44</f>
        <v>8.138735E-18</v>
      </c>
    </row>
    <row r="53" spans="1:20" ht="12.75">
      <c r="A53" s="2">
        <v>44</v>
      </c>
      <c r="B53" t="s">
        <v>296</v>
      </c>
      <c r="C53" t="str">
        <f t="shared" si="13"/>
        <v>1</v>
      </c>
      <c r="D53" t="str">
        <f t="shared" si="14"/>
        <v>2</v>
      </c>
      <c r="E53">
        <f t="shared" si="15"/>
      </c>
      <c r="F53" t="str">
        <f t="shared" si="16"/>
        <v>  </v>
      </c>
      <c r="G53" t="str">
        <f t="shared" si="17"/>
        <v>  </v>
      </c>
      <c r="H53" s="32">
        <f t="shared" si="18"/>
        <v>1.2085461903</v>
      </c>
      <c r="I53" s="3">
        <f>'orig. data'!D45</f>
        <v>0.6944500251</v>
      </c>
      <c r="J53" s="3">
        <f>'orig. data'!R45</f>
        <v>0.715392525</v>
      </c>
      <c r="K53" s="32">
        <f t="shared" si="19"/>
        <v>1.1975682519</v>
      </c>
      <c r="L53" s="6">
        <f>'orig. data'!B45</f>
        <v>146607</v>
      </c>
      <c r="M53" s="6">
        <f>'orig. data'!C45</f>
        <v>201261</v>
      </c>
      <c r="N53" s="12">
        <f>'orig. data'!G45</f>
        <v>7.134782E-98</v>
      </c>
      <c r="P53" s="6">
        <f>'orig. data'!P45</f>
        <v>144425</v>
      </c>
      <c r="Q53" s="6">
        <f>'orig. data'!Q45</f>
        <v>200907</v>
      </c>
      <c r="R53" s="12">
        <f>'orig. data'!U45</f>
        <v>4.255539E-85</v>
      </c>
      <c r="T53" s="12">
        <f>'orig. data'!AD45</f>
        <v>0.2519485193</v>
      </c>
    </row>
    <row r="54" spans="1:20" ht="12.75">
      <c r="A54" s="2">
        <v>45</v>
      </c>
      <c r="B54" t="s">
        <v>242</v>
      </c>
      <c r="C54" t="str">
        <f t="shared" si="13"/>
        <v>1</v>
      </c>
      <c r="D54" t="str">
        <f t="shared" si="14"/>
        <v>2</v>
      </c>
      <c r="E54" t="str">
        <f t="shared" si="15"/>
        <v>t</v>
      </c>
      <c r="F54" t="str">
        <f t="shared" si="16"/>
        <v>  </v>
      </c>
      <c r="G54" t="str">
        <f t="shared" si="17"/>
        <v>  </v>
      </c>
      <c r="H54" s="32">
        <f t="shared" si="18"/>
        <v>1.2085461903</v>
      </c>
      <c r="I54" s="3">
        <f>'orig. data'!D46</f>
        <v>0.4627238861</v>
      </c>
      <c r="J54" s="3">
        <f>'orig. data'!R46</f>
        <v>0.5303052576</v>
      </c>
      <c r="K54" s="32">
        <f t="shared" si="19"/>
        <v>1.1975682519</v>
      </c>
      <c r="L54" s="6">
        <f>'orig. data'!B46</f>
        <v>20550</v>
      </c>
      <c r="M54" s="6">
        <f>'orig. data'!C46</f>
        <v>44483</v>
      </c>
      <c r="N54" s="12">
        <f>'orig. data'!G46</f>
        <v>1.45712E-264</v>
      </c>
      <c r="P54" s="6">
        <f>'orig. data'!P46</f>
        <v>23401</v>
      </c>
      <c r="Q54" s="6">
        <f>'orig. data'!Q46</f>
        <v>46377</v>
      </c>
      <c r="R54" s="12">
        <f>'orig. data'!U46</f>
        <v>7.88551E-195</v>
      </c>
      <c r="T54" s="12">
        <f>'orig. data'!AD46</f>
        <v>2.294286E-06</v>
      </c>
    </row>
    <row r="55" spans="2:20" ht="12.75">
      <c r="B55"/>
      <c r="C55"/>
      <c r="D55"/>
      <c r="E55"/>
      <c r="F55"/>
      <c r="G55"/>
      <c r="H55" s="32"/>
      <c r="I55" s="3"/>
      <c r="J55" s="3"/>
      <c r="K55" s="32"/>
      <c r="L55" s="6"/>
      <c r="M55" s="6"/>
      <c r="N55" s="12"/>
      <c r="P55" s="6"/>
      <c r="Q55" s="6"/>
      <c r="R55" s="12"/>
      <c r="T55" s="12"/>
    </row>
    <row r="56" spans="1:20" ht="12.75">
      <c r="A56" s="2">
        <v>46</v>
      </c>
      <c r="B56" t="s">
        <v>248</v>
      </c>
      <c r="C56" t="str">
        <f t="shared" si="13"/>
        <v>1</v>
      </c>
      <c r="D56" t="str">
        <f t="shared" si="14"/>
        <v>2</v>
      </c>
      <c r="E56" t="str">
        <f t="shared" si="15"/>
        <v>t</v>
      </c>
      <c r="F56" t="str">
        <f aca="true" t="shared" si="20" ref="F56:F61">IF(AND(L56&gt;0,L56&lt;=5),"T1c"," ")&amp;IF(AND(M56&gt;0,M56&lt;=5),"T1p"," ")</f>
        <v>  </v>
      </c>
      <c r="G56" t="str">
        <f aca="true" t="shared" si="21" ref="G56:G61">IF(AND(P56&gt;0,P56&lt;=5),"T2c"," ")&amp;IF(AND(Q56&gt;0,Q56&lt;=5),"T2p"," ")</f>
        <v>  </v>
      </c>
      <c r="H56" s="32">
        <f aca="true" t="shared" si="22" ref="H56:H61">I$20</f>
        <v>1.2085461903</v>
      </c>
      <c r="I56" s="3">
        <f>'orig. data'!D54</f>
        <v>0.4542986742</v>
      </c>
      <c r="J56" s="3">
        <f>'orig. data'!R54</f>
        <v>0.5226161188</v>
      </c>
      <c r="K56" s="32">
        <f aca="true" t="shared" si="23" ref="K56:K61">J$20</f>
        <v>1.1975682519</v>
      </c>
      <c r="L56" s="6">
        <f>'orig. data'!B54</f>
        <v>52337</v>
      </c>
      <c r="M56" s="6">
        <f>'orig. data'!C54</f>
        <v>110912</v>
      </c>
      <c r="N56" s="12">
        <f>'orig. data'!G54</f>
        <v>1.7959E-292</v>
      </c>
      <c r="P56" s="6">
        <f>'orig. data'!P54</f>
        <v>58303</v>
      </c>
      <c r="Q56" s="6">
        <f>'orig. data'!Q54</f>
        <v>104865</v>
      </c>
      <c r="R56" s="12">
        <f>'orig. data'!U54</f>
        <v>1.21638E-213</v>
      </c>
      <c r="T56" s="12">
        <f>'orig. data'!AD54</f>
        <v>2.9175681E-07</v>
      </c>
    </row>
    <row r="57" spans="1:20" ht="12.75">
      <c r="A57" s="2">
        <v>47</v>
      </c>
      <c r="B57" t="s">
        <v>249</v>
      </c>
      <c r="C57" t="str">
        <f t="shared" si="13"/>
        <v>1</v>
      </c>
      <c r="D57" t="str">
        <f t="shared" si="14"/>
        <v>2</v>
      </c>
      <c r="E57">
        <f t="shared" si="15"/>
      </c>
      <c r="F57" t="str">
        <f t="shared" si="20"/>
        <v>  </v>
      </c>
      <c r="G57" t="str">
        <f t="shared" si="21"/>
        <v>  </v>
      </c>
      <c r="H57" s="32">
        <f t="shared" si="22"/>
        <v>1.2085461903</v>
      </c>
      <c r="I57" s="3">
        <f>'orig. data'!D56</f>
        <v>0.4672872014</v>
      </c>
      <c r="J57" s="3">
        <f>'orig. data'!R56</f>
        <v>0.4794527768</v>
      </c>
      <c r="K57" s="32">
        <f t="shared" si="23"/>
        <v>1.1975682519</v>
      </c>
      <c r="L57" s="6">
        <f>'orig. data'!B56</f>
        <v>40027</v>
      </c>
      <c r="M57" s="6">
        <f>'orig. data'!C56</f>
        <v>80509</v>
      </c>
      <c r="N57" s="12">
        <f>'orig. data'!G56</f>
        <v>4.79629E-274</v>
      </c>
      <c r="P57" s="6">
        <f>'orig. data'!P56</f>
        <v>40730</v>
      </c>
      <c r="Q57" s="6">
        <f>'orig. data'!Q56</f>
        <v>79927</v>
      </c>
      <c r="R57" s="12">
        <f>'orig. data'!U56</f>
        <v>6.98627E-256</v>
      </c>
      <c r="T57" s="12">
        <f>'orig. data'!AD56</f>
        <v>0.3342719379</v>
      </c>
    </row>
    <row r="58" spans="1:20" ht="12.75">
      <c r="A58" s="2">
        <v>48</v>
      </c>
      <c r="B58" t="s">
        <v>418</v>
      </c>
      <c r="C58" t="str">
        <f t="shared" si="13"/>
        <v>1</v>
      </c>
      <c r="D58" t="str">
        <f t="shared" si="14"/>
        <v>2</v>
      </c>
      <c r="E58" t="str">
        <f t="shared" si="15"/>
        <v>t</v>
      </c>
      <c r="F58" t="str">
        <f t="shared" si="20"/>
        <v>  </v>
      </c>
      <c r="G58" t="str">
        <f t="shared" si="21"/>
        <v>  </v>
      </c>
      <c r="H58" s="32">
        <f t="shared" si="22"/>
        <v>1.2085461903</v>
      </c>
      <c r="I58" s="3">
        <f>'orig. data'!D55</f>
        <v>0.4802445562</v>
      </c>
      <c r="J58" s="3">
        <f>'orig. data'!R55</f>
        <v>0.5256031687</v>
      </c>
      <c r="K58" s="32">
        <f t="shared" si="23"/>
        <v>1.1975682519</v>
      </c>
      <c r="L58" s="6">
        <f>'orig. data'!B55</f>
        <v>38748</v>
      </c>
      <c r="M58" s="6">
        <f>'orig. data'!C55</f>
        <v>75996</v>
      </c>
      <c r="N58" s="12">
        <f>'orig. data'!G55</f>
        <v>1.1583E-258</v>
      </c>
      <c r="P58" s="6">
        <f>'orig. data'!P55</f>
        <v>41326</v>
      </c>
      <c r="Q58" s="6">
        <f>'orig. data'!Q55</f>
        <v>73217</v>
      </c>
      <c r="R58" s="12">
        <f>'orig. data'!U55</f>
        <v>5.86047E-208</v>
      </c>
      <c r="T58" s="12">
        <f>'orig. data'!AD55</f>
        <v>0.0010095416</v>
      </c>
    </row>
    <row r="59" spans="1:20" ht="12.75">
      <c r="A59" s="2">
        <v>49</v>
      </c>
      <c r="B59" t="s">
        <v>250</v>
      </c>
      <c r="C59" t="str">
        <f t="shared" si="13"/>
        <v>1</v>
      </c>
      <c r="D59" t="str">
        <f t="shared" si="14"/>
        <v>2</v>
      </c>
      <c r="E59" t="str">
        <f t="shared" si="15"/>
        <v>t</v>
      </c>
      <c r="F59" t="str">
        <f t="shared" si="20"/>
        <v>  </v>
      </c>
      <c r="G59" t="str">
        <f t="shared" si="21"/>
        <v>  </v>
      </c>
      <c r="H59" s="32">
        <f t="shared" si="22"/>
        <v>1.2085461903</v>
      </c>
      <c r="I59" s="3">
        <f>'orig. data'!D57</f>
        <v>0.6459583149</v>
      </c>
      <c r="J59" s="3">
        <f>'orig. data'!R57</f>
        <v>0.4827009522</v>
      </c>
      <c r="K59" s="32">
        <f t="shared" si="23"/>
        <v>1.1975682519</v>
      </c>
      <c r="L59" s="6">
        <f>'orig. data'!B57</f>
        <v>83389</v>
      </c>
      <c r="M59" s="6">
        <f>'orig. data'!C57</f>
        <v>124813</v>
      </c>
      <c r="N59" s="12">
        <f>'orig. data'!G57</f>
        <v>5.42893E-123</v>
      </c>
      <c r="P59" s="6">
        <f>'orig. data'!P57</f>
        <v>58365</v>
      </c>
      <c r="Q59" s="6">
        <f>'orig. data'!Q57</f>
        <v>116864</v>
      </c>
      <c r="R59" s="12">
        <f>'orig. data'!U57</f>
        <v>1.24631E-256</v>
      </c>
      <c r="T59" s="12">
        <f>'orig. data'!AD57</f>
        <v>2.374243E-26</v>
      </c>
    </row>
    <row r="60" spans="1:20" ht="12.75">
      <c r="A60" s="2">
        <v>50</v>
      </c>
      <c r="B60" t="s">
        <v>251</v>
      </c>
      <c r="C60">
        <f t="shared" si="13"/>
      </c>
      <c r="D60">
        <f t="shared" si="14"/>
      </c>
      <c r="E60">
        <f t="shared" si="15"/>
      </c>
      <c r="F60" t="str">
        <f t="shared" si="20"/>
        <v>  </v>
      </c>
      <c r="G60" t="str">
        <f t="shared" si="21"/>
        <v>  </v>
      </c>
      <c r="H60" s="32">
        <f t="shared" si="22"/>
        <v>1.2085461903</v>
      </c>
      <c r="I60" s="3">
        <f>'orig. data'!D58</f>
        <v>0.3975521365</v>
      </c>
      <c r="J60" s="3">
        <f>'orig. data'!R58</f>
        <v>0.3909142581</v>
      </c>
      <c r="K60" s="32">
        <f t="shared" si="23"/>
        <v>1.1975682519</v>
      </c>
      <c r="L60" s="6">
        <f>'orig. data'!B58</f>
        <v>45157</v>
      </c>
      <c r="M60" s="6">
        <f>'orig. data'!C58</f>
        <v>109304</v>
      </c>
      <c r="N60" s="46">
        <f>'orig. data'!G58</f>
        <v>0</v>
      </c>
      <c r="P60" s="6">
        <f>'orig. data'!P58</f>
        <v>43662</v>
      </c>
      <c r="Q60" s="6">
        <f>'orig. data'!Q58</f>
        <v>104878</v>
      </c>
      <c r="R60" s="46">
        <f>'orig. data'!U58</f>
        <v>0</v>
      </c>
      <c r="T60" s="12">
        <f>'orig. data'!AD58</f>
        <v>0.572319343</v>
      </c>
    </row>
    <row r="61" spans="1:20" ht="12.75">
      <c r="A61" s="2">
        <v>51</v>
      </c>
      <c r="B61" t="s">
        <v>252</v>
      </c>
      <c r="C61">
        <f t="shared" si="13"/>
      </c>
      <c r="D61" t="str">
        <f t="shared" si="14"/>
        <v>2</v>
      </c>
      <c r="E61" t="str">
        <f t="shared" si="15"/>
        <v>t</v>
      </c>
      <c r="F61" t="str">
        <f t="shared" si="20"/>
        <v>  </v>
      </c>
      <c r="G61" t="str">
        <f t="shared" si="21"/>
        <v>  </v>
      </c>
      <c r="H61" s="32">
        <f t="shared" si="22"/>
        <v>1.2085461903</v>
      </c>
      <c r="I61" s="3">
        <f>'orig. data'!D59</f>
        <v>0.4153940544</v>
      </c>
      <c r="J61" s="3">
        <f>'orig. data'!R59</f>
        <v>0.4798706245</v>
      </c>
      <c r="K61" s="32">
        <f t="shared" si="23"/>
        <v>1.1975682519</v>
      </c>
      <c r="L61" s="6">
        <f>'orig. data'!B59</f>
        <v>36521</v>
      </c>
      <c r="M61" s="6">
        <f>'orig. data'!C59</f>
        <v>85761</v>
      </c>
      <c r="N61" s="46">
        <f>'orig. data'!G59</f>
        <v>0</v>
      </c>
      <c r="P61" s="6">
        <f>'orig. data'!P59</f>
        <v>41244</v>
      </c>
      <c r="Q61" s="6">
        <f>'orig. data'!Q59</f>
        <v>83958</v>
      </c>
      <c r="R61" s="12">
        <f>'orig. data'!U59</f>
        <v>2.14624E-255</v>
      </c>
      <c r="T61" s="12">
        <f>'orig. data'!AD59</f>
        <v>1.9153637E-07</v>
      </c>
    </row>
    <row r="62" spans="2:20" ht="12.75">
      <c r="B62"/>
      <c r="C62"/>
      <c r="D62"/>
      <c r="E62"/>
      <c r="F62"/>
      <c r="G62"/>
      <c r="H62" s="32"/>
      <c r="I62" s="3"/>
      <c r="J62" s="3"/>
      <c r="K62" s="32"/>
      <c r="L62" s="6"/>
      <c r="M62" s="6"/>
      <c r="N62" s="12"/>
      <c r="P62" s="6"/>
      <c r="Q62" s="6"/>
      <c r="R62" s="12"/>
      <c r="T62" s="12"/>
    </row>
    <row r="63" spans="1:20" ht="12.75">
      <c r="A63" s="2">
        <v>52</v>
      </c>
      <c r="B63" t="s">
        <v>243</v>
      </c>
      <c r="C63" t="str">
        <f t="shared" si="13"/>
        <v>1</v>
      </c>
      <c r="D63" t="str">
        <f t="shared" si="14"/>
        <v>2</v>
      </c>
      <c r="E63" t="str">
        <f t="shared" si="15"/>
        <v>t</v>
      </c>
      <c r="F63" t="str">
        <f aca="true" t="shared" si="24" ref="F63:F69">IF(AND(L63&gt;0,L63&lt;=5),"T1c"," ")&amp;IF(AND(M63&gt;0,M63&lt;=5),"T1p"," ")</f>
        <v>  </v>
      </c>
      <c r="G63" t="str">
        <f aca="true" t="shared" si="25" ref="G63:G69">IF(AND(P63&gt;0,P63&lt;=5),"T2c"," ")&amp;IF(AND(Q63&gt;0,Q63&lt;=5),"T2p"," ")</f>
        <v>  </v>
      </c>
      <c r="H63" s="32">
        <f aca="true" t="shared" si="26" ref="H63:H69">I$20</f>
        <v>1.2085461903</v>
      </c>
      <c r="I63" s="3">
        <f>'orig. data'!D47</f>
        <v>0.8587675496</v>
      </c>
      <c r="J63" s="3">
        <f>'orig. data'!R47</f>
        <v>0.7506385865</v>
      </c>
      <c r="K63" s="32">
        <f aca="true" t="shared" si="27" ref="K63:K69">J$20</f>
        <v>1.1975682519</v>
      </c>
      <c r="L63" s="6">
        <f>'orig. data'!B47</f>
        <v>37194</v>
      </c>
      <c r="M63" s="6">
        <f>'orig. data'!C47</f>
        <v>46220</v>
      </c>
      <c r="N63" s="12">
        <f>'orig. data'!G47</f>
        <v>2.915335E-35</v>
      </c>
      <c r="P63" s="6">
        <f>'orig. data'!P47</f>
        <v>28421</v>
      </c>
      <c r="Q63" s="6">
        <f>'orig. data'!Q47</f>
        <v>39363</v>
      </c>
      <c r="R63" s="12">
        <f>'orig. data'!U47</f>
        <v>7.769529E-65</v>
      </c>
      <c r="T63" s="12">
        <f>'orig. data'!AD47</f>
        <v>4.7382052E-06</v>
      </c>
    </row>
    <row r="64" spans="1:20" ht="12.75">
      <c r="A64" s="2">
        <v>53</v>
      </c>
      <c r="B64" t="s">
        <v>244</v>
      </c>
      <c r="C64">
        <f t="shared" si="13"/>
      </c>
      <c r="D64" t="str">
        <f t="shared" si="14"/>
        <v>2</v>
      </c>
      <c r="E64" t="str">
        <f t="shared" si="15"/>
        <v>t</v>
      </c>
      <c r="F64" t="str">
        <f t="shared" si="24"/>
        <v>  </v>
      </c>
      <c r="G64" t="str">
        <f t="shared" si="25"/>
        <v>  </v>
      </c>
      <c r="H64" s="32">
        <f t="shared" si="26"/>
        <v>1.2085461903</v>
      </c>
      <c r="I64" s="3">
        <f>'orig. data'!D48</f>
        <v>1.1519551275</v>
      </c>
      <c r="J64" s="3">
        <f>'orig. data'!R48</f>
        <v>0.8580971619</v>
      </c>
      <c r="K64" s="32">
        <f t="shared" si="27"/>
        <v>1.1975682519</v>
      </c>
      <c r="L64" s="6">
        <f>'orig. data'!B48</f>
        <v>31042</v>
      </c>
      <c r="M64" s="6">
        <f>'orig. data'!C48</f>
        <v>28923</v>
      </c>
      <c r="N64" s="12">
        <f>'orig. data'!G48</f>
        <v>0.0822115338</v>
      </c>
      <c r="P64" s="6">
        <f>'orig. data'!P48</f>
        <v>26853</v>
      </c>
      <c r="Q64" s="6">
        <f>'orig. data'!Q48</f>
        <v>32288</v>
      </c>
      <c r="R64" s="12">
        <f>'orig. data'!U48</f>
        <v>8.912813E-34</v>
      </c>
      <c r="T64" s="12">
        <f>'orig. data'!AD48</f>
        <v>1.000748E-23</v>
      </c>
    </row>
    <row r="65" spans="1:20" ht="12.75">
      <c r="A65" s="2">
        <v>54</v>
      </c>
      <c r="B65" t="s">
        <v>245</v>
      </c>
      <c r="C65">
        <f t="shared" si="13"/>
      </c>
      <c r="D65" t="str">
        <f t="shared" si="14"/>
        <v>2</v>
      </c>
      <c r="E65" t="str">
        <f t="shared" si="15"/>
        <v>t</v>
      </c>
      <c r="F65" t="str">
        <f t="shared" si="24"/>
        <v>  </v>
      </c>
      <c r="G65" t="str">
        <f t="shared" si="25"/>
        <v>  </v>
      </c>
      <c r="H65" s="32">
        <f t="shared" si="26"/>
        <v>1.2085461903</v>
      </c>
      <c r="I65" s="3">
        <f>'orig. data'!D49</f>
        <v>1.2175220466</v>
      </c>
      <c r="J65" s="3">
        <f>'orig. data'!R49</f>
        <v>0.9202899368</v>
      </c>
      <c r="K65" s="32">
        <f t="shared" si="27"/>
        <v>1.1975682519</v>
      </c>
      <c r="L65" s="6">
        <f>'orig. data'!B49</f>
        <v>111621</v>
      </c>
      <c r="M65" s="6">
        <f>'orig. data'!C49</f>
        <v>97003</v>
      </c>
      <c r="N65" s="12">
        <f>'orig. data'!G49</f>
        <v>0.7809787729</v>
      </c>
      <c r="P65" s="6">
        <f>'orig. data'!P49</f>
        <v>84291</v>
      </c>
      <c r="Q65" s="6">
        <f>'orig. data'!Q49</f>
        <v>93476</v>
      </c>
      <c r="R65" s="12">
        <f>'orig. data'!U49</f>
        <v>3.050502E-23</v>
      </c>
      <c r="T65" s="12">
        <f>'orig. data'!AD49</f>
        <v>2.096778E-24</v>
      </c>
    </row>
    <row r="66" spans="1:20" ht="12.75">
      <c r="A66" s="2">
        <v>55</v>
      </c>
      <c r="B66" t="s">
        <v>297</v>
      </c>
      <c r="C66">
        <f t="shared" si="13"/>
      </c>
      <c r="D66" t="str">
        <f t="shared" si="14"/>
        <v>2</v>
      </c>
      <c r="E66" t="str">
        <f t="shared" si="15"/>
        <v>t</v>
      </c>
      <c r="F66" t="str">
        <f t="shared" si="24"/>
        <v>  </v>
      </c>
      <c r="G66" t="str">
        <f t="shared" si="25"/>
        <v>  </v>
      </c>
      <c r="H66" s="32">
        <f t="shared" si="26"/>
        <v>1.2085461903</v>
      </c>
      <c r="I66" s="3">
        <f>'orig. data'!D50</f>
        <v>1.2571811126</v>
      </c>
      <c r="J66" s="3">
        <f>'orig. data'!R50</f>
        <v>0.9636573059</v>
      </c>
      <c r="K66" s="32">
        <f t="shared" si="27"/>
        <v>1.1975682519</v>
      </c>
      <c r="L66" s="6">
        <f>'orig. data'!B50</f>
        <v>60608</v>
      </c>
      <c r="M66" s="6">
        <f>'orig. data'!C50</f>
        <v>49100</v>
      </c>
      <c r="N66" s="12">
        <f>'orig. data'!G50</f>
        <v>0.1438060958</v>
      </c>
      <c r="P66" s="6">
        <f>'orig. data'!P50</f>
        <v>45598</v>
      </c>
      <c r="Q66" s="6">
        <f>'orig. data'!Q50</f>
        <v>48402</v>
      </c>
      <c r="R66" s="12">
        <f>'orig. data'!U50</f>
        <v>6.747071E-16</v>
      </c>
      <c r="T66" s="12">
        <f>'orig. data'!AD50</f>
        <v>4.071433E-21</v>
      </c>
    </row>
    <row r="67" spans="1:20" ht="12.75">
      <c r="A67" s="2">
        <v>56</v>
      </c>
      <c r="B67" t="s">
        <v>298</v>
      </c>
      <c r="C67" t="str">
        <f t="shared" si="13"/>
        <v>1</v>
      </c>
      <c r="D67" t="str">
        <f t="shared" si="14"/>
        <v>2</v>
      </c>
      <c r="E67" t="str">
        <f t="shared" si="15"/>
        <v>t</v>
      </c>
      <c r="F67" t="str">
        <f t="shared" si="24"/>
        <v>  </v>
      </c>
      <c r="G67" t="str">
        <f t="shared" si="25"/>
        <v>  </v>
      </c>
      <c r="H67" s="32">
        <f t="shared" si="26"/>
        <v>1.2085461903</v>
      </c>
      <c r="I67" s="3">
        <f>'orig. data'!D51</f>
        <v>1.0977687388</v>
      </c>
      <c r="J67" s="3">
        <f>'orig. data'!R51</f>
        <v>0.9321391185</v>
      </c>
      <c r="K67" s="32">
        <f t="shared" si="27"/>
        <v>1.1975682519</v>
      </c>
      <c r="L67" s="6">
        <f>'orig. data'!B51</f>
        <v>39942</v>
      </c>
      <c r="M67" s="6">
        <f>'orig. data'!C51</f>
        <v>36496</v>
      </c>
      <c r="N67" s="12">
        <f>'orig. data'!G51</f>
        <v>0.0004118059</v>
      </c>
      <c r="P67" s="6">
        <f>'orig. data'!P51</f>
        <v>37863</v>
      </c>
      <c r="Q67" s="6">
        <f>'orig. data'!Q51</f>
        <v>43939</v>
      </c>
      <c r="R67" s="12">
        <f>'orig. data'!U51</f>
        <v>4.66026E-20</v>
      </c>
      <c r="T67" s="12">
        <f>'orig. data'!AD51</f>
        <v>1.4836875E-08</v>
      </c>
    </row>
    <row r="68" spans="1:20" ht="12.75">
      <c r="A68" s="2">
        <v>57</v>
      </c>
      <c r="B68" t="s">
        <v>246</v>
      </c>
      <c r="C68">
        <f t="shared" si="13"/>
      </c>
      <c r="D68" t="str">
        <f t="shared" si="14"/>
        <v>2</v>
      </c>
      <c r="E68" t="str">
        <f t="shared" si="15"/>
        <v>t</v>
      </c>
      <c r="F68" t="str">
        <f t="shared" si="24"/>
        <v>  </v>
      </c>
      <c r="G68" t="str">
        <f t="shared" si="25"/>
        <v>  </v>
      </c>
      <c r="H68" s="32">
        <f t="shared" si="26"/>
        <v>1.2085461903</v>
      </c>
      <c r="I68" s="3">
        <f>'orig. data'!D52</f>
        <v>1.1492613211</v>
      </c>
      <c r="J68" s="3">
        <f>'orig. data'!R52</f>
        <v>0.9211150758</v>
      </c>
      <c r="K68" s="32">
        <f t="shared" si="27"/>
        <v>1.1975682519</v>
      </c>
      <c r="L68" s="6">
        <f>'orig. data'!B52</f>
        <v>45107</v>
      </c>
      <c r="M68" s="6">
        <f>'orig. data'!C52</f>
        <v>39800</v>
      </c>
      <c r="N68" s="12">
        <f>'orig. data'!G52</f>
        <v>0.0644993626</v>
      </c>
      <c r="P68" s="6">
        <f>'orig. data'!P52</f>
        <v>44540</v>
      </c>
      <c r="Q68" s="6">
        <f>'orig. data'!Q52</f>
        <v>49938</v>
      </c>
      <c r="R68" s="12">
        <f>'orig. data'!U52</f>
        <v>2.601698E-22</v>
      </c>
      <c r="T68" s="12">
        <f>'orig. data'!AD52</f>
        <v>8.687166E-15</v>
      </c>
    </row>
    <row r="69" spans="1:20" ht="12.75">
      <c r="A69" s="2">
        <v>58</v>
      </c>
      <c r="B69" t="s">
        <v>247</v>
      </c>
      <c r="C69">
        <f t="shared" si="13"/>
      </c>
      <c r="D69" t="str">
        <f t="shared" si="14"/>
        <v>2</v>
      </c>
      <c r="E69" t="str">
        <f t="shared" si="15"/>
        <v>t</v>
      </c>
      <c r="F69" t="str">
        <f t="shared" si="24"/>
        <v>  </v>
      </c>
      <c r="G69" t="str">
        <f t="shared" si="25"/>
        <v>  </v>
      </c>
      <c r="H69" s="32">
        <f t="shared" si="26"/>
        <v>1.2085461903</v>
      </c>
      <c r="I69" s="3">
        <f>'orig. data'!D53</f>
        <v>1.2315194163</v>
      </c>
      <c r="J69" s="3">
        <f>'orig. data'!R53</f>
        <v>0.9556900311</v>
      </c>
      <c r="K69" s="32">
        <f t="shared" si="27"/>
        <v>1.1975682519</v>
      </c>
      <c r="L69" s="6">
        <f>'orig. data'!B53</f>
        <v>98404</v>
      </c>
      <c r="M69" s="6">
        <f>'orig. data'!C53</f>
        <v>79148</v>
      </c>
      <c r="N69" s="12">
        <f>'orig. data'!G53</f>
        <v>0.4772415652</v>
      </c>
      <c r="P69" s="6">
        <f>'orig. data'!P53</f>
        <v>67761</v>
      </c>
      <c r="Q69" s="6">
        <f>'orig. data'!Q53</f>
        <v>73954</v>
      </c>
      <c r="R69" s="12">
        <f>'orig. data'!U53</f>
        <v>1.705454E-17</v>
      </c>
      <c r="T69" s="12">
        <f>'orig. data'!AD53</f>
        <v>1.809928E-20</v>
      </c>
    </row>
    <row r="70" spans="2:20" ht="12.75">
      <c r="B70"/>
      <c r="C70"/>
      <c r="D70"/>
      <c r="E70"/>
      <c r="F70"/>
      <c r="G70"/>
      <c r="H70" s="32"/>
      <c r="I70" s="3"/>
      <c r="J70" s="3"/>
      <c r="K70" s="32"/>
      <c r="L70" s="6"/>
      <c r="M70" s="6"/>
      <c r="N70" s="12"/>
      <c r="P70" s="6"/>
      <c r="Q70" s="6"/>
      <c r="R70" s="12"/>
      <c r="T70" s="12"/>
    </row>
    <row r="71" spans="1:20" ht="12.75">
      <c r="A71" s="2">
        <v>59</v>
      </c>
      <c r="B71" t="s">
        <v>253</v>
      </c>
      <c r="C71">
        <f t="shared" si="13"/>
      </c>
      <c r="D71">
        <f t="shared" si="14"/>
      </c>
      <c r="E71" t="str">
        <f t="shared" si="15"/>
        <v>t</v>
      </c>
      <c r="F71" t="str">
        <f>IF(AND(L71&gt;0,L71&lt;=5),"T1c"," ")&amp;IF(AND(M71&gt;0,M71&lt;=5),"T1p"," ")</f>
        <v>  </v>
      </c>
      <c r="G71" t="str">
        <f>IF(AND(P71&gt;0,P71&lt;=5),"T2c"," ")&amp;IF(AND(Q71&gt;0,Q71&lt;=5),"T2p"," ")</f>
        <v>  </v>
      </c>
      <c r="H71" s="32">
        <f>I$20</f>
        <v>1.2085461903</v>
      </c>
      <c r="I71" s="3">
        <f>'orig. data'!D60</f>
        <v>0.2804391132</v>
      </c>
      <c r="J71" s="3">
        <f>'orig. data'!R60</f>
        <v>0.3307665206</v>
      </c>
      <c r="K71" s="32">
        <f>J$20</f>
        <v>1.1975682519</v>
      </c>
      <c r="L71" s="6">
        <f>'orig. data'!B60</f>
        <v>14798</v>
      </c>
      <c r="M71" s="6">
        <f>'orig. data'!C60</f>
        <v>50093</v>
      </c>
      <c r="N71" s="46">
        <f>'orig. data'!G60</f>
        <v>0</v>
      </c>
      <c r="P71" s="6">
        <f>'orig. data'!P60</f>
        <v>17428</v>
      </c>
      <c r="Q71" s="6">
        <f>'orig. data'!Q60</f>
        <v>46784</v>
      </c>
      <c r="R71" s="46">
        <f>'orig. data'!U60</f>
        <v>0</v>
      </c>
      <c r="T71" s="12">
        <f>'orig. data'!AD60</f>
        <v>1.7780482E-08</v>
      </c>
    </row>
    <row r="72" spans="1:20" ht="12.75">
      <c r="A72" s="2">
        <v>60</v>
      </c>
      <c r="B72" t="s">
        <v>254</v>
      </c>
      <c r="C72">
        <f t="shared" si="13"/>
      </c>
      <c r="D72" t="str">
        <f t="shared" si="14"/>
        <v>2</v>
      </c>
      <c r="E72" t="str">
        <f t="shared" si="15"/>
        <v>t</v>
      </c>
      <c r="F72" t="str">
        <f>IF(AND(L72&gt;0,L72&lt;=5),"T1c"," ")&amp;IF(AND(M72&gt;0,M72&lt;=5),"T1p"," ")</f>
        <v>  </v>
      </c>
      <c r="G72" t="str">
        <f>IF(AND(P72&gt;0,P72&lt;=5),"T2c"," ")&amp;IF(AND(Q72&gt;0,Q72&lt;=5),"T2p"," ")</f>
        <v>  </v>
      </c>
      <c r="H72" s="32">
        <f>I$20</f>
        <v>1.2085461903</v>
      </c>
      <c r="I72" s="3">
        <f>'orig. data'!D61</f>
        <v>0.368696257</v>
      </c>
      <c r="J72" s="3">
        <f>'orig. data'!R61</f>
        <v>0.4776969902</v>
      </c>
      <c r="K72" s="32">
        <f>J$20</f>
        <v>1.1975682519</v>
      </c>
      <c r="L72" s="6">
        <f>'orig. data'!B61</f>
        <v>49558</v>
      </c>
      <c r="M72" s="6">
        <f>'orig. data'!C61</f>
        <v>124513</v>
      </c>
      <c r="N72" s="46">
        <f>'orig. data'!G61</f>
        <v>0</v>
      </c>
      <c r="P72" s="6">
        <f>'orig. data'!P61</f>
        <v>60197</v>
      </c>
      <c r="Q72" s="6">
        <f>'orig. data'!Q61</f>
        <v>114822</v>
      </c>
      <c r="R72" s="12">
        <f>'orig. data'!U61</f>
        <v>8.44646E-262</v>
      </c>
      <c r="T72" s="12">
        <f>'orig. data'!AD61</f>
        <v>3.412872E-21</v>
      </c>
    </row>
    <row r="73" spans="1:20" ht="12.75">
      <c r="A73" s="2">
        <v>61</v>
      </c>
      <c r="B73" t="s">
        <v>255</v>
      </c>
      <c r="C73">
        <f t="shared" si="13"/>
      </c>
      <c r="D73" t="str">
        <f t="shared" si="14"/>
        <v>2</v>
      </c>
      <c r="E73" t="str">
        <f t="shared" si="15"/>
        <v>t</v>
      </c>
      <c r="F73" t="str">
        <f>IF(AND(L73&gt;0,L73&lt;=5),"T1c"," ")&amp;IF(AND(M73&gt;0,M73&lt;=5),"T1p"," ")</f>
        <v>  </v>
      </c>
      <c r="G73" t="str">
        <f>IF(AND(P73&gt;0,P73&lt;=5),"T2c"," ")&amp;IF(AND(Q73&gt;0,Q73&lt;=5),"T2p"," ")</f>
        <v>  </v>
      </c>
      <c r="H73" s="32">
        <f>I$20</f>
        <v>1.2085461903</v>
      </c>
      <c r="I73" s="3">
        <f>'orig. data'!D62</f>
        <v>0.4076329839</v>
      </c>
      <c r="J73" s="3">
        <f>'orig. data'!R62</f>
        <v>0.4791769734</v>
      </c>
      <c r="K73" s="32">
        <f>J$20</f>
        <v>1.1975682519</v>
      </c>
      <c r="L73" s="6">
        <f>'orig. data'!B62</f>
        <v>25834</v>
      </c>
      <c r="M73" s="6">
        <f>'orig. data'!C62</f>
        <v>64223</v>
      </c>
      <c r="N73" s="46">
        <f>'orig. data'!G62</f>
        <v>0</v>
      </c>
      <c r="P73" s="6">
        <f>'orig. data'!P62</f>
        <v>31274</v>
      </c>
      <c r="Q73" s="6">
        <f>'orig. data'!Q62</f>
        <v>62828</v>
      </c>
      <c r="R73" s="12">
        <f>'orig. data'!U62</f>
        <v>1.76994E-252</v>
      </c>
      <c r="T73" s="12">
        <f>'orig. data'!AD62</f>
        <v>9.7992824E-09</v>
      </c>
    </row>
    <row r="74" spans="1:20" ht="12.75">
      <c r="A74" s="2">
        <v>62</v>
      </c>
      <c r="B74" t="s">
        <v>256</v>
      </c>
      <c r="C74">
        <f t="shared" si="13"/>
      </c>
      <c r="D74">
        <f t="shared" si="14"/>
      </c>
      <c r="E74" t="str">
        <f t="shared" si="15"/>
        <v>t</v>
      </c>
      <c r="F74" t="str">
        <f>IF(AND(L74&gt;0,L74&lt;=5),"T1c"," ")&amp;IF(AND(M74&gt;0,M74&lt;=5),"T1p"," ")</f>
        <v>  </v>
      </c>
      <c r="G74" t="str">
        <f>IF(AND(P74&gt;0,P74&lt;=5),"T2c"," ")&amp;IF(AND(Q74&gt;0,Q74&lt;=5),"T2p"," ")</f>
        <v>  </v>
      </c>
      <c r="H74" s="32">
        <f>I$20</f>
        <v>1.2085461903</v>
      </c>
      <c r="I74" s="3">
        <f>'orig. data'!D63</f>
        <v>0.2558594467</v>
      </c>
      <c r="J74" s="3">
        <f>'orig. data'!R63</f>
        <v>0.325425031</v>
      </c>
      <c r="K74" s="32">
        <f>J$20</f>
        <v>1.1975682519</v>
      </c>
      <c r="L74" s="6">
        <f>'orig. data'!B63</f>
        <v>33332</v>
      </c>
      <c r="M74" s="6">
        <f>'orig. data'!C63</f>
        <v>125081</v>
      </c>
      <c r="N74" s="46">
        <f>'orig. data'!G63</f>
        <v>0</v>
      </c>
      <c r="P74" s="6">
        <f>'orig. data'!P63</f>
        <v>42100</v>
      </c>
      <c r="Q74" s="6">
        <f>'orig. data'!Q63</f>
        <v>122611</v>
      </c>
      <c r="R74" s="46">
        <f>'orig. data'!U63</f>
        <v>0</v>
      </c>
      <c r="T74" s="12">
        <f>'orig. data'!AD63</f>
        <v>4.49201E-18</v>
      </c>
    </row>
    <row r="75" spans="2:20" ht="12.75">
      <c r="B75"/>
      <c r="C75"/>
      <c r="D75"/>
      <c r="E75"/>
      <c r="F75"/>
      <c r="G75"/>
      <c r="H75" s="32"/>
      <c r="I75" s="3"/>
      <c r="J75" s="3"/>
      <c r="K75" s="32"/>
      <c r="L75" s="6"/>
      <c r="M75" s="6"/>
      <c r="N75" s="12"/>
      <c r="P75" s="6"/>
      <c r="Q75" s="6"/>
      <c r="R75" s="12"/>
      <c r="T75" s="12"/>
    </row>
    <row r="76" spans="1:20" ht="12.75">
      <c r="A76" s="2">
        <v>63</v>
      </c>
      <c r="B76" t="s">
        <v>257</v>
      </c>
      <c r="C76" t="str">
        <f t="shared" si="13"/>
        <v>1</v>
      </c>
      <c r="D76" t="str">
        <f t="shared" si="14"/>
        <v>2</v>
      </c>
      <c r="E76" t="str">
        <f t="shared" si="15"/>
        <v>t</v>
      </c>
      <c r="F76" t="str">
        <f>IF(AND(L76&gt;0,L76&lt;=5),"T1c"," ")&amp;IF(AND(M76&gt;0,M76&lt;=5),"T1p"," ")</f>
        <v>  </v>
      </c>
      <c r="G76" t="str">
        <f>IF(AND(P76&gt;0,P76&lt;=5),"T2c"," ")&amp;IF(AND(Q76&gt;0,Q76&lt;=5),"T2p"," ")</f>
        <v>  </v>
      </c>
      <c r="H76" s="32">
        <f>I$20</f>
        <v>1.2085461903</v>
      </c>
      <c r="I76" s="3">
        <f>'orig. data'!D64</f>
        <v>0.8818690163</v>
      </c>
      <c r="J76" s="3">
        <f>'orig. data'!R64</f>
        <v>1.007398052</v>
      </c>
      <c r="K76" s="32">
        <f>J$20</f>
        <v>1.1975682519</v>
      </c>
      <c r="L76" s="6">
        <f>'orig. data'!B64</f>
        <v>128348</v>
      </c>
      <c r="M76" s="6">
        <f>'orig. data'!C64</f>
        <v>142714</v>
      </c>
      <c r="N76" s="12">
        <f>'orig. data'!G64</f>
        <v>1.089853E-32</v>
      </c>
      <c r="P76" s="6">
        <f>'orig. data'!P64</f>
        <v>153763</v>
      </c>
      <c r="Q76" s="6">
        <f>'orig. data'!Q64</f>
        <v>152384</v>
      </c>
      <c r="R76" s="12">
        <f>'orig. data'!U64</f>
        <v>4.845284E-11</v>
      </c>
      <c r="T76" s="12">
        <f>'orig. data'!AD64</f>
        <v>6.433913E-07</v>
      </c>
    </row>
    <row r="77" spans="1:20" ht="12.75">
      <c r="A77" s="2">
        <v>64</v>
      </c>
      <c r="B77" t="s">
        <v>258</v>
      </c>
      <c r="C77">
        <f t="shared" si="13"/>
      </c>
      <c r="D77">
        <f t="shared" si="14"/>
      </c>
      <c r="E77">
        <f t="shared" si="15"/>
      </c>
      <c r="F77" t="str">
        <f>IF(AND(L77&gt;0,L77&lt;=5),"T1c"," ")&amp;IF(AND(M77&gt;0,M77&lt;=5),"T1p"," ")</f>
        <v>  </v>
      </c>
      <c r="G77" t="str">
        <f>IF(AND(P77&gt;0,P77&lt;=5),"T2c"," ")&amp;IF(AND(Q77&gt;0,Q77&lt;=5),"T2p"," ")</f>
        <v>  </v>
      </c>
      <c r="H77" s="32">
        <f>I$20</f>
        <v>1.2085461903</v>
      </c>
      <c r="I77" s="3">
        <f>'orig. data'!D65</f>
        <v>1.2586069586</v>
      </c>
      <c r="J77" s="3">
        <f>'orig. data'!R65</f>
        <v>1.2737991934</v>
      </c>
      <c r="K77" s="32">
        <f>J$20</f>
        <v>1.1975682519</v>
      </c>
      <c r="L77" s="6">
        <f>'orig. data'!B65</f>
        <v>310397</v>
      </c>
      <c r="M77" s="6">
        <f>'orig. data'!C65</f>
        <v>234865</v>
      </c>
      <c r="N77" s="12">
        <f>'orig. data'!G65</f>
        <v>0.1213313858</v>
      </c>
      <c r="P77" s="6">
        <f>'orig. data'!P65</f>
        <v>300983</v>
      </c>
      <c r="Q77" s="6">
        <f>'orig. data'!Q65</f>
        <v>231938</v>
      </c>
      <c r="R77" s="12">
        <f>'orig. data'!U65</f>
        <v>0.018402013</v>
      </c>
      <c r="T77" s="12">
        <f>'orig. data'!AD65</f>
        <v>0.6203604361</v>
      </c>
    </row>
    <row r="78" spans="1:20" ht="12.75">
      <c r="A78" s="2">
        <v>65</v>
      </c>
      <c r="B78" t="s">
        <v>259</v>
      </c>
      <c r="C78" t="str">
        <f t="shared" si="13"/>
        <v>1</v>
      </c>
      <c r="D78" t="str">
        <f t="shared" si="14"/>
        <v>2</v>
      </c>
      <c r="E78" t="str">
        <f t="shared" si="15"/>
        <v>t</v>
      </c>
      <c r="F78" t="str">
        <f>IF(AND(L78&gt;0,L78&lt;=5),"T1c"," ")&amp;IF(AND(M78&gt;0,M78&lt;=5),"T1p"," ")</f>
        <v>  </v>
      </c>
      <c r="G78" t="str">
        <f>IF(AND(P78&gt;0,P78&lt;=5),"T2c"," ")&amp;IF(AND(Q78&gt;0,Q78&lt;=5),"T2p"," ")</f>
        <v>  </v>
      </c>
      <c r="H78" s="32">
        <f>I$20</f>
        <v>1.2085461903</v>
      </c>
      <c r="I78" s="3">
        <f>'orig. data'!D66</f>
        <v>0.6015766266</v>
      </c>
      <c r="J78" s="3">
        <f>'orig. data'!R66</f>
        <v>0.7309157747</v>
      </c>
      <c r="K78" s="32">
        <f>J$20</f>
        <v>1.1975682519</v>
      </c>
      <c r="L78" s="6">
        <f>'orig. data'!B66</f>
        <v>83288</v>
      </c>
      <c r="M78" s="6">
        <f>'orig. data'!C66</f>
        <v>129783</v>
      </c>
      <c r="N78" s="12">
        <f>'orig. data'!G66</f>
        <v>6.11402E-152</v>
      </c>
      <c r="P78" s="6">
        <f>'orig. data'!P66</f>
        <v>116198</v>
      </c>
      <c r="Q78" s="6">
        <f>'orig. data'!Q66</f>
        <v>142790</v>
      </c>
      <c r="R78" s="12">
        <f>'orig. data'!U66</f>
        <v>2.452258E-78</v>
      </c>
      <c r="T78" s="12">
        <f>'orig. data'!AD66</f>
        <v>5.067413E-13</v>
      </c>
    </row>
    <row r="79" spans="1:20" ht="12.75">
      <c r="A79" s="2">
        <v>66</v>
      </c>
      <c r="B79" t="s">
        <v>198</v>
      </c>
      <c r="C79" t="str">
        <f t="shared" si="13"/>
        <v>1</v>
      </c>
      <c r="D79" t="str">
        <f t="shared" si="14"/>
        <v>2</v>
      </c>
      <c r="E79" t="str">
        <f t="shared" si="15"/>
        <v>t</v>
      </c>
      <c r="F79" t="str">
        <f>IF(AND(L79&gt;0,L79&lt;=5),"T1c"," ")&amp;IF(AND(M79&gt;0,M79&lt;=5),"T1p"," ")</f>
        <v>  </v>
      </c>
      <c r="G79" t="str">
        <f>IF(AND(P79&gt;0,P79&lt;=5),"T2c"," ")&amp;IF(AND(Q79&gt;0,Q79&lt;=5),"T2p"," ")</f>
        <v>  </v>
      </c>
      <c r="H79" s="32">
        <f>I$20</f>
        <v>1.2085461903</v>
      </c>
      <c r="I79" s="3">
        <f>'orig. data'!D67</f>
        <v>0.6123095916</v>
      </c>
      <c r="J79" s="3">
        <f>'orig. data'!R67</f>
        <v>0.7282126838</v>
      </c>
      <c r="K79" s="32">
        <f>J$20</f>
        <v>1.1975682519</v>
      </c>
      <c r="L79" s="6">
        <f>'orig. data'!B67</f>
        <v>48049</v>
      </c>
      <c r="M79" s="6">
        <f>'orig. data'!C67</f>
        <v>75191</v>
      </c>
      <c r="N79" s="12">
        <f>'orig. data'!G67</f>
        <v>1.32714E-141</v>
      </c>
      <c r="P79" s="6">
        <f>'orig. data'!P67</f>
        <v>57502</v>
      </c>
      <c r="Q79" s="6">
        <f>'orig. data'!Q67</f>
        <v>75814</v>
      </c>
      <c r="R79" s="12">
        <f>'orig. data'!U67</f>
        <v>1.136771E-77</v>
      </c>
      <c r="T79" s="12">
        <f>'orig. data'!AD67</f>
        <v>2.887196E-10</v>
      </c>
    </row>
    <row r="80" spans="2:20" ht="12.75">
      <c r="B80"/>
      <c r="C80"/>
      <c r="D80"/>
      <c r="E80"/>
      <c r="F80"/>
      <c r="G80"/>
      <c r="H80" s="32"/>
      <c r="I80" s="3"/>
      <c r="J80" s="3"/>
      <c r="K80" s="32"/>
      <c r="L80" s="6"/>
      <c r="M80" s="6"/>
      <c r="N80" s="12"/>
      <c r="P80" s="6"/>
      <c r="Q80" s="6"/>
      <c r="R80" s="12"/>
      <c r="T80" s="12"/>
    </row>
    <row r="81" spans="1:20" ht="12.75">
      <c r="A81" s="2">
        <v>67</v>
      </c>
      <c r="B81" t="s">
        <v>204</v>
      </c>
      <c r="C81" t="str">
        <f t="shared" si="13"/>
        <v>1</v>
      </c>
      <c r="D81" t="str">
        <f t="shared" si="14"/>
        <v>2</v>
      </c>
      <c r="E81">
        <f t="shared" si="15"/>
      </c>
      <c r="F81" t="str">
        <f aca="true" t="shared" si="28" ref="F81:F86">IF(AND(L81&gt;0,L81&lt;=5),"T1c"," ")&amp;IF(AND(M81&gt;0,M81&lt;=5),"T1p"," ")</f>
        <v>  </v>
      </c>
      <c r="G81" t="str">
        <f aca="true" t="shared" si="29" ref="G81:G86">IF(AND(P81&gt;0,P81&lt;=5),"T2c"," ")&amp;IF(AND(Q81&gt;0,Q81&lt;=5),"T2p"," ")</f>
        <v>  </v>
      </c>
      <c r="H81" s="32">
        <f aca="true" t="shared" si="30" ref="H81:H86">I$20</f>
        <v>1.2085461903</v>
      </c>
      <c r="I81" s="3">
        <f>'orig. data'!D68</f>
        <v>1.0189061698</v>
      </c>
      <c r="J81" s="3">
        <f>'orig. data'!R68</f>
        <v>1.0816859689</v>
      </c>
      <c r="K81" s="32">
        <f aca="true" t="shared" si="31" ref="K81:K86">J$20</f>
        <v>1.1975682519</v>
      </c>
      <c r="L81" s="6">
        <f>'orig. data'!B68</f>
        <v>93874</v>
      </c>
      <c r="M81" s="6">
        <f>'orig. data'!C68</f>
        <v>90413</v>
      </c>
      <c r="N81" s="12">
        <f>'orig. data'!G68</f>
        <v>1.556475E-10</v>
      </c>
      <c r="P81" s="6">
        <f>'orig. data'!P68</f>
        <v>103739</v>
      </c>
      <c r="Q81" s="6">
        <f>'orig. data'!Q68</f>
        <v>96271</v>
      </c>
      <c r="R81" s="12">
        <f>'orig. data'!U68</f>
        <v>0.0001259576</v>
      </c>
      <c r="T81" s="12">
        <f>'orig. data'!AD68</f>
        <v>0.0260951275</v>
      </c>
    </row>
    <row r="82" spans="1:20" ht="12.75">
      <c r="A82" s="2">
        <v>68</v>
      </c>
      <c r="B82" t="s">
        <v>260</v>
      </c>
      <c r="C82" t="str">
        <f t="shared" si="13"/>
        <v>1</v>
      </c>
      <c r="D82" t="str">
        <f t="shared" si="14"/>
        <v>2</v>
      </c>
      <c r="E82" t="str">
        <f t="shared" si="15"/>
        <v>t</v>
      </c>
      <c r="F82" t="str">
        <f t="shared" si="28"/>
        <v>  </v>
      </c>
      <c r="G82" t="str">
        <f t="shared" si="29"/>
        <v>  </v>
      </c>
      <c r="H82" s="32">
        <f t="shared" si="30"/>
        <v>1.2085461903</v>
      </c>
      <c r="I82" s="3">
        <f>'orig. data'!D69</f>
        <v>0.5350370634</v>
      </c>
      <c r="J82" s="3">
        <f>'orig. data'!R69</f>
        <v>0.6732372297</v>
      </c>
      <c r="K82" s="32">
        <f t="shared" si="31"/>
        <v>1.1975682519</v>
      </c>
      <c r="L82" s="6">
        <f>'orig. data'!B69</f>
        <v>13529</v>
      </c>
      <c r="M82" s="6">
        <f>'orig. data'!C69</f>
        <v>24167</v>
      </c>
      <c r="N82" s="12">
        <f>'orig. data'!G69</f>
        <v>9.36871E-186</v>
      </c>
      <c r="P82" s="6">
        <f>'orig. data'!P69</f>
        <v>18044</v>
      </c>
      <c r="Q82" s="6">
        <f>'orig. data'!Q69</f>
        <v>24890</v>
      </c>
      <c r="R82" s="12">
        <f>'orig. data'!U69</f>
        <v>9.399913E-97</v>
      </c>
      <c r="T82" s="12">
        <f>'orig. data'!AD69</f>
        <v>7.464133E-15</v>
      </c>
    </row>
    <row r="83" spans="1:20" ht="12.75">
      <c r="A83" s="2">
        <v>69</v>
      </c>
      <c r="B83" t="s">
        <v>299</v>
      </c>
      <c r="C83" t="str">
        <f t="shared" si="13"/>
        <v>1</v>
      </c>
      <c r="D83" t="str">
        <f t="shared" si="14"/>
        <v>2</v>
      </c>
      <c r="E83">
        <f t="shared" si="15"/>
      </c>
      <c r="F83" t="str">
        <f t="shared" si="28"/>
        <v>  </v>
      </c>
      <c r="G83" t="str">
        <f t="shared" si="29"/>
        <v>  </v>
      </c>
      <c r="H83" s="32">
        <f t="shared" si="30"/>
        <v>1.2085461903</v>
      </c>
      <c r="I83" s="3">
        <f>'orig. data'!D70</f>
        <v>0.6263456921</v>
      </c>
      <c r="J83" s="3">
        <f>'orig. data'!R70</f>
        <v>0.6756015756</v>
      </c>
      <c r="K83" s="32">
        <f t="shared" si="31"/>
        <v>1.1975682519</v>
      </c>
      <c r="L83" s="6">
        <f>'orig. data'!B70</f>
        <v>29726</v>
      </c>
      <c r="M83" s="6">
        <f>'orig. data'!C70</f>
        <v>46285</v>
      </c>
      <c r="N83" s="12">
        <f>'orig. data'!G70</f>
        <v>2.25426E-128</v>
      </c>
      <c r="P83" s="6">
        <f>'orig. data'!P70</f>
        <v>33917</v>
      </c>
      <c r="Q83" s="6">
        <f>'orig. data'!Q70</f>
        <v>44893</v>
      </c>
      <c r="R83" s="12">
        <f>'orig. data'!U70</f>
        <v>1.604791E-98</v>
      </c>
      <c r="T83" s="12">
        <f>'orig. data'!AD70</f>
        <v>0.0071441169</v>
      </c>
    </row>
    <row r="84" spans="1:20" ht="12.75">
      <c r="A84" s="2">
        <v>70</v>
      </c>
      <c r="B84" t="s">
        <v>261</v>
      </c>
      <c r="C84" t="str">
        <f t="shared" si="13"/>
        <v>1</v>
      </c>
      <c r="D84" t="str">
        <f t="shared" si="14"/>
        <v>2</v>
      </c>
      <c r="E84">
        <f t="shared" si="15"/>
      </c>
      <c r="F84" t="str">
        <f t="shared" si="28"/>
        <v>  </v>
      </c>
      <c r="G84" t="str">
        <f t="shared" si="29"/>
        <v>  </v>
      </c>
      <c r="H84" s="32">
        <f t="shared" si="30"/>
        <v>1.2085461903</v>
      </c>
      <c r="I84" s="3">
        <f>'orig. data'!D71</f>
        <v>0.7199912537</v>
      </c>
      <c r="J84" s="3">
        <f>'orig. data'!R71</f>
        <v>0.7375821187</v>
      </c>
      <c r="K84" s="32">
        <f t="shared" si="31"/>
        <v>1.1975682519</v>
      </c>
      <c r="L84" s="6">
        <f>'orig. data'!B71</f>
        <v>39916</v>
      </c>
      <c r="M84" s="6">
        <f>'orig. data'!C71</f>
        <v>52787</v>
      </c>
      <c r="N84" s="12">
        <f>'orig. data'!G71</f>
        <v>1.126273E-82</v>
      </c>
      <c r="P84" s="6">
        <f>'orig. data'!P71</f>
        <v>44938</v>
      </c>
      <c r="Q84" s="6">
        <f>'orig. data'!Q71</f>
        <v>57271</v>
      </c>
      <c r="R84" s="12">
        <f>'orig. data'!U71</f>
        <v>1.13108E-73</v>
      </c>
      <c r="T84" s="12">
        <f>'orig. data'!AD71</f>
        <v>0.3618113548</v>
      </c>
    </row>
    <row r="85" spans="1:20" ht="12.75">
      <c r="A85" s="2">
        <v>71</v>
      </c>
      <c r="B85" t="s">
        <v>262</v>
      </c>
      <c r="C85" t="str">
        <f t="shared" si="13"/>
        <v>1</v>
      </c>
      <c r="D85" t="str">
        <f t="shared" si="14"/>
        <v>2</v>
      </c>
      <c r="E85" t="str">
        <f t="shared" si="15"/>
        <v>t</v>
      </c>
      <c r="F85" t="str">
        <f t="shared" si="28"/>
        <v>  </v>
      </c>
      <c r="G85" t="str">
        <f t="shared" si="29"/>
        <v>  </v>
      </c>
      <c r="H85" s="32">
        <f t="shared" si="30"/>
        <v>1.2085461903</v>
      </c>
      <c r="I85" s="3">
        <f>'orig. data'!D72</f>
        <v>0.6998842569</v>
      </c>
      <c r="J85" s="3">
        <f>'orig. data'!R72</f>
        <v>0.8965983227</v>
      </c>
      <c r="K85" s="32">
        <f t="shared" si="31"/>
        <v>1.1975682519</v>
      </c>
      <c r="L85" s="6">
        <f>'orig. data'!B72</f>
        <v>41738</v>
      </c>
      <c r="M85" s="6">
        <f>'orig. data'!C72</f>
        <v>58619</v>
      </c>
      <c r="N85" s="12">
        <f>'orig. data'!G72</f>
        <v>2.320264E-90</v>
      </c>
      <c r="P85" s="6">
        <f>'orig. data'!P72</f>
        <v>57603</v>
      </c>
      <c r="Q85" s="6">
        <f>'orig. data'!Q72</f>
        <v>63922</v>
      </c>
      <c r="R85" s="12">
        <f>'orig. data'!U72</f>
        <v>4.283642E-27</v>
      </c>
      <c r="T85" s="12">
        <f>'orig. data'!AD72</f>
        <v>8.393313E-19</v>
      </c>
    </row>
    <row r="86" spans="1:20" ht="12.75">
      <c r="A86" s="2">
        <v>72</v>
      </c>
      <c r="B86" t="s">
        <v>300</v>
      </c>
      <c r="C86" t="str">
        <f t="shared" si="13"/>
        <v>1</v>
      </c>
      <c r="D86" t="str">
        <f t="shared" si="14"/>
        <v>2</v>
      </c>
      <c r="E86">
        <f t="shared" si="15"/>
      </c>
      <c r="F86" t="str">
        <f t="shared" si="28"/>
        <v>  </v>
      </c>
      <c r="G86" t="str">
        <f t="shared" si="29"/>
        <v>  </v>
      </c>
      <c r="H86" s="32">
        <f t="shared" si="30"/>
        <v>1.2085461903</v>
      </c>
      <c r="I86" s="3">
        <f>'orig. data'!D73</f>
        <v>0.6777365926</v>
      </c>
      <c r="J86" s="3">
        <f>'orig. data'!R73</f>
        <v>0.7347724526</v>
      </c>
      <c r="K86" s="32">
        <f t="shared" si="31"/>
        <v>1.1975682519</v>
      </c>
      <c r="L86" s="6">
        <f>'orig. data'!B73</f>
        <v>16258</v>
      </c>
      <c r="M86" s="6">
        <f>'orig. data'!C73</f>
        <v>23758</v>
      </c>
      <c r="N86" s="12">
        <f>'orig. data'!G73</f>
        <v>5.586573E-91</v>
      </c>
      <c r="P86" s="6">
        <f>'orig. data'!P73</f>
        <v>19648</v>
      </c>
      <c r="Q86" s="6">
        <f>'orig. data'!Q73</f>
        <v>28457</v>
      </c>
      <c r="R86" s="12">
        <f>'orig. data'!U73</f>
        <v>1.37513E-66</v>
      </c>
      <c r="T86" s="12">
        <f>'orig. data'!AD73</f>
        <v>0.0079793591</v>
      </c>
    </row>
    <row r="87" spans="2:20" ht="12.75">
      <c r="B87"/>
      <c r="C87"/>
      <c r="D87"/>
      <c r="E87"/>
      <c r="F87"/>
      <c r="G87"/>
      <c r="H87" s="32"/>
      <c r="I87" s="3"/>
      <c r="J87" s="3"/>
      <c r="K87" s="32"/>
      <c r="L87" s="6"/>
      <c r="M87" s="6"/>
      <c r="N87" s="12"/>
      <c r="P87" s="6"/>
      <c r="Q87" s="6"/>
      <c r="R87" s="12"/>
      <c r="T87" s="12"/>
    </row>
    <row r="88" spans="1:20" ht="12.75">
      <c r="A88" s="2">
        <v>73</v>
      </c>
      <c r="B88" t="s">
        <v>263</v>
      </c>
      <c r="C88">
        <f t="shared" si="13"/>
      </c>
      <c r="D88">
        <f t="shared" si="14"/>
      </c>
      <c r="E88" t="str">
        <f t="shared" si="15"/>
        <v>t</v>
      </c>
      <c r="F88" t="str">
        <f>IF(AND(L88&gt;0,L88&lt;=5),"T1c"," ")&amp;IF(AND(M88&gt;0,M88&lt;=5),"T1p"," ")</f>
        <v>  </v>
      </c>
      <c r="G88" t="str">
        <f>IF(AND(P88&gt;0,P88&lt;=5),"T2c"," ")&amp;IF(AND(Q88&gt;0,Q88&lt;=5),"T2p"," ")</f>
        <v>  </v>
      </c>
      <c r="H88" s="32">
        <f>I$20</f>
        <v>1.2085461903</v>
      </c>
      <c r="I88" s="3">
        <f>'orig. data'!D74</f>
        <v>0.2352192806</v>
      </c>
      <c r="J88" s="3">
        <f>'orig. data'!R74</f>
        <v>0.2997173498</v>
      </c>
      <c r="K88" s="32">
        <f>J$20</f>
        <v>1.1975682519</v>
      </c>
      <c r="L88" s="6">
        <f>'orig. data'!B74</f>
        <v>17718</v>
      </c>
      <c r="M88" s="6">
        <f>'orig. data'!C74</f>
        <v>77015</v>
      </c>
      <c r="N88" s="46">
        <f>'orig. data'!G74</f>
        <v>0</v>
      </c>
      <c r="P88" s="6">
        <f>'orig. data'!P74</f>
        <v>20002</v>
      </c>
      <c r="Q88" s="6">
        <f>'orig. data'!Q74</f>
        <v>67511</v>
      </c>
      <c r="R88" s="46">
        <f>'orig. data'!U74</f>
        <v>0</v>
      </c>
      <c r="T88" s="12">
        <f>'orig. data'!AD74</f>
        <v>1.39714E-16</v>
      </c>
    </row>
    <row r="89" spans="1:20" ht="12.75">
      <c r="A89" s="2">
        <v>74</v>
      </c>
      <c r="B89" t="s">
        <v>264</v>
      </c>
      <c r="C89">
        <f t="shared" si="13"/>
      </c>
      <c r="D89">
        <f t="shared" si="14"/>
      </c>
      <c r="E89" t="str">
        <f t="shared" si="15"/>
        <v>t</v>
      </c>
      <c r="F89" t="str">
        <f>IF(AND(L89&gt;0,L89&lt;=5),"T1c"," ")&amp;IF(AND(M89&gt;0,M89&lt;=5),"T1p"," ")</f>
        <v>  </v>
      </c>
      <c r="G89" t="str">
        <f>IF(AND(P89&gt;0,P89&lt;=5),"T2c"," ")&amp;IF(AND(Q89&gt;0,Q89&lt;=5),"T2p"," ")</f>
        <v>  </v>
      </c>
      <c r="H89" s="32">
        <f>I$20</f>
        <v>1.2085461903</v>
      </c>
      <c r="I89" s="3">
        <f>'orig. data'!D75</f>
        <v>0.2418745168</v>
      </c>
      <c r="J89" s="3">
        <f>'orig. data'!R75</f>
        <v>0.355353443</v>
      </c>
      <c r="K89" s="32">
        <f>J$20</f>
        <v>1.1975682519</v>
      </c>
      <c r="L89" s="6">
        <f>'orig. data'!B75</f>
        <v>19804</v>
      </c>
      <c r="M89" s="6">
        <f>'orig. data'!C75</f>
        <v>89061</v>
      </c>
      <c r="N89" s="46">
        <f>'orig. data'!G75</f>
        <v>0</v>
      </c>
      <c r="P89" s="6">
        <f>'orig. data'!P75</f>
        <v>29517</v>
      </c>
      <c r="Q89" s="6">
        <f>'orig. data'!Q75</f>
        <v>88216</v>
      </c>
      <c r="R89" s="46">
        <f>'orig. data'!U75</f>
        <v>0</v>
      </c>
      <c r="T89" s="12">
        <f>'orig. data'!AD75</f>
        <v>9.877344E-40</v>
      </c>
    </row>
    <row r="90" spans="1:20" ht="12.75">
      <c r="A90" s="2">
        <v>75</v>
      </c>
      <c r="B90" t="s">
        <v>265</v>
      </c>
      <c r="C90">
        <f t="shared" si="13"/>
      </c>
      <c r="D90" t="str">
        <f t="shared" si="14"/>
        <v>2</v>
      </c>
      <c r="E90" t="str">
        <f t="shared" si="15"/>
        <v>t</v>
      </c>
      <c r="F90" t="str">
        <f>IF(AND(L90&gt;0,L90&lt;=5),"T1c"," ")&amp;IF(AND(M90&gt;0,M90&lt;=5),"T1p"," ")</f>
        <v>  </v>
      </c>
      <c r="G90" t="str">
        <f>IF(AND(P90&gt;0,P90&lt;=5),"T2c"," ")&amp;IF(AND(Q90&gt;0,Q90&lt;=5),"T2p"," ")</f>
        <v>  </v>
      </c>
      <c r="H90" s="32">
        <f>I$20</f>
        <v>1.2085461903</v>
      </c>
      <c r="I90" s="3">
        <f>'orig. data'!D76</f>
        <v>0.3228734958</v>
      </c>
      <c r="J90" s="3">
        <f>'orig. data'!R76</f>
        <v>0.4426216406</v>
      </c>
      <c r="K90" s="32">
        <f>J$20</f>
        <v>1.1975682519</v>
      </c>
      <c r="L90" s="6">
        <f>'orig. data'!B76</f>
        <v>11352</v>
      </c>
      <c r="M90" s="6">
        <f>'orig. data'!C76</f>
        <v>38579</v>
      </c>
      <c r="N90" s="46">
        <f>'orig. data'!G76</f>
        <v>0</v>
      </c>
      <c r="P90" s="6">
        <f>'orig. data'!P76</f>
        <v>16128</v>
      </c>
      <c r="Q90" s="6">
        <f>'orig. data'!Q76</f>
        <v>44367</v>
      </c>
      <c r="R90" s="12">
        <f>'orig. data'!U76</f>
        <v>5.64097E-269</v>
      </c>
      <c r="T90" s="12">
        <f>'orig. data'!AD76</f>
        <v>8.122986E-24</v>
      </c>
    </row>
    <row r="91" spans="2:20" ht="12.75">
      <c r="B91"/>
      <c r="C91"/>
      <c r="D91"/>
      <c r="E91"/>
      <c r="F91"/>
      <c r="G91"/>
      <c r="H91" s="32"/>
      <c r="I91" s="3"/>
      <c r="J91" s="3"/>
      <c r="K91" s="32"/>
      <c r="L91" s="6"/>
      <c r="M91" s="6"/>
      <c r="N91" s="12"/>
      <c r="P91" s="6"/>
      <c r="Q91" s="6"/>
      <c r="R91" s="12"/>
      <c r="T91" s="12"/>
    </row>
    <row r="92" spans="1:20" ht="12.75">
      <c r="A92" s="2">
        <v>76</v>
      </c>
      <c r="B92" t="s">
        <v>266</v>
      </c>
      <c r="C92">
        <f t="shared" si="13"/>
      </c>
      <c r="D92" t="str">
        <f t="shared" si="14"/>
        <v>2</v>
      </c>
      <c r="E92" t="str">
        <f t="shared" si="15"/>
        <v>t</v>
      </c>
      <c r="F92" t="str">
        <f aca="true" t="shared" si="32" ref="F92:F102">IF(AND(L92&gt;0,L92&lt;=5),"T1c"," ")&amp;IF(AND(M92&gt;0,M92&lt;=5),"T1p"," ")</f>
        <v>  </v>
      </c>
      <c r="G92" t="str">
        <f aca="true" t="shared" si="33" ref="G92:G102">IF(AND(P92&gt;0,P92&lt;=5),"T2c"," ")&amp;IF(AND(Q92&gt;0,Q92&lt;=5),"T2p"," ")</f>
        <v>  </v>
      </c>
      <c r="H92" s="32">
        <f aca="true" t="shared" si="34" ref="H92:H102">I$20</f>
        <v>1.2085461903</v>
      </c>
      <c r="I92" s="3">
        <f>'orig. data'!D77</f>
        <v>0.3157634942</v>
      </c>
      <c r="J92" s="3">
        <f>'orig. data'!R77</f>
        <v>0.4410056924</v>
      </c>
      <c r="K92" s="32">
        <f aca="true" t="shared" si="35" ref="K92:K102">J$20</f>
        <v>1.1975682519</v>
      </c>
      <c r="L92" s="6">
        <f>'orig. data'!B77</f>
        <v>33650</v>
      </c>
      <c r="M92" s="6">
        <f>'orig. data'!C77</f>
        <v>123871</v>
      </c>
      <c r="N92" s="46">
        <f>'orig. data'!G77</f>
        <v>0</v>
      </c>
      <c r="P92" s="6">
        <f>'orig. data'!P77</f>
        <v>44874</v>
      </c>
      <c r="Q92" s="6">
        <f>'orig. data'!Q77</f>
        <v>113877</v>
      </c>
      <c r="R92" s="12">
        <f>'orig. data'!U77</f>
        <v>1.63632E-287</v>
      </c>
      <c r="T92" s="12">
        <f>'orig. data'!AD77</f>
        <v>1.921457E-29</v>
      </c>
    </row>
    <row r="93" spans="1:20" ht="12.75">
      <c r="A93" s="2">
        <v>77</v>
      </c>
      <c r="B93" t="s">
        <v>301</v>
      </c>
      <c r="C93" t="str">
        <f t="shared" si="13"/>
        <v>1</v>
      </c>
      <c r="D93" t="str">
        <f t="shared" si="14"/>
        <v>2</v>
      </c>
      <c r="E93">
        <f t="shared" si="15"/>
      </c>
      <c r="F93" t="str">
        <f t="shared" si="32"/>
        <v>  </v>
      </c>
      <c r="G93" t="str">
        <f t="shared" si="33"/>
        <v>  </v>
      </c>
      <c r="H93" s="32">
        <f t="shared" si="34"/>
        <v>1.2085461903</v>
      </c>
      <c r="I93" s="3">
        <f>'orig. data'!D78</f>
        <v>0.6425939805</v>
      </c>
      <c r="J93" s="3">
        <f>'orig. data'!R78</f>
        <v>0.6285590773</v>
      </c>
      <c r="K93" s="32">
        <f t="shared" si="35"/>
        <v>1.1975682519</v>
      </c>
      <c r="L93" s="6">
        <f>'orig. data'!B78</f>
        <v>8496</v>
      </c>
      <c r="M93" s="6">
        <f>'orig. data'!C78</f>
        <v>14728</v>
      </c>
      <c r="N93" s="12">
        <f>'orig. data'!G78</f>
        <v>3.050117E-95</v>
      </c>
      <c r="P93" s="6">
        <f>'orig. data'!P78</f>
        <v>6296</v>
      </c>
      <c r="Q93" s="6">
        <f>'orig. data'!Q78</f>
        <v>11146</v>
      </c>
      <c r="R93" s="12">
        <f>'orig. data'!U78</f>
        <v>4.484147E-96</v>
      </c>
      <c r="T93" s="12">
        <f>'orig. data'!AD78</f>
        <v>0.5501873075</v>
      </c>
    </row>
    <row r="94" spans="1:20" ht="12.75">
      <c r="A94" s="2">
        <v>78</v>
      </c>
      <c r="B94" t="s">
        <v>267</v>
      </c>
      <c r="C94">
        <f t="shared" si="13"/>
      </c>
      <c r="D94">
        <f t="shared" si="14"/>
      </c>
      <c r="E94" t="str">
        <f t="shared" si="15"/>
        <v>t</v>
      </c>
      <c r="F94" t="str">
        <f t="shared" si="32"/>
        <v>  </v>
      </c>
      <c r="G94" t="str">
        <f t="shared" si="33"/>
        <v>  </v>
      </c>
      <c r="H94" s="32">
        <f t="shared" si="34"/>
        <v>1.2085461903</v>
      </c>
      <c r="I94" s="3">
        <f>'orig. data'!D79</f>
        <v>0.3307064298</v>
      </c>
      <c r="J94" s="3">
        <f>'orig. data'!R79</f>
        <v>0.3819690874</v>
      </c>
      <c r="K94" s="32">
        <f t="shared" si="35"/>
        <v>1.1975682519</v>
      </c>
      <c r="L94" s="6">
        <f>'orig. data'!B79</f>
        <v>8507</v>
      </c>
      <c r="M94" s="6">
        <f>'orig. data'!C79</f>
        <v>28303</v>
      </c>
      <c r="N94" s="46">
        <f>'orig. data'!G79</f>
        <v>0</v>
      </c>
      <c r="P94" s="6">
        <f>'orig. data'!P79</f>
        <v>7607</v>
      </c>
      <c r="Q94" s="6">
        <f>'orig. data'!Q79</f>
        <v>22547</v>
      </c>
      <c r="R94" s="46">
        <f>'orig. data'!U79</f>
        <v>0</v>
      </c>
      <c r="T94" s="12">
        <f>'orig. data'!AD79</f>
        <v>1.54573E-05</v>
      </c>
    </row>
    <row r="95" spans="1:20" ht="12.75">
      <c r="A95" s="2">
        <v>79</v>
      </c>
      <c r="B95" t="s">
        <v>302</v>
      </c>
      <c r="C95">
        <f t="shared" si="13"/>
      </c>
      <c r="D95" t="str">
        <f t="shared" si="14"/>
        <v>2</v>
      </c>
      <c r="E95" t="str">
        <f t="shared" si="15"/>
        <v>t</v>
      </c>
      <c r="F95" t="str">
        <f t="shared" si="32"/>
        <v>  </v>
      </c>
      <c r="G95" t="str">
        <f t="shared" si="33"/>
        <v>  </v>
      </c>
      <c r="H95" s="32">
        <f t="shared" si="34"/>
        <v>1.2085461903</v>
      </c>
      <c r="I95" s="3">
        <f>'orig. data'!D80</f>
        <v>0.2465286601</v>
      </c>
      <c r="J95" s="3">
        <f>'orig. data'!R80</f>
        <v>0.3192214761</v>
      </c>
      <c r="K95" s="32">
        <f t="shared" si="35"/>
        <v>1.1975682519</v>
      </c>
      <c r="L95" s="6">
        <f>'orig. data'!B80</f>
        <v>1780</v>
      </c>
      <c r="M95" s="6">
        <f>'orig. data'!C80</f>
        <v>8053</v>
      </c>
      <c r="N95" s="46">
        <f>'orig. data'!G80</f>
        <v>0</v>
      </c>
      <c r="P95" s="6">
        <f>'orig. data'!P80</f>
        <v>2178</v>
      </c>
      <c r="Q95" s="6">
        <f>'orig. data'!Q80</f>
        <v>7611</v>
      </c>
      <c r="R95" s="12">
        <f>'orig. data'!U80</f>
        <v>7.00685E-305</v>
      </c>
      <c r="T95" s="12">
        <f>'orig. data'!AD80</f>
        <v>4.9547705E-09</v>
      </c>
    </row>
    <row r="96" spans="1:20" ht="12.75">
      <c r="A96" s="2">
        <v>80</v>
      </c>
      <c r="B96" t="s">
        <v>269</v>
      </c>
      <c r="C96" t="str">
        <f t="shared" si="13"/>
        <v>1</v>
      </c>
      <c r="D96" t="str">
        <f t="shared" si="14"/>
        <v>2</v>
      </c>
      <c r="E96" t="str">
        <f t="shared" si="15"/>
        <v>t</v>
      </c>
      <c r="F96" t="str">
        <f t="shared" si="32"/>
        <v>  </v>
      </c>
      <c r="G96" t="str">
        <f t="shared" si="33"/>
        <v>  </v>
      </c>
      <c r="H96" s="32">
        <f t="shared" si="34"/>
        <v>1.2085461903</v>
      </c>
      <c r="I96" s="3">
        <f>'orig. data'!D82</f>
        <v>0.4570757404</v>
      </c>
      <c r="J96" s="3">
        <f>'orig. data'!R82</f>
        <v>0.5362082516</v>
      </c>
      <c r="K96" s="32">
        <f t="shared" si="35"/>
        <v>1.1975682519</v>
      </c>
      <c r="L96" s="6">
        <f>'orig. data'!B82</f>
        <v>12335</v>
      </c>
      <c r="M96" s="6">
        <f>'orig. data'!C82</f>
        <v>26150</v>
      </c>
      <c r="N96" s="12">
        <f>'orig. data'!G82</f>
        <v>2.01705E-243</v>
      </c>
      <c r="P96" s="6">
        <f>'orig. data'!P82</f>
        <v>14820</v>
      </c>
      <c r="Q96" s="6">
        <f>'orig. data'!Q82</f>
        <v>32455</v>
      </c>
      <c r="R96" s="12">
        <f>'orig. data'!U82</f>
        <v>2.74327E-173</v>
      </c>
      <c r="T96" s="12">
        <f>'orig. data'!AD82</f>
        <v>3.9369892E-07</v>
      </c>
    </row>
    <row r="97" spans="1:20" ht="12.75">
      <c r="A97" s="2">
        <v>81</v>
      </c>
      <c r="B97" t="s">
        <v>268</v>
      </c>
      <c r="C97" t="str">
        <f t="shared" si="13"/>
        <v>1</v>
      </c>
      <c r="D97" t="str">
        <f t="shared" si="14"/>
        <v>2</v>
      </c>
      <c r="E97" t="str">
        <f t="shared" si="15"/>
        <v>t</v>
      </c>
      <c r="F97" t="str">
        <f t="shared" si="32"/>
        <v>  </v>
      </c>
      <c r="G97" t="str">
        <f t="shared" si="33"/>
        <v>  </v>
      </c>
      <c r="H97" s="32">
        <f t="shared" si="34"/>
        <v>1.2085461903</v>
      </c>
      <c r="I97" s="3">
        <f>'orig. data'!D81</f>
        <v>0.7031205012</v>
      </c>
      <c r="J97" s="3">
        <f>'orig. data'!R81</f>
        <v>0.9516907261</v>
      </c>
      <c r="K97" s="32">
        <f t="shared" si="35"/>
        <v>1.1975682519</v>
      </c>
      <c r="L97" s="6">
        <f>'orig. data'!B81</f>
        <v>29982</v>
      </c>
      <c r="M97" s="6">
        <f>'orig. data'!C81</f>
        <v>46353</v>
      </c>
      <c r="N97" s="12">
        <f>'orig. data'!G81</f>
        <v>8.320906E-84</v>
      </c>
      <c r="P97" s="6">
        <f>'orig. data'!P81</f>
        <v>45055</v>
      </c>
      <c r="Q97" s="6">
        <f>'orig. data'!Q81</f>
        <v>55474</v>
      </c>
      <c r="R97" s="12">
        <f>'orig. data'!U81</f>
        <v>6.852976E-17</v>
      </c>
      <c r="T97" s="12">
        <f>'orig. data'!AD81</f>
        <v>7.524142E-25</v>
      </c>
    </row>
    <row r="98" spans="1:20" ht="12.75">
      <c r="A98" s="2">
        <v>82</v>
      </c>
      <c r="B98" t="s">
        <v>270</v>
      </c>
      <c r="C98" t="str">
        <f t="shared" si="13"/>
        <v>1</v>
      </c>
      <c r="D98" t="str">
        <f t="shared" si="14"/>
        <v>2</v>
      </c>
      <c r="E98" t="str">
        <f t="shared" si="15"/>
        <v>t</v>
      </c>
      <c r="F98" t="str">
        <f t="shared" si="32"/>
        <v>  </v>
      </c>
      <c r="G98" t="str">
        <f t="shared" si="33"/>
        <v>  </v>
      </c>
      <c r="H98" s="32">
        <f t="shared" si="34"/>
        <v>1.2085461903</v>
      </c>
      <c r="I98" s="3">
        <f>'orig. data'!D83</f>
        <v>0.4342683994</v>
      </c>
      <c r="J98" s="3">
        <f>'orig. data'!R83</f>
        <v>0.7143836598</v>
      </c>
      <c r="K98" s="32">
        <f t="shared" si="35"/>
        <v>1.1975682519</v>
      </c>
      <c r="L98" s="6">
        <f>'orig. data'!B83</f>
        <v>11797</v>
      </c>
      <c r="M98" s="6">
        <f>'orig. data'!C83</f>
        <v>30255</v>
      </c>
      <c r="N98" s="12">
        <f>'orig. data'!G83</f>
        <v>2.84611E-273</v>
      </c>
      <c r="P98" s="6">
        <f>'orig. data'!P83</f>
        <v>21591</v>
      </c>
      <c r="Q98" s="6">
        <f>'orig. data'!Q83</f>
        <v>36242</v>
      </c>
      <c r="R98" s="12">
        <f>'orig. data'!U83</f>
        <v>6.034843E-76</v>
      </c>
      <c r="T98" s="12">
        <f>'orig. data'!AD83</f>
        <v>1.926316E-58</v>
      </c>
    </row>
    <row r="99" spans="1:20" ht="12.75">
      <c r="A99" s="2">
        <v>83</v>
      </c>
      <c r="B99" t="s">
        <v>205</v>
      </c>
      <c r="C99" t="str">
        <f t="shared" si="13"/>
        <v>1</v>
      </c>
      <c r="D99" t="str">
        <f t="shared" si="14"/>
        <v>2</v>
      </c>
      <c r="E99">
        <f t="shared" si="15"/>
      </c>
      <c r="F99" t="str">
        <f t="shared" si="32"/>
        <v>  </v>
      </c>
      <c r="G99" t="str">
        <f t="shared" si="33"/>
        <v>  </v>
      </c>
      <c r="H99" s="32">
        <f t="shared" si="34"/>
        <v>1.2085461903</v>
      </c>
      <c r="I99" s="3">
        <f>'orig. data'!D85</f>
        <v>0.5688136719</v>
      </c>
      <c r="J99" s="3">
        <f>'orig. data'!R85</f>
        <v>0.5711366198</v>
      </c>
      <c r="K99" s="32">
        <f t="shared" si="35"/>
        <v>1.1975682519</v>
      </c>
      <c r="L99" s="6">
        <f>'orig. data'!B85</f>
        <v>12328</v>
      </c>
      <c r="M99" s="6">
        <f>'orig. data'!C85</f>
        <v>23354</v>
      </c>
      <c r="N99" s="12">
        <f>'orig. data'!G85</f>
        <v>1.37566E-147</v>
      </c>
      <c r="P99" s="6">
        <f>'orig. data'!P85</f>
        <v>14203</v>
      </c>
      <c r="Q99" s="6">
        <f>'orig. data'!Q85</f>
        <v>27803</v>
      </c>
      <c r="R99" s="12">
        <f>'orig. data'!U85</f>
        <v>1.95192E-147</v>
      </c>
      <c r="T99" s="12">
        <f>'orig. data'!AD85</f>
        <v>0.8682948272</v>
      </c>
    </row>
    <row r="100" spans="1:20" ht="12.75">
      <c r="A100" s="2">
        <v>84</v>
      </c>
      <c r="B100" t="s">
        <v>271</v>
      </c>
      <c r="C100">
        <f t="shared" si="13"/>
      </c>
      <c r="D100" t="str">
        <f t="shared" si="14"/>
        <v>2</v>
      </c>
      <c r="E100" t="str">
        <f t="shared" si="15"/>
        <v>t</v>
      </c>
      <c r="F100" t="str">
        <f t="shared" si="32"/>
        <v>  </v>
      </c>
      <c r="G100" t="str">
        <f t="shared" si="33"/>
        <v>  </v>
      </c>
      <c r="H100" s="32">
        <f t="shared" si="34"/>
        <v>1.2085461903</v>
      </c>
      <c r="I100" s="3">
        <f>'orig. data'!D84</f>
        <v>0.3386321749</v>
      </c>
      <c r="J100" s="3">
        <f>'orig. data'!R84</f>
        <v>0.4323163946</v>
      </c>
      <c r="K100" s="32">
        <f t="shared" si="35"/>
        <v>1.1975682519</v>
      </c>
      <c r="L100" s="6">
        <f>'orig. data'!B84</f>
        <v>4100</v>
      </c>
      <c r="M100" s="6">
        <f>'orig. data'!C84</f>
        <v>11700</v>
      </c>
      <c r="N100" s="46">
        <f>'orig. data'!G84</f>
        <v>0</v>
      </c>
      <c r="P100" s="6">
        <f>'orig. data'!P84</f>
        <v>4945</v>
      </c>
      <c r="Q100" s="6">
        <f>'orig. data'!Q84</f>
        <v>12433</v>
      </c>
      <c r="R100" s="12">
        <f>'orig. data'!U84</f>
        <v>6.74316E-231</v>
      </c>
      <c r="T100" s="12">
        <f>'orig. data'!AD84</f>
        <v>4.417694E-11</v>
      </c>
    </row>
    <row r="101" spans="1:20" ht="12.75">
      <c r="A101" s="2">
        <v>85</v>
      </c>
      <c r="B101" t="s">
        <v>272</v>
      </c>
      <c r="C101">
        <f t="shared" si="13"/>
      </c>
      <c r="D101" t="str">
        <f t="shared" si="14"/>
        <v>2</v>
      </c>
      <c r="E101" t="str">
        <f t="shared" si="15"/>
        <v>t</v>
      </c>
      <c r="F101" t="str">
        <f t="shared" si="32"/>
        <v>  </v>
      </c>
      <c r="G101" t="str">
        <f t="shared" si="33"/>
        <v>  </v>
      </c>
      <c r="H101" s="32">
        <f t="shared" si="34"/>
        <v>1.2085461903</v>
      </c>
      <c r="I101" s="3">
        <f>'orig. data'!D86</f>
        <v>0.3367309823</v>
      </c>
      <c r="J101" s="3">
        <f>'orig. data'!R86</f>
        <v>0.4425433676</v>
      </c>
      <c r="K101" s="32">
        <f t="shared" si="35"/>
        <v>1.1975682519</v>
      </c>
      <c r="L101" s="6">
        <f>'orig. data'!B86</f>
        <v>7069</v>
      </c>
      <c r="M101" s="6">
        <f>'orig. data'!C86</f>
        <v>20504</v>
      </c>
      <c r="N101" s="46">
        <f>'orig. data'!G86</f>
        <v>0</v>
      </c>
      <c r="P101" s="6">
        <f>'orig. data'!P86</f>
        <v>9805</v>
      </c>
      <c r="Q101" s="6">
        <f>'orig. data'!Q86</f>
        <v>24864</v>
      </c>
      <c r="R101" s="12">
        <f>'orig. data'!U86</f>
        <v>3.63203E-249</v>
      </c>
      <c r="T101" s="12">
        <f>'orig. data'!AD86</f>
        <v>6.699489E-16</v>
      </c>
    </row>
    <row r="102" spans="1:20" ht="12.75">
      <c r="A102" s="2">
        <v>86</v>
      </c>
      <c r="B102" t="s">
        <v>206</v>
      </c>
      <c r="C102">
        <f t="shared" si="13"/>
      </c>
      <c r="D102">
        <f t="shared" si="14"/>
      </c>
      <c r="E102">
        <f t="shared" si="15"/>
      </c>
      <c r="F102" t="str">
        <f t="shared" si="32"/>
        <v>  </v>
      </c>
      <c r="G102" t="str">
        <f t="shared" si="33"/>
        <v>  </v>
      </c>
      <c r="H102" s="32">
        <f t="shared" si="34"/>
        <v>1.2085461903</v>
      </c>
      <c r="I102" s="3">
        <f>'orig. data'!D87</f>
        <v>0.3110839435</v>
      </c>
      <c r="J102" s="3">
        <f>'orig. data'!R87</f>
        <v>0.3084858884</v>
      </c>
      <c r="K102" s="32">
        <f t="shared" si="35"/>
        <v>1.1975682519</v>
      </c>
      <c r="L102" s="6">
        <f>'orig. data'!B87</f>
        <v>4324</v>
      </c>
      <c r="M102" s="6">
        <f>'orig. data'!C87</f>
        <v>13708</v>
      </c>
      <c r="N102" s="46">
        <f>'orig. data'!G87</f>
        <v>0</v>
      </c>
      <c r="P102" s="6">
        <f>'orig. data'!P87</f>
        <v>5237</v>
      </c>
      <c r="Q102" s="6">
        <f>'orig. data'!Q87</f>
        <v>17268</v>
      </c>
      <c r="R102" s="46">
        <f>'orig. data'!U87</f>
        <v>0</v>
      </c>
      <c r="T102" s="12">
        <f>'orig. data'!AD87</f>
        <v>0.8462163722</v>
      </c>
    </row>
    <row r="103" spans="2:20" ht="12.75">
      <c r="B103"/>
      <c r="C103"/>
      <c r="D103"/>
      <c r="E103"/>
      <c r="F103"/>
      <c r="G103"/>
      <c r="H103" s="32"/>
      <c r="I103" s="3"/>
      <c r="J103" s="3"/>
      <c r="K103" s="32"/>
      <c r="L103" s="6"/>
      <c r="M103" s="6"/>
      <c r="N103" s="12"/>
      <c r="P103" s="6"/>
      <c r="Q103" s="6"/>
      <c r="R103" s="12"/>
      <c r="T103" s="12"/>
    </row>
    <row r="104" spans="1:20" ht="12.75">
      <c r="A104" s="2">
        <v>87</v>
      </c>
      <c r="B104" t="s">
        <v>273</v>
      </c>
      <c r="C104" t="str">
        <f t="shared" si="13"/>
        <v>1</v>
      </c>
      <c r="D104" t="str">
        <f t="shared" si="14"/>
        <v>2</v>
      </c>
      <c r="E104">
        <f t="shared" si="15"/>
      </c>
      <c r="F104" t="str">
        <f>IF(AND(L104&gt;0,L104&lt;=5),"T1c"," ")&amp;IF(AND(M104&gt;0,M104&lt;=5),"T1p"," ")</f>
        <v>  </v>
      </c>
      <c r="G104" t="str">
        <f>IF(AND(P104&gt;0,P104&lt;=5),"T2c"," ")&amp;IF(AND(Q104&gt;0,Q104&lt;=5),"T2p"," ")</f>
        <v>  </v>
      </c>
      <c r="H104" s="32">
        <f>I$20</f>
        <v>1.2085461903</v>
      </c>
      <c r="I104" s="3">
        <f>'orig. data'!D88</f>
        <v>1.6084738636</v>
      </c>
      <c r="J104" s="3">
        <f>'orig. data'!R88</f>
        <v>1.560615407</v>
      </c>
      <c r="K104" s="32">
        <f>J$20</f>
        <v>1.1975682519</v>
      </c>
      <c r="L104" s="6">
        <f>'orig. data'!B88</f>
        <v>418703</v>
      </c>
      <c r="M104" s="6">
        <f>'orig. data'!C88</f>
        <v>274602</v>
      </c>
      <c r="N104" s="12">
        <f>'orig. data'!G88</f>
        <v>3.233304E-27</v>
      </c>
      <c r="P104" s="6">
        <f>'orig. data'!P88</f>
        <v>426787</v>
      </c>
      <c r="Q104" s="6">
        <f>'orig. data'!Q88</f>
        <v>282907</v>
      </c>
      <c r="R104" s="12">
        <f>'orig. data'!U88</f>
        <v>5.682304E-24</v>
      </c>
      <c r="T104" s="12">
        <f>'orig. data'!AD88</f>
        <v>0.2802639132</v>
      </c>
    </row>
    <row r="105" spans="1:20" ht="12.75">
      <c r="A105" s="2">
        <v>88</v>
      </c>
      <c r="B105" t="s">
        <v>274</v>
      </c>
      <c r="C105" t="str">
        <f t="shared" si="13"/>
        <v>1</v>
      </c>
      <c r="D105" t="str">
        <f t="shared" si="14"/>
        <v>2</v>
      </c>
      <c r="E105">
        <f t="shared" si="15"/>
      </c>
      <c r="F105" t="str">
        <f>IF(AND(L105&gt;0,L105&lt;=5),"T1c"," ")&amp;IF(AND(M105&gt;0,M105&lt;=5),"T1p"," ")</f>
        <v>  </v>
      </c>
      <c r="G105" t="str">
        <f>IF(AND(P105&gt;0,P105&lt;=5),"T2c"," ")&amp;IF(AND(Q105&gt;0,Q105&lt;=5),"T2p"," ")</f>
        <v>  </v>
      </c>
      <c r="H105" s="32">
        <f>I$20</f>
        <v>1.2085461903</v>
      </c>
      <c r="I105" s="3">
        <f>'orig. data'!D89</f>
        <v>1.5591293198</v>
      </c>
      <c r="J105" s="3">
        <f>'orig. data'!R89</f>
        <v>1.5737417996</v>
      </c>
      <c r="K105" s="32">
        <f>J$20</f>
        <v>1.1975682519</v>
      </c>
      <c r="L105" s="6">
        <f>'orig. data'!B89</f>
        <v>299903</v>
      </c>
      <c r="M105" s="6">
        <f>'orig. data'!C89</f>
        <v>190052</v>
      </c>
      <c r="N105" s="12">
        <f>'orig. data'!G89</f>
        <v>4.083857E-22</v>
      </c>
      <c r="P105" s="6">
        <f>'orig. data'!P89</f>
        <v>346588</v>
      </c>
      <c r="Q105" s="6">
        <f>'orig. data'!Q89</f>
        <v>221236</v>
      </c>
      <c r="R105" s="12">
        <f>'orig. data'!U89</f>
        <v>1.738245E-25</v>
      </c>
      <c r="T105" s="12">
        <f>'orig. data'!AD89</f>
        <v>0.6945389219</v>
      </c>
    </row>
    <row r="106" spans="2:20" ht="12.75">
      <c r="B106"/>
      <c r="C106"/>
      <c r="D106"/>
      <c r="E106"/>
      <c r="F106"/>
      <c r="G106"/>
      <c r="H106" s="32"/>
      <c r="I106" s="3"/>
      <c r="J106" s="3"/>
      <c r="K106" s="32"/>
      <c r="L106" s="6"/>
      <c r="M106" s="6"/>
      <c r="N106" s="12"/>
      <c r="P106" s="6"/>
      <c r="Q106" s="6"/>
      <c r="R106" s="12"/>
      <c r="T106" s="12"/>
    </row>
    <row r="107" spans="1:20" ht="12.75">
      <c r="A107" s="2">
        <v>89</v>
      </c>
      <c r="B107" t="s">
        <v>174</v>
      </c>
      <c r="C107" t="str">
        <f t="shared" si="13"/>
        <v>1</v>
      </c>
      <c r="D107" t="str">
        <f t="shared" si="14"/>
        <v>2</v>
      </c>
      <c r="E107" t="str">
        <f t="shared" si="15"/>
        <v>t</v>
      </c>
      <c r="F107" t="str">
        <f>IF(AND(L107&gt;0,L107&lt;=5),"T1c"," ")&amp;IF(AND(M107&gt;0,M107&lt;=5),"T1p"," ")</f>
        <v>  </v>
      </c>
      <c r="G107" t="str">
        <f>IF(AND(P107&gt;0,P107&lt;=5),"T2c"," ")&amp;IF(AND(Q107&gt;0,Q107&lt;=5),"T2p"," ")</f>
        <v>  </v>
      </c>
      <c r="H107" s="32">
        <f>I$20</f>
        <v>1.2085461903</v>
      </c>
      <c r="I107" s="3">
        <f>'orig. data'!D90</f>
        <v>1.6073456581</v>
      </c>
      <c r="J107" s="3">
        <f>'orig. data'!R90</f>
        <v>1.8065645716</v>
      </c>
      <c r="K107" s="32">
        <f>J$20</f>
        <v>1.1975682519</v>
      </c>
      <c r="L107" s="6">
        <f>'orig. data'!B90</f>
        <v>467488</v>
      </c>
      <c r="M107" s="6">
        <f>'orig. data'!C90</f>
        <v>290539</v>
      </c>
      <c r="N107" s="12">
        <f>'orig. data'!G90</f>
        <v>8.043971E-28</v>
      </c>
      <c r="P107" s="6">
        <f>'orig. data'!P90</f>
        <v>509355</v>
      </c>
      <c r="Q107" s="6">
        <f>'orig. data'!Q90</f>
        <v>294456</v>
      </c>
      <c r="R107" s="12">
        <f>'orig. data'!U90</f>
        <v>3.014347E-56</v>
      </c>
      <c r="T107" s="12">
        <f>'orig. data'!AD90</f>
        <v>7.4725908E-06</v>
      </c>
    </row>
    <row r="108" spans="2:20" ht="12.75">
      <c r="B108"/>
      <c r="C108"/>
      <c r="D108"/>
      <c r="E108"/>
      <c r="F108"/>
      <c r="G108"/>
      <c r="H108" s="32"/>
      <c r="I108" s="3"/>
      <c r="J108" s="3"/>
      <c r="K108" s="32"/>
      <c r="L108" s="6"/>
      <c r="M108" s="6"/>
      <c r="N108" s="12"/>
      <c r="P108" s="6"/>
      <c r="Q108" s="6"/>
      <c r="R108" s="12"/>
      <c r="T108" s="12"/>
    </row>
    <row r="109" spans="1:20" ht="12.75">
      <c r="A109" s="2">
        <v>90</v>
      </c>
      <c r="B109" t="s">
        <v>232</v>
      </c>
      <c r="C109" t="str">
        <f t="shared" si="13"/>
        <v>1</v>
      </c>
      <c r="D109" t="str">
        <f t="shared" si="14"/>
        <v>2</v>
      </c>
      <c r="E109">
        <f t="shared" si="15"/>
      </c>
      <c r="F109" t="str">
        <f>IF(AND(L109&gt;0,L109&lt;=5),"T1c"," ")&amp;IF(AND(M109&gt;0,M109&lt;=5),"T1p"," ")</f>
        <v>  </v>
      </c>
      <c r="G109" t="str">
        <f>IF(AND(P109&gt;0,P109&lt;=5),"T2c"," ")&amp;IF(AND(Q109&gt;0,Q109&lt;=5),"T2p"," ")</f>
        <v>  </v>
      </c>
      <c r="H109" s="32">
        <f>I$20</f>
        <v>1.2085461903</v>
      </c>
      <c r="I109" s="3">
        <f>'orig. data'!D101</f>
        <v>1.3135619252</v>
      </c>
      <c r="J109" s="3">
        <f>'orig. data'!R101</f>
        <v>1.3453020662</v>
      </c>
      <c r="K109" s="32">
        <f>J$20</f>
        <v>1.1975682519</v>
      </c>
      <c r="L109" s="6">
        <f>'orig. data'!B101</f>
        <v>355662</v>
      </c>
      <c r="M109" s="6">
        <f>'orig. data'!C101</f>
        <v>269360</v>
      </c>
      <c r="N109" s="12">
        <f>'orig. data'!G101</f>
        <v>0.0015861858</v>
      </c>
      <c r="P109" s="6">
        <f>'orig. data'!P101</f>
        <v>354123</v>
      </c>
      <c r="Q109" s="6">
        <f>'orig. data'!Q101</f>
        <v>266147</v>
      </c>
      <c r="R109" s="12">
        <f>'orig. data'!U101</f>
        <v>9.6898439E-06</v>
      </c>
      <c r="T109" s="12">
        <f>'orig. data'!AD101</f>
        <v>0.3515141038</v>
      </c>
    </row>
    <row r="110" spans="2:20" ht="12.75">
      <c r="B110"/>
      <c r="C110"/>
      <c r="D110"/>
      <c r="E110"/>
      <c r="F110"/>
      <c r="G110"/>
      <c r="H110" s="32"/>
      <c r="I110" s="3"/>
      <c r="J110" s="3"/>
      <c r="K110" s="32"/>
      <c r="L110" s="6"/>
      <c r="M110" s="6"/>
      <c r="N110" s="12"/>
      <c r="P110" s="6"/>
      <c r="Q110" s="6"/>
      <c r="R110" s="12"/>
      <c r="T110" s="12"/>
    </row>
    <row r="111" spans="1:20" ht="12.75">
      <c r="A111" s="2">
        <v>91</v>
      </c>
      <c r="B111" t="s">
        <v>275</v>
      </c>
      <c r="C111" t="str">
        <f t="shared" si="13"/>
        <v>1</v>
      </c>
      <c r="D111" t="str">
        <f t="shared" si="14"/>
        <v>2</v>
      </c>
      <c r="E111">
        <f t="shared" si="15"/>
      </c>
      <c r="F111" t="str">
        <f>IF(AND(L111&gt;0,L111&lt;=5),"T1c"," ")&amp;IF(AND(M111&gt;0,M111&lt;=5),"T1p"," ")</f>
        <v>  </v>
      </c>
      <c r="G111" t="str">
        <f>IF(AND(P111&gt;0,P111&lt;=5),"T2c"," ")&amp;IF(AND(Q111&gt;0,Q111&lt;=5),"T2p"," ")</f>
        <v>  </v>
      </c>
      <c r="H111" s="32">
        <f>I$20</f>
        <v>1.2085461903</v>
      </c>
      <c r="I111" s="3">
        <f>'orig. data'!D91</f>
        <v>2.053519558</v>
      </c>
      <c r="J111" s="3">
        <f>'orig. data'!R91</f>
        <v>1.9889541036</v>
      </c>
      <c r="K111" s="32">
        <f>J$20</f>
        <v>1.1975682519</v>
      </c>
      <c r="L111" s="6">
        <f>'orig. data'!B91</f>
        <v>605922</v>
      </c>
      <c r="M111" s="6">
        <f>'orig. data'!C91</f>
        <v>291301</v>
      </c>
      <c r="N111" s="12">
        <f>'orig. data'!G91</f>
        <v>1.710804E-91</v>
      </c>
      <c r="P111" s="6">
        <f>'orig. data'!P91</f>
        <v>549694</v>
      </c>
      <c r="Q111" s="6">
        <f>'orig. data'!Q91</f>
        <v>281865</v>
      </c>
      <c r="R111" s="12">
        <f>'orig. data'!U91</f>
        <v>2.551578E-84</v>
      </c>
      <c r="T111" s="12">
        <f>'orig. data'!AD91</f>
        <v>0.2446411875</v>
      </c>
    </row>
    <row r="112" spans="1:20" ht="12.75">
      <c r="A112" s="2">
        <v>92</v>
      </c>
      <c r="B112" t="s">
        <v>276</v>
      </c>
      <c r="C112" t="str">
        <f t="shared" si="13"/>
        <v>1</v>
      </c>
      <c r="D112" t="str">
        <f t="shared" si="14"/>
        <v>2</v>
      </c>
      <c r="E112">
        <f t="shared" si="15"/>
      </c>
      <c r="F112" t="str">
        <f>IF(AND(L112&gt;0,L112&lt;=5),"T1c"," ")&amp;IF(AND(M112&gt;0,M112&lt;=5),"T1p"," ")</f>
        <v>  </v>
      </c>
      <c r="G112" t="str">
        <f>IF(AND(P112&gt;0,P112&lt;=5),"T2c"," ")&amp;IF(AND(Q112&gt;0,Q112&lt;=5),"T2p"," ")</f>
        <v>  </v>
      </c>
      <c r="H112" s="32">
        <f>I$20</f>
        <v>1.2085461903</v>
      </c>
      <c r="I112" s="3">
        <f>'orig. data'!D92</f>
        <v>2.1228948288</v>
      </c>
      <c r="J112" s="3">
        <f>'orig. data'!R92</f>
        <v>2.0202160941</v>
      </c>
      <c r="K112" s="32">
        <f>J$20</f>
        <v>1.1975682519</v>
      </c>
      <c r="L112" s="6">
        <f>'orig. data'!B92</f>
        <v>352848</v>
      </c>
      <c r="M112" s="6">
        <f>'orig. data'!C92</f>
        <v>173796</v>
      </c>
      <c r="N112" s="12">
        <f>'orig. data'!G92</f>
        <v>1.24354E-101</v>
      </c>
      <c r="P112" s="6">
        <f>'orig. data'!P92</f>
        <v>318120</v>
      </c>
      <c r="Q112" s="6">
        <f>'orig. data'!Q92</f>
        <v>167460</v>
      </c>
      <c r="R112" s="12">
        <f>'orig. data'!U92</f>
        <v>9.607257E-89</v>
      </c>
      <c r="T112" s="12">
        <f>'orig. data'!AD92</f>
        <v>0.0701631508</v>
      </c>
    </row>
    <row r="113" spans="2:20" ht="12.75">
      <c r="B113"/>
      <c r="C113"/>
      <c r="D113"/>
      <c r="E113"/>
      <c r="F113"/>
      <c r="G113"/>
      <c r="H113" s="32"/>
      <c r="I113" s="3"/>
      <c r="J113" s="3"/>
      <c r="K113" s="32"/>
      <c r="L113" s="6"/>
      <c r="M113" s="6"/>
      <c r="N113" s="12"/>
      <c r="P113" s="6"/>
      <c r="Q113" s="6"/>
      <c r="R113" s="12"/>
      <c r="T113" s="12"/>
    </row>
    <row r="114" spans="1:20" ht="12.75">
      <c r="A114" s="2">
        <v>93</v>
      </c>
      <c r="B114" t="s">
        <v>280</v>
      </c>
      <c r="C114" t="str">
        <f t="shared" si="13"/>
        <v>1</v>
      </c>
      <c r="D114" t="str">
        <f t="shared" si="14"/>
        <v>2</v>
      </c>
      <c r="E114">
        <f t="shared" si="15"/>
      </c>
      <c r="F114" t="str">
        <f>IF(AND(L114&gt;0,L114&lt;=5),"T1c"," ")&amp;IF(AND(M114&gt;0,M114&lt;=5),"T1p"," ")</f>
        <v>  </v>
      </c>
      <c r="G114" t="str">
        <f>IF(AND(P114&gt;0,P114&lt;=5),"T2c"," ")&amp;IF(AND(Q114&gt;0,Q114&lt;=5),"T2p"," ")</f>
        <v>  </v>
      </c>
      <c r="H114" s="32">
        <f>I$20</f>
        <v>1.2085461903</v>
      </c>
      <c r="I114" s="3">
        <f>'orig. data'!D99</f>
        <v>1.4836988015</v>
      </c>
      <c r="J114" s="3">
        <f>'orig. data'!R99</f>
        <v>1.464948508</v>
      </c>
      <c r="K114" s="32">
        <f>J$20</f>
        <v>1.1975682519</v>
      </c>
      <c r="L114" s="6">
        <f>'orig. data'!B99</f>
        <v>339518</v>
      </c>
      <c r="M114" s="6">
        <f>'orig. data'!C99</f>
        <v>232360</v>
      </c>
      <c r="N114" s="12">
        <f>'orig. data'!G99</f>
        <v>7.966485E-15</v>
      </c>
      <c r="P114" s="6">
        <f>'orig. data'!P99</f>
        <v>377969</v>
      </c>
      <c r="Q114" s="6">
        <f>'orig. data'!Q99</f>
        <v>260565</v>
      </c>
      <c r="R114" s="12">
        <f>'orig. data'!U99</f>
        <v>1.87421E-14</v>
      </c>
      <c r="T114" s="12">
        <f>'orig. data'!AD99</f>
        <v>0.6681623773</v>
      </c>
    </row>
    <row r="115" spans="1:20" ht="12.75">
      <c r="A115" s="2">
        <v>94</v>
      </c>
      <c r="B115" t="s">
        <v>281</v>
      </c>
      <c r="C115" t="str">
        <f t="shared" si="13"/>
        <v>1</v>
      </c>
      <c r="D115" t="str">
        <f t="shared" si="14"/>
        <v>2</v>
      </c>
      <c r="E115">
        <f t="shared" si="15"/>
      </c>
      <c r="F115" t="str">
        <f>IF(AND(L115&gt;0,L115&lt;=5),"T1c"," ")&amp;IF(AND(M115&gt;0,M115&lt;=5),"T1p"," ")</f>
        <v>  </v>
      </c>
      <c r="G115" t="str">
        <f>IF(AND(P115&gt;0,P115&lt;=5),"T2c"," ")&amp;IF(AND(Q115&gt;0,Q115&lt;=5),"T2p"," ")</f>
        <v>  </v>
      </c>
      <c r="H115" s="32">
        <f>I$20</f>
        <v>1.2085461903</v>
      </c>
      <c r="I115" s="3">
        <f>'orig. data'!D100</f>
        <v>1.5786375445</v>
      </c>
      <c r="J115" s="3">
        <f>'orig. data'!R100</f>
        <v>1.532861799</v>
      </c>
      <c r="K115" s="32">
        <f>J$20</f>
        <v>1.1975682519</v>
      </c>
      <c r="L115" s="6">
        <f>'orig. data'!B100</f>
        <v>211605</v>
      </c>
      <c r="M115" s="6">
        <f>'orig. data'!C100</f>
        <v>129019</v>
      </c>
      <c r="N115" s="12">
        <f>'orig. data'!G100</f>
        <v>2.027704E-24</v>
      </c>
      <c r="P115" s="6">
        <f>'orig. data'!P100</f>
        <v>191547</v>
      </c>
      <c r="Q115" s="6">
        <f>'orig. data'!Q100</f>
        <v>123700</v>
      </c>
      <c r="R115" s="12">
        <f>'orig. data'!U100</f>
        <v>4.053851E-21</v>
      </c>
      <c r="T115" s="12">
        <f>'orig. data'!AD100</f>
        <v>0.2882549469</v>
      </c>
    </row>
    <row r="116" spans="2:20" ht="12.75">
      <c r="B116"/>
      <c r="C116"/>
      <c r="D116"/>
      <c r="E116"/>
      <c r="F116"/>
      <c r="G116"/>
      <c r="H116" s="32"/>
      <c r="I116" s="3"/>
      <c r="J116" s="3"/>
      <c r="K116" s="32"/>
      <c r="L116" s="6"/>
      <c r="M116" s="6"/>
      <c r="N116" s="12"/>
      <c r="P116" s="6"/>
      <c r="Q116" s="6"/>
      <c r="R116" s="12"/>
      <c r="T116" s="12"/>
    </row>
    <row r="117" spans="1:20" ht="12.75">
      <c r="A117" s="2">
        <v>95</v>
      </c>
      <c r="B117" t="s">
        <v>277</v>
      </c>
      <c r="C117" t="str">
        <f t="shared" si="13"/>
        <v>1</v>
      </c>
      <c r="D117" t="str">
        <f t="shared" si="14"/>
        <v>2</v>
      </c>
      <c r="E117">
        <f t="shared" si="15"/>
      </c>
      <c r="F117" t="str">
        <f>IF(AND(L117&gt;0,L117&lt;=5),"T1c"," ")&amp;IF(AND(M117&gt;0,M117&lt;=5),"T1p"," ")</f>
        <v>  </v>
      </c>
      <c r="G117" t="str">
        <f>IF(AND(P117&gt;0,P117&lt;=5),"T2c"," ")&amp;IF(AND(Q117&gt;0,Q117&lt;=5),"T2p"," ")</f>
        <v>  </v>
      </c>
      <c r="H117" s="32">
        <f>I$20</f>
        <v>1.2085461903</v>
      </c>
      <c r="I117" s="3">
        <f>'orig. data'!D93</f>
        <v>1.4480456357</v>
      </c>
      <c r="J117" s="3">
        <f>'orig. data'!R93</f>
        <v>1.4223796745</v>
      </c>
      <c r="K117" s="32">
        <f>J$20</f>
        <v>1.1975682519</v>
      </c>
      <c r="L117" s="6">
        <f>'orig. data'!B93</f>
        <v>378633</v>
      </c>
      <c r="M117" s="6">
        <f>'orig. data'!C93</f>
        <v>255638</v>
      </c>
      <c r="N117" s="12">
        <f>'orig. data'!G93</f>
        <v>6.179252E-12</v>
      </c>
      <c r="P117" s="6">
        <f>'orig. data'!P93</f>
        <v>376223</v>
      </c>
      <c r="Q117" s="6">
        <f>'orig. data'!Q93</f>
        <v>270676</v>
      </c>
      <c r="R117" s="12">
        <f>'orig. data'!U93</f>
        <v>4.858401E-11</v>
      </c>
      <c r="T117" s="12">
        <f>'orig. data'!AD93</f>
        <v>0.531262224</v>
      </c>
    </row>
    <row r="118" spans="1:20" ht="12.75">
      <c r="A118" s="2">
        <v>96</v>
      </c>
      <c r="B118" t="s">
        <v>278</v>
      </c>
      <c r="C118" t="str">
        <f t="shared" si="13"/>
        <v>1</v>
      </c>
      <c r="D118" t="str">
        <f t="shared" si="14"/>
        <v>2</v>
      </c>
      <c r="E118">
        <f t="shared" si="15"/>
      </c>
      <c r="F118" t="str">
        <f>IF(AND(L118&gt;0,L118&lt;=5),"T1c"," ")&amp;IF(AND(M118&gt;0,M118&lt;=5),"T1p"," ")</f>
        <v>  </v>
      </c>
      <c r="G118" t="str">
        <f>IF(AND(P118&gt;0,P118&lt;=5),"T2c"," ")&amp;IF(AND(Q118&gt;0,Q118&lt;=5),"T2p"," ")</f>
        <v>  </v>
      </c>
      <c r="H118" s="32">
        <f>I$20</f>
        <v>1.2085461903</v>
      </c>
      <c r="I118" s="3">
        <f>'orig. data'!D94</f>
        <v>1.5581149902</v>
      </c>
      <c r="J118" s="3">
        <f>'orig. data'!R94</f>
        <v>1.5963445218</v>
      </c>
      <c r="K118" s="32">
        <f>J$20</f>
        <v>1.1975682519</v>
      </c>
      <c r="L118" s="6">
        <f>'orig. data'!B94</f>
        <v>354272</v>
      </c>
      <c r="M118" s="6">
        <f>'orig. data'!C94</f>
        <v>222557</v>
      </c>
      <c r="N118" s="12">
        <f>'orig. data'!G94</f>
        <v>3.893379E-22</v>
      </c>
      <c r="P118" s="6">
        <f>'orig. data'!P94</f>
        <v>340794</v>
      </c>
      <c r="Q118" s="6">
        <f>'orig. data'!Q94</f>
        <v>215692</v>
      </c>
      <c r="R118" s="12">
        <f>'orig. data'!U94</f>
        <v>5.134266E-28</v>
      </c>
      <c r="T118" s="12">
        <f>'orig. data'!AD94</f>
        <v>0.3408288639</v>
      </c>
    </row>
    <row r="119" spans="2:20" ht="12.75">
      <c r="B119"/>
      <c r="C119"/>
      <c r="D119"/>
      <c r="E119"/>
      <c r="F119"/>
      <c r="G119"/>
      <c r="H119" s="32"/>
      <c r="I119" s="3"/>
      <c r="J119" s="3"/>
      <c r="K119" s="32"/>
      <c r="L119" s="6"/>
      <c r="M119" s="6"/>
      <c r="N119" s="12"/>
      <c r="P119" s="6"/>
      <c r="Q119" s="6"/>
      <c r="R119" s="12"/>
      <c r="T119" s="12"/>
    </row>
    <row r="120" spans="1:20" ht="12.75">
      <c r="A120" s="2">
        <v>97</v>
      </c>
      <c r="B120" t="s">
        <v>282</v>
      </c>
      <c r="C120" t="str">
        <f t="shared" si="13"/>
        <v>1</v>
      </c>
      <c r="D120" t="str">
        <f t="shared" si="14"/>
        <v>2</v>
      </c>
      <c r="E120">
        <f t="shared" si="15"/>
      </c>
      <c r="F120" t="str">
        <f>IF(AND(L120&gt;0,L120&lt;=5),"T1c"," ")&amp;IF(AND(M120&gt;0,M120&lt;=5),"T1p"," ")</f>
        <v>  </v>
      </c>
      <c r="G120" t="str">
        <f>IF(AND(P120&gt;0,P120&lt;=5),"T2c"," ")&amp;IF(AND(Q120&gt;0,Q120&lt;=5),"T2p"," ")</f>
        <v>  </v>
      </c>
      <c r="H120" s="32">
        <f>I$20</f>
        <v>1.2085461903</v>
      </c>
      <c r="I120" s="3">
        <f>'orig. data'!D102</f>
        <v>1.5235497185</v>
      </c>
      <c r="J120" s="3">
        <f>'orig. data'!R102</f>
        <v>1.5291475805</v>
      </c>
      <c r="K120" s="32">
        <f>J$20</f>
        <v>1.1975682519</v>
      </c>
      <c r="L120" s="6">
        <f>'orig. data'!B102</f>
        <v>262415</v>
      </c>
      <c r="M120" s="6">
        <f>'orig. data'!C102</f>
        <v>163988</v>
      </c>
      <c r="N120" s="12">
        <f>'orig. data'!G102</f>
        <v>1.578549E-18</v>
      </c>
      <c r="P120" s="6">
        <f>'orig. data'!P102</f>
        <v>270785</v>
      </c>
      <c r="Q120" s="6">
        <f>'orig. data'!Q102</f>
        <v>171877</v>
      </c>
      <c r="R120" s="12">
        <f>'orig. data'!U102</f>
        <v>9.285441E-21</v>
      </c>
      <c r="T120" s="12">
        <f>'orig. data'!AD102</f>
        <v>0.8562711383</v>
      </c>
    </row>
    <row r="121" spans="1:20" ht="12.75">
      <c r="A121" s="2">
        <v>98</v>
      </c>
      <c r="B121" t="s">
        <v>303</v>
      </c>
      <c r="C121" t="str">
        <f aca="true" t="shared" si="36" ref="C121:C189">IF(AND(N121&lt;=0.005,N121&gt;0),"1","")</f>
        <v>1</v>
      </c>
      <c r="D121" t="str">
        <f aca="true" t="shared" si="37" ref="D121:D189">IF(AND(R121&lt;=0.005,R121&gt;0),"2","")</f>
        <v>2</v>
      </c>
      <c r="E121">
        <f aca="true" t="shared" si="38" ref="E121:E189">IF(AND(T121&lt;=0.005,T121&gt;0),"t","")</f>
      </c>
      <c r="F121" t="str">
        <f>IF(AND(L121&gt;0,L121&lt;=5),"T1c"," ")&amp;IF(AND(M121&gt;0,M121&lt;=5),"T1p"," ")</f>
        <v>  </v>
      </c>
      <c r="G121" t="str">
        <f>IF(AND(P121&gt;0,P121&lt;=5),"T2c"," ")&amp;IF(AND(Q121&gt;0,Q121&lt;=5),"T2p"," ")</f>
        <v>  </v>
      </c>
      <c r="H121" s="32">
        <f>I$20</f>
        <v>1.2085461903</v>
      </c>
      <c r="I121" s="3">
        <f>'orig. data'!D103</f>
        <v>1.9894653506</v>
      </c>
      <c r="J121" s="3">
        <f>'orig. data'!R103</f>
        <v>1.8778069021</v>
      </c>
      <c r="K121" s="32">
        <f>J$20</f>
        <v>1.1975682519</v>
      </c>
      <c r="L121" s="6">
        <f>'orig. data'!B103</f>
        <v>506465</v>
      </c>
      <c r="M121" s="6">
        <f>'orig. data'!C103</f>
        <v>255799</v>
      </c>
      <c r="N121" s="12">
        <f>'orig. data'!G103</f>
        <v>2.325683E-80</v>
      </c>
      <c r="P121" s="6">
        <f>'orig. data'!P103</f>
        <v>491256</v>
      </c>
      <c r="Q121" s="6">
        <f>'orig. data'!Q103</f>
        <v>260503</v>
      </c>
      <c r="R121" s="12">
        <f>'orig. data'!U103</f>
        <v>9.721935E-67</v>
      </c>
      <c r="T121" s="12">
        <f>'orig. data'!AD103</f>
        <v>0.033081768</v>
      </c>
    </row>
    <row r="122" spans="1:20" ht="12.75">
      <c r="A122" s="2">
        <v>99</v>
      </c>
      <c r="B122" t="s">
        <v>419</v>
      </c>
      <c r="C122" t="str">
        <f t="shared" si="36"/>
        <v>1</v>
      </c>
      <c r="D122" t="str">
        <f t="shared" si="37"/>
        <v>2</v>
      </c>
      <c r="E122" t="str">
        <f t="shared" si="38"/>
        <v>t</v>
      </c>
      <c r="F122" t="str">
        <f>IF(AND(L122&gt;0,L122&lt;=5),"T1c"," ")&amp;IF(AND(M122&gt;0,M122&lt;=5),"T1p"," ")</f>
        <v>  </v>
      </c>
      <c r="G122" t="str">
        <f>IF(AND(P122&gt;0,P122&lt;=5),"T2c"," ")&amp;IF(AND(Q122&gt;0,Q122&lt;=5),"T2p"," ")</f>
        <v>  </v>
      </c>
      <c r="H122" s="32">
        <f>I$20</f>
        <v>1.2085461903</v>
      </c>
      <c r="I122" s="3">
        <f>'orig. data'!D104</f>
        <v>1.3662556175</v>
      </c>
      <c r="J122" s="3">
        <f>'orig. data'!R104</f>
        <v>1.4788661254</v>
      </c>
      <c r="K122" s="32">
        <f>J$20</f>
        <v>1.1975682519</v>
      </c>
      <c r="L122" s="6">
        <f>'orig. data'!B104</f>
        <v>31684</v>
      </c>
      <c r="M122" s="6">
        <f>'orig. data'!C104</f>
        <v>22105</v>
      </c>
      <c r="N122" s="12">
        <f>'orig. data'!G104</f>
        <v>5.2998875E-06</v>
      </c>
      <c r="P122" s="6">
        <f>'orig. data'!P104</f>
        <v>49410</v>
      </c>
      <c r="Q122" s="6">
        <f>'orig. data'!Q104</f>
        <v>32640</v>
      </c>
      <c r="R122" s="12">
        <f>'orig. data'!U104</f>
        <v>2.389067E-15</v>
      </c>
      <c r="T122" s="12">
        <f>'orig. data'!AD104</f>
        <v>0.003794859</v>
      </c>
    </row>
    <row r="123" spans="2:20" ht="12.75">
      <c r="B123"/>
      <c r="C123"/>
      <c r="D123"/>
      <c r="E123"/>
      <c r="F123"/>
      <c r="G123"/>
      <c r="H123" s="32"/>
      <c r="I123" s="3"/>
      <c r="J123" s="3"/>
      <c r="K123" s="32"/>
      <c r="L123" s="6"/>
      <c r="M123" s="6"/>
      <c r="N123" s="12"/>
      <c r="P123" s="6"/>
      <c r="Q123" s="6"/>
      <c r="R123" s="12"/>
      <c r="T123" s="12"/>
    </row>
    <row r="124" spans="1:20" ht="12.75">
      <c r="A124" s="2">
        <v>100</v>
      </c>
      <c r="B124" t="s">
        <v>207</v>
      </c>
      <c r="C124" t="str">
        <f t="shared" si="36"/>
        <v>1</v>
      </c>
      <c r="D124" t="str">
        <f t="shared" si="37"/>
        <v>2</v>
      </c>
      <c r="E124">
        <f t="shared" si="38"/>
      </c>
      <c r="F124" t="str">
        <f>IF(AND(L124&gt;0,L124&lt;=5),"T1c"," ")&amp;IF(AND(M124&gt;0,M124&lt;=5),"T1p"," ")</f>
        <v>  </v>
      </c>
      <c r="G124" t="str">
        <f>IF(AND(P124&gt;0,P124&lt;=5),"T2c"," ")&amp;IF(AND(Q124&gt;0,Q124&lt;=5),"T2p"," ")</f>
        <v>  </v>
      </c>
      <c r="H124" s="32">
        <f>I$20</f>
        <v>1.2085461903</v>
      </c>
      <c r="I124" s="3">
        <f>'orig. data'!D95</f>
        <v>1.6409424965</v>
      </c>
      <c r="J124" s="3">
        <f>'orig. data'!R95</f>
        <v>1.6453471857</v>
      </c>
      <c r="K124" s="32">
        <f>J$20</f>
        <v>1.1975682519</v>
      </c>
      <c r="L124" s="6">
        <f>'orig. data'!B95</f>
        <v>76240</v>
      </c>
      <c r="M124" s="6">
        <f>'orig. data'!C95</f>
        <v>48497</v>
      </c>
      <c r="N124" s="12">
        <f>'orig. data'!G95</f>
        <v>1.019737E-29</v>
      </c>
      <c r="P124" s="6">
        <f>'orig. data'!P95</f>
        <v>107335</v>
      </c>
      <c r="Q124" s="6">
        <f>'orig. data'!Q95</f>
        <v>69932</v>
      </c>
      <c r="R124" s="12">
        <f>'orig. data'!U95</f>
        <v>1.675764E-32</v>
      </c>
      <c r="T124" s="12">
        <f>'orig. data'!AD95</f>
        <v>0.8902455906</v>
      </c>
    </row>
    <row r="125" spans="1:20" ht="12.75">
      <c r="A125" s="2">
        <v>101</v>
      </c>
      <c r="B125" t="s">
        <v>218</v>
      </c>
      <c r="C125" t="str">
        <f t="shared" si="36"/>
        <v>1</v>
      </c>
      <c r="D125" t="str">
        <f t="shared" si="37"/>
        <v>2</v>
      </c>
      <c r="E125">
        <f t="shared" si="38"/>
      </c>
      <c r="F125" t="str">
        <f>IF(AND(L125&gt;0,L125&lt;=5),"T1c"," ")&amp;IF(AND(M125&gt;0,M125&lt;=5),"T1p"," ")</f>
        <v>  </v>
      </c>
      <c r="G125" t="str">
        <f>IF(AND(P125&gt;0,P125&lt;=5),"T2c"," ")&amp;IF(AND(Q125&gt;0,Q125&lt;=5),"T2p"," ")</f>
        <v>  </v>
      </c>
      <c r="H125" s="32">
        <f>I$20</f>
        <v>1.2085461903</v>
      </c>
      <c r="I125" s="3">
        <f>'orig. data'!D96</f>
        <v>1.4636286359</v>
      </c>
      <c r="J125" s="3">
        <f>'orig. data'!R96</f>
        <v>1.4504643612</v>
      </c>
      <c r="K125" s="32">
        <f>J$20</f>
        <v>1.1975682519</v>
      </c>
      <c r="L125" s="6">
        <f>'orig. data'!B96</f>
        <v>331384</v>
      </c>
      <c r="M125" s="6">
        <f>'orig. data'!C96</f>
        <v>216121</v>
      </c>
      <c r="N125" s="12">
        <f>'orig. data'!G96</f>
        <v>3.13446E-13</v>
      </c>
      <c r="P125" s="6">
        <f>'orig. data'!P96</f>
        <v>333029</v>
      </c>
      <c r="Q125" s="6">
        <f>'orig. data'!Q96</f>
        <v>222340</v>
      </c>
      <c r="R125" s="12">
        <f>'orig. data'!U96</f>
        <v>2.235369E-13</v>
      </c>
      <c r="T125" s="12">
        <f>'orig. data'!AD96</f>
        <v>0.767761499</v>
      </c>
    </row>
    <row r="126" spans="1:20" ht="12.75">
      <c r="A126" s="2">
        <v>102</v>
      </c>
      <c r="B126" t="s">
        <v>279</v>
      </c>
      <c r="C126" t="str">
        <f t="shared" si="36"/>
        <v>1</v>
      </c>
      <c r="D126" t="str">
        <f t="shared" si="37"/>
        <v>2</v>
      </c>
      <c r="E126">
        <f t="shared" si="38"/>
      </c>
      <c r="F126" t="str">
        <f>IF(AND(L126&gt;0,L126&lt;=5),"T1c"," ")&amp;IF(AND(M126&gt;0,M126&lt;=5),"T1p"," ")</f>
        <v>  </v>
      </c>
      <c r="G126" t="str">
        <f>IF(AND(P126&gt;0,P126&lt;=5),"T2c"," ")&amp;IF(AND(Q126&gt;0,Q126&lt;=5),"T2p"," ")</f>
        <v>  </v>
      </c>
      <c r="H126" s="32">
        <f>I$20</f>
        <v>1.2085461903</v>
      </c>
      <c r="I126" s="3">
        <f>'orig. data'!D97</f>
        <v>1.6854308532</v>
      </c>
      <c r="J126" s="3">
        <f>'orig. data'!R97</f>
        <v>1.6888995479</v>
      </c>
      <c r="K126" s="32">
        <f>J$20</f>
        <v>1.1975682519</v>
      </c>
      <c r="L126" s="6">
        <f>'orig. data'!B97</f>
        <v>551741</v>
      </c>
      <c r="M126" s="6">
        <f>'orig. data'!C97</f>
        <v>313227</v>
      </c>
      <c r="N126" s="12">
        <f>'orig. data'!G97</f>
        <v>3.732888E-37</v>
      </c>
      <c r="P126" s="6">
        <f>'orig. data'!P97</f>
        <v>532802</v>
      </c>
      <c r="Q126" s="6">
        <f>'orig. data'!Q97</f>
        <v>307178</v>
      </c>
      <c r="R126" s="12">
        <f>'orig. data'!U97</f>
        <v>1.043236E-39</v>
      </c>
      <c r="T126" s="12">
        <f>'orig. data'!AD97</f>
        <v>0.9026587728</v>
      </c>
    </row>
    <row r="127" spans="1:20" ht="12.75">
      <c r="A127" s="2">
        <v>103</v>
      </c>
      <c r="B127" t="s">
        <v>208</v>
      </c>
      <c r="C127" t="str">
        <f t="shared" si="36"/>
        <v>1</v>
      </c>
      <c r="D127" t="str">
        <f t="shared" si="37"/>
        <v>2</v>
      </c>
      <c r="E127">
        <f t="shared" si="38"/>
      </c>
      <c r="F127" t="str">
        <f>IF(AND(L127&gt;0,L127&lt;=5),"T1c"," ")&amp;IF(AND(M127&gt;0,M127&lt;=5),"T1p"," ")</f>
        <v>  </v>
      </c>
      <c r="G127" t="str">
        <f>IF(AND(P127&gt;0,P127&lt;=5),"T2c"," ")&amp;IF(AND(Q127&gt;0,Q127&lt;=5),"T2p"," ")</f>
        <v>  </v>
      </c>
      <c r="H127" s="32">
        <f>I$20</f>
        <v>1.2085461903</v>
      </c>
      <c r="I127" s="3">
        <f>'orig. data'!D98</f>
        <v>1.5681848798</v>
      </c>
      <c r="J127" s="3">
        <f>'orig. data'!R98</f>
        <v>1.5766199474</v>
      </c>
      <c r="K127" s="32">
        <f>J$20</f>
        <v>1.1975682519</v>
      </c>
      <c r="L127" s="6">
        <f>'orig. data'!B98</f>
        <v>235613</v>
      </c>
      <c r="M127" s="6">
        <f>'orig. data'!C98</f>
        <v>145970</v>
      </c>
      <c r="N127" s="12">
        <f>'orig. data'!G98</f>
        <v>6.777791E-23</v>
      </c>
      <c r="P127" s="6">
        <f>'orig. data'!P98</f>
        <v>218228</v>
      </c>
      <c r="Q127" s="6">
        <f>'orig. data'!Q98</f>
        <v>143267</v>
      </c>
      <c r="R127" s="12">
        <f>'orig. data'!U98</f>
        <v>1.800047E-25</v>
      </c>
      <c r="T127" s="12">
        <f>'orig. data'!AD98</f>
        <v>0.8087354049</v>
      </c>
    </row>
    <row r="128" spans="2:20" ht="12.75">
      <c r="B128"/>
      <c r="C128"/>
      <c r="D128"/>
      <c r="E128"/>
      <c r="F128"/>
      <c r="G128"/>
      <c r="H128" s="32"/>
      <c r="I128" s="3"/>
      <c r="J128" s="3"/>
      <c r="K128" s="32"/>
      <c r="L128" s="6"/>
      <c r="M128" s="6"/>
      <c r="N128" s="12"/>
      <c r="P128" s="6"/>
      <c r="Q128" s="6"/>
      <c r="R128" s="12"/>
      <c r="T128" s="12"/>
    </row>
    <row r="129" spans="1:20" ht="12.75">
      <c r="A129" s="2">
        <v>104</v>
      </c>
      <c r="B129" t="s">
        <v>420</v>
      </c>
      <c r="C129" t="str">
        <f t="shared" si="36"/>
        <v>1</v>
      </c>
      <c r="D129" t="str">
        <f t="shared" si="37"/>
        <v>2</v>
      </c>
      <c r="E129" t="str">
        <f t="shared" si="38"/>
        <v>t</v>
      </c>
      <c r="F129" t="str">
        <f>IF(AND(L129&gt;0,L129&lt;=5),"T1c"," ")&amp;IF(AND(M129&gt;0,M129&lt;=5),"T1p"," ")</f>
        <v>  </v>
      </c>
      <c r="G129" t="str">
        <f>IF(AND(P129&gt;0,P129&lt;=5),"T2c"," ")&amp;IF(AND(Q129&gt;0,Q129&lt;=5),"T2p"," ")</f>
        <v>  </v>
      </c>
      <c r="H129" s="32">
        <f>I$20</f>
        <v>1.2085461903</v>
      </c>
      <c r="I129" s="3">
        <f>'orig. data'!D105</f>
        <v>1.4480566353</v>
      </c>
      <c r="J129" s="3">
        <f>'orig. data'!R105</f>
        <v>1.5603553223</v>
      </c>
      <c r="K129" s="32">
        <f>J$20</f>
        <v>1.1975682519</v>
      </c>
      <c r="L129" s="6">
        <f>'orig. data'!B105</f>
        <v>394883</v>
      </c>
      <c r="M129" s="6">
        <f>'orig. data'!C105</f>
        <v>272074</v>
      </c>
      <c r="N129" s="12">
        <f>'orig. data'!G105</f>
        <v>5.588779E-12</v>
      </c>
      <c r="P129" s="6">
        <f>'orig. data'!P105</f>
        <v>412991</v>
      </c>
      <c r="Q129" s="6">
        <f>'orig. data'!Q105</f>
        <v>258791</v>
      </c>
      <c r="R129" s="12">
        <f>'orig. data'!U105</f>
        <v>3.940437E-24</v>
      </c>
      <c r="T129" s="12">
        <f>'orig. data'!AD105</f>
        <v>0.0043222081</v>
      </c>
    </row>
    <row r="130" spans="1:20" ht="12.75">
      <c r="A130" s="2">
        <v>105</v>
      </c>
      <c r="B130" t="s">
        <v>283</v>
      </c>
      <c r="C130" t="str">
        <f t="shared" si="36"/>
        <v>1</v>
      </c>
      <c r="D130" t="str">
        <f t="shared" si="37"/>
        <v>2</v>
      </c>
      <c r="E130">
        <f t="shared" si="38"/>
      </c>
      <c r="F130" t="str">
        <f>IF(AND(L130&gt;0,L130&lt;=5),"T1c"," ")&amp;IF(AND(M130&gt;0,M130&lt;=5),"T1p"," ")</f>
        <v>  </v>
      </c>
      <c r="G130" t="str">
        <f>IF(AND(P130&gt;0,P130&lt;=5),"T2c"," ")&amp;IF(AND(Q130&gt;0,Q130&lt;=5),"T2p"," ")</f>
        <v>  </v>
      </c>
      <c r="H130" s="32">
        <f>I$20</f>
        <v>1.2085461903</v>
      </c>
      <c r="I130" s="3">
        <f>'orig. data'!D106</f>
        <v>1.5024093792</v>
      </c>
      <c r="J130" s="3">
        <f>'orig. data'!R106</f>
        <v>1.5987492542</v>
      </c>
      <c r="K130" s="32">
        <f>J$20</f>
        <v>1.1975682519</v>
      </c>
      <c r="L130" s="6">
        <f>'orig. data'!B106</f>
        <v>350366</v>
      </c>
      <c r="M130" s="6">
        <f>'orig. data'!C106</f>
        <v>222371</v>
      </c>
      <c r="N130" s="12">
        <f>'orig. data'!G106</f>
        <v>8.178601E-17</v>
      </c>
      <c r="P130" s="6">
        <f>'orig. data'!P106</f>
        <v>355323</v>
      </c>
      <c r="Q130" s="6">
        <f>'orig. data'!Q106</f>
        <v>215806</v>
      </c>
      <c r="R130" s="12">
        <f>'orig. data'!U106</f>
        <v>1.676062E-28</v>
      </c>
      <c r="T130" s="12">
        <f>'orig. data'!AD106</f>
        <v>0.0167206749</v>
      </c>
    </row>
    <row r="131" spans="2:20" ht="12.75">
      <c r="B131"/>
      <c r="C131"/>
      <c r="D131"/>
      <c r="E131"/>
      <c r="F131"/>
      <c r="G131"/>
      <c r="H131" s="32"/>
      <c r="I131" s="3"/>
      <c r="J131" s="3"/>
      <c r="K131" s="32"/>
      <c r="L131" s="6"/>
      <c r="M131" s="6"/>
      <c r="N131" s="12"/>
      <c r="P131" s="6"/>
      <c r="Q131" s="6"/>
      <c r="R131" s="12"/>
      <c r="T131" s="12"/>
    </row>
    <row r="132" spans="1:20" ht="12.75">
      <c r="A132" s="2">
        <v>106</v>
      </c>
      <c r="B132" t="s">
        <v>209</v>
      </c>
      <c r="C132" t="str">
        <f t="shared" si="36"/>
        <v>1</v>
      </c>
      <c r="D132" t="str">
        <f t="shared" si="37"/>
        <v>2</v>
      </c>
      <c r="E132">
        <f t="shared" si="38"/>
      </c>
      <c r="F132" t="str">
        <f>IF(AND(L132&gt;0,L132&lt;=5),"T1c"," ")&amp;IF(AND(M132&gt;0,M132&lt;=5),"T1p"," ")</f>
        <v>  </v>
      </c>
      <c r="G132" t="str">
        <f>IF(AND(P132&gt;0,P132&lt;=5),"T2c"," ")&amp;IF(AND(Q132&gt;0,Q132&lt;=5),"T2p"," ")</f>
        <v>  </v>
      </c>
      <c r="H132" s="32">
        <f>I$20</f>
        <v>1.2085461903</v>
      </c>
      <c r="I132" s="3">
        <f>'orig. data'!D107</f>
        <v>1.4139408199</v>
      </c>
      <c r="J132" s="3">
        <f>'orig. data'!R107</f>
        <v>1.4039116706</v>
      </c>
      <c r="K132" s="32">
        <f>J$20</f>
        <v>1.1975682519</v>
      </c>
      <c r="L132" s="6">
        <f>'orig. data'!B107</f>
        <v>206204</v>
      </c>
      <c r="M132" s="6">
        <f>'orig. data'!C107</f>
        <v>138392</v>
      </c>
      <c r="N132" s="12">
        <f>'orig. data'!G107</f>
        <v>4.5943601E-09</v>
      </c>
      <c r="P132" s="6">
        <f>'orig. data'!P107</f>
        <v>201428</v>
      </c>
      <c r="Q132" s="6">
        <f>'orig. data'!Q107</f>
        <v>139782</v>
      </c>
      <c r="R132" s="12">
        <f>'orig. data'!U107</f>
        <v>1.8608188E-09</v>
      </c>
      <c r="T132" s="12">
        <f>'orig. data'!AD107</f>
        <v>0.8283539129</v>
      </c>
    </row>
    <row r="133" spans="1:20" ht="12.75">
      <c r="A133" s="2">
        <v>107</v>
      </c>
      <c r="B133" t="s">
        <v>210</v>
      </c>
      <c r="C133" t="str">
        <f t="shared" si="36"/>
        <v>1</v>
      </c>
      <c r="D133" t="str">
        <f t="shared" si="37"/>
        <v>2</v>
      </c>
      <c r="E133">
        <f t="shared" si="38"/>
      </c>
      <c r="F133" t="str">
        <f>IF(AND(L133&gt;0,L133&lt;=5),"T1c"," ")&amp;IF(AND(M133&gt;0,M133&lt;=5),"T1p"," ")</f>
        <v>  </v>
      </c>
      <c r="G133" t="str">
        <f>IF(AND(P133&gt;0,P133&lt;=5),"T2c"," ")&amp;IF(AND(Q133&gt;0,Q133&lt;=5),"T2p"," ")</f>
        <v>  </v>
      </c>
      <c r="H133" s="32">
        <f>I$20</f>
        <v>1.2085461903</v>
      </c>
      <c r="I133" s="3">
        <f>'orig. data'!D108</f>
        <v>1.5112477386</v>
      </c>
      <c r="J133" s="3">
        <f>'orig. data'!R108</f>
        <v>1.491999654</v>
      </c>
      <c r="K133" s="32">
        <f>J$20</f>
        <v>1.1975682519</v>
      </c>
      <c r="L133" s="6">
        <f>'orig. data'!B108</f>
        <v>177706</v>
      </c>
      <c r="M133" s="6">
        <f>'orig. data'!C108</f>
        <v>111107</v>
      </c>
      <c r="N133" s="12">
        <f>'orig. data'!G108</f>
        <v>2.165527E-17</v>
      </c>
      <c r="P133" s="6">
        <f>'orig. data'!P108</f>
        <v>172194</v>
      </c>
      <c r="Q133" s="6">
        <f>'orig. data'!Q108</f>
        <v>110592</v>
      </c>
      <c r="R133" s="12">
        <f>'orig. data'!U108</f>
        <v>5.986554E-17</v>
      </c>
      <c r="T133" s="12">
        <f>'orig. data'!AD108</f>
        <v>0.6643508938</v>
      </c>
    </row>
    <row r="134" spans="2:20" ht="12.75">
      <c r="B134"/>
      <c r="C134"/>
      <c r="D134"/>
      <c r="E134"/>
      <c r="F134"/>
      <c r="G134"/>
      <c r="H134" s="32"/>
      <c r="I134" s="3"/>
      <c r="J134" s="3"/>
      <c r="K134" s="32"/>
      <c r="L134" s="6"/>
      <c r="M134" s="6"/>
      <c r="N134" s="12"/>
      <c r="P134" s="6"/>
      <c r="Q134" s="6"/>
      <c r="R134" s="12"/>
      <c r="T134" s="12"/>
    </row>
    <row r="135" spans="1:20" ht="12.75">
      <c r="A135" s="2">
        <v>108</v>
      </c>
      <c r="B135" t="s">
        <v>213</v>
      </c>
      <c r="C135" t="str">
        <f t="shared" si="36"/>
        <v>1</v>
      </c>
      <c r="D135" t="str">
        <f t="shared" si="37"/>
        <v>2</v>
      </c>
      <c r="E135">
        <f t="shared" si="38"/>
      </c>
      <c r="F135" t="str">
        <f>IF(AND(L135&gt;0,L135&lt;=5),"T1c"," ")&amp;IF(AND(M135&gt;0,M135&lt;=5),"T1p"," ")</f>
        <v>  </v>
      </c>
      <c r="G135" t="str">
        <f>IF(AND(P135&gt;0,P135&lt;=5),"T2c"," ")&amp;IF(AND(Q135&gt;0,Q135&lt;=5),"T2p"," ")</f>
        <v>  </v>
      </c>
      <c r="H135" s="32">
        <f>I$20</f>
        <v>1.2085461903</v>
      </c>
      <c r="I135" s="3">
        <f>'orig. data'!D111</f>
        <v>1.5965627968</v>
      </c>
      <c r="J135" s="3">
        <f>'orig. data'!R111</f>
        <v>1.5201679261</v>
      </c>
      <c r="K135" s="32">
        <f>J$20</f>
        <v>1.1975682519</v>
      </c>
      <c r="L135" s="6">
        <f>'orig. data'!B111</f>
        <v>363554</v>
      </c>
      <c r="M135" s="6">
        <f>'orig. data'!C111</f>
        <v>219921</v>
      </c>
      <c r="N135" s="12">
        <f>'orig. data'!G111</f>
        <v>3.007013E-26</v>
      </c>
      <c r="P135" s="6">
        <f>'orig. data'!P111</f>
        <v>321175</v>
      </c>
      <c r="Q135" s="6">
        <f>'orig. data'!Q111</f>
        <v>213595</v>
      </c>
      <c r="R135" s="12">
        <f>'orig. data'!U111</f>
        <v>9.748343E-20</v>
      </c>
      <c r="T135" s="12">
        <f>'orig. data'!AD111</f>
        <v>0.0733666898</v>
      </c>
    </row>
    <row r="136" spans="1:20" ht="12.75">
      <c r="A136" s="2">
        <v>109</v>
      </c>
      <c r="B136" t="s">
        <v>214</v>
      </c>
      <c r="C136" t="str">
        <f t="shared" si="36"/>
        <v>1</v>
      </c>
      <c r="D136" t="str">
        <f t="shared" si="37"/>
        <v>2</v>
      </c>
      <c r="E136">
        <f t="shared" si="38"/>
      </c>
      <c r="F136" t="str">
        <f>IF(AND(L136&gt;0,L136&lt;=5),"T1c"," ")&amp;IF(AND(M136&gt;0,M136&lt;=5),"T1p"," ")</f>
        <v>  </v>
      </c>
      <c r="G136" t="str">
        <f>IF(AND(P136&gt;0,P136&lt;=5),"T2c"," ")&amp;IF(AND(Q136&gt;0,Q136&lt;=5),"T2p"," ")</f>
        <v>  </v>
      </c>
      <c r="H136" s="32">
        <f>I$20</f>
        <v>1.2085461903</v>
      </c>
      <c r="I136" s="3">
        <f>'orig. data'!D112</f>
        <v>1.3054563455</v>
      </c>
      <c r="J136" s="3">
        <f>'orig. data'!R112</f>
        <v>1.2947275608</v>
      </c>
      <c r="K136" s="32">
        <f>J$20</f>
        <v>1.1975682519</v>
      </c>
      <c r="L136" s="6">
        <f>'orig. data'!B112</f>
        <v>168290</v>
      </c>
      <c r="M136" s="6">
        <f>'orig. data'!C112</f>
        <v>123820</v>
      </c>
      <c r="N136" s="12">
        <f>'orig. data'!G112</f>
        <v>0.0032571386</v>
      </c>
      <c r="P136" s="6">
        <f>'orig. data'!P112</f>
        <v>150666</v>
      </c>
      <c r="Q136" s="6">
        <f>'orig. data'!Q112</f>
        <v>114808</v>
      </c>
      <c r="R136" s="12">
        <f>'orig. data'!U112</f>
        <v>0.0028867798</v>
      </c>
      <c r="T136" s="12">
        <f>'orig. data'!AD112</f>
        <v>0.790398578</v>
      </c>
    </row>
    <row r="137" spans="2:20" ht="12.75">
      <c r="B137"/>
      <c r="C137"/>
      <c r="D137"/>
      <c r="E137"/>
      <c r="F137"/>
      <c r="G137"/>
      <c r="H137" s="32"/>
      <c r="I137" s="3"/>
      <c r="J137" s="3"/>
      <c r="K137" s="32"/>
      <c r="L137" s="6"/>
      <c r="M137" s="6"/>
      <c r="N137" s="12"/>
      <c r="P137" s="6"/>
      <c r="Q137" s="6"/>
      <c r="R137" s="12"/>
      <c r="T137" s="12"/>
    </row>
    <row r="138" spans="1:20" ht="12.75">
      <c r="A138" s="2">
        <v>110</v>
      </c>
      <c r="B138" t="s">
        <v>211</v>
      </c>
      <c r="C138" t="str">
        <f t="shared" si="36"/>
        <v>1</v>
      </c>
      <c r="D138" t="str">
        <f t="shared" si="37"/>
        <v>2</v>
      </c>
      <c r="E138">
        <f t="shared" si="38"/>
      </c>
      <c r="F138" t="str">
        <f>IF(AND(L138&gt;0,L138&lt;=5),"T1c"," ")&amp;IF(AND(M138&gt;0,M138&lt;=5),"T1p"," ")</f>
        <v>  </v>
      </c>
      <c r="G138" t="str">
        <f>IF(AND(P138&gt;0,P138&lt;=5),"T2c"," ")&amp;IF(AND(Q138&gt;0,Q138&lt;=5),"T2p"," ")</f>
        <v>  </v>
      </c>
      <c r="H138" s="32">
        <f>I$20</f>
        <v>1.2085461903</v>
      </c>
      <c r="I138" s="3">
        <f>'orig. data'!D109</f>
        <v>1.7252616118</v>
      </c>
      <c r="J138" s="3">
        <f>'orig. data'!R109</f>
        <v>1.6278206735</v>
      </c>
      <c r="K138" s="32">
        <f>J$20</f>
        <v>1.1975682519</v>
      </c>
      <c r="L138" s="6">
        <f>'orig. data'!B109</f>
        <v>521491</v>
      </c>
      <c r="M138" s="6">
        <f>'orig. data'!C109</f>
        <v>315528</v>
      </c>
      <c r="N138" s="12">
        <f>'orig. data'!G109</f>
        <v>5.630297E-42</v>
      </c>
      <c r="P138" s="6">
        <f>'orig. data'!P109</f>
        <v>463934</v>
      </c>
      <c r="Q138" s="6">
        <f>'orig. data'!Q109</f>
        <v>303584</v>
      </c>
      <c r="R138" s="12">
        <f>'orig. data'!U109</f>
        <v>7.699147E-32</v>
      </c>
      <c r="T138" s="12">
        <f>'orig. data'!AD109</f>
        <v>0.0322324983</v>
      </c>
    </row>
    <row r="139" spans="1:20" ht="12.75">
      <c r="A139" s="2">
        <v>111</v>
      </c>
      <c r="B139" t="s">
        <v>212</v>
      </c>
      <c r="C139" t="str">
        <f t="shared" si="36"/>
        <v>1</v>
      </c>
      <c r="D139" t="str">
        <f t="shared" si="37"/>
        <v>2</v>
      </c>
      <c r="E139">
        <f t="shared" si="38"/>
      </c>
      <c r="F139" t="str">
        <f>IF(AND(L139&gt;0,L139&lt;=5),"T1c"," ")&amp;IF(AND(M139&gt;0,M139&lt;=5),"T1p"," ")</f>
        <v>  </v>
      </c>
      <c r="G139" t="str">
        <f>IF(AND(P139&gt;0,P139&lt;=5),"T2c"," ")&amp;IF(AND(Q139&gt;0,Q139&lt;=5),"T2p"," ")</f>
        <v>  </v>
      </c>
      <c r="H139" s="32">
        <f>I$20</f>
        <v>1.2085461903</v>
      </c>
      <c r="I139" s="3">
        <f>'orig. data'!D110</f>
        <v>1.7564190931</v>
      </c>
      <c r="J139" s="3">
        <f>'orig. data'!R110</f>
        <v>1.7446210879</v>
      </c>
      <c r="K139" s="32">
        <f>J$20</f>
        <v>1.1975682519</v>
      </c>
      <c r="L139" s="6">
        <f>'orig. data'!B110</f>
        <v>483200</v>
      </c>
      <c r="M139" s="6">
        <f>'orig. data'!C110</f>
        <v>276305</v>
      </c>
      <c r="N139" s="12">
        <f>'orig. data'!G110</f>
        <v>1.658154E-46</v>
      </c>
      <c r="P139" s="6">
        <f>'orig. data'!P110</f>
        <v>470038</v>
      </c>
      <c r="Q139" s="6">
        <f>'orig. data'!Q110</f>
        <v>279947</v>
      </c>
      <c r="R139" s="12">
        <f>'orig. data'!U110</f>
        <v>2.346256E-47</v>
      </c>
      <c r="T139" s="12">
        <f>'orig. data'!AD110</f>
        <v>0.8329192262</v>
      </c>
    </row>
    <row r="140" spans="2:8" ht="12.75">
      <c r="B140"/>
      <c r="C140">
        <f t="shared" si="36"/>
      </c>
      <c r="D140">
        <f t="shared" si="37"/>
      </c>
      <c r="E140">
        <f t="shared" si="38"/>
      </c>
      <c r="F140" t="str">
        <f>IF(AND(L140&gt;0,L140&lt;=5),"T1c"," ")&amp;IF(AND(M140&gt;0,M140&lt;=5),"T1p"," ")</f>
        <v>  </v>
      </c>
      <c r="G140"/>
      <c r="H140" s="33"/>
    </row>
    <row r="141" spans="2:8" ht="12.75">
      <c r="B141"/>
      <c r="C141">
        <f t="shared" si="36"/>
      </c>
      <c r="D141">
        <f t="shared" si="37"/>
      </c>
      <c r="E141">
        <f t="shared" si="38"/>
      </c>
      <c r="F141"/>
      <c r="G141"/>
      <c r="H141" s="33"/>
    </row>
    <row r="142" spans="2:8" ht="12.75">
      <c r="B142"/>
      <c r="C142">
        <f t="shared" si="36"/>
      </c>
      <c r="D142">
        <f t="shared" si="37"/>
      </c>
      <c r="E142">
        <f t="shared" si="38"/>
      </c>
      <c r="F142"/>
      <c r="G142"/>
      <c r="H142" s="33"/>
    </row>
    <row r="143" spans="2:8" ht="12.75">
      <c r="B143"/>
      <c r="C143">
        <f t="shared" si="36"/>
      </c>
      <c r="D143">
        <f t="shared" si="37"/>
      </c>
      <c r="E143">
        <f t="shared" si="38"/>
      </c>
      <c r="F143"/>
      <c r="G143"/>
      <c r="H143" s="33"/>
    </row>
    <row r="144" spans="2:8" ht="12.75">
      <c r="B144"/>
      <c r="C144">
        <f t="shared" si="36"/>
      </c>
      <c r="D144">
        <f t="shared" si="37"/>
      </c>
      <c r="E144">
        <f t="shared" si="38"/>
      </c>
      <c r="F144"/>
      <c r="G144"/>
      <c r="H144" s="33"/>
    </row>
    <row r="145" spans="2:8" ht="12.75">
      <c r="B145"/>
      <c r="C145">
        <f t="shared" si="36"/>
      </c>
      <c r="D145">
        <f t="shared" si="37"/>
      </c>
      <c r="E145">
        <f t="shared" si="38"/>
      </c>
      <c r="F145"/>
      <c r="G145"/>
      <c r="H145" s="33"/>
    </row>
    <row r="146" spans="2:8" ht="12.75">
      <c r="B146"/>
      <c r="C146">
        <f t="shared" si="36"/>
      </c>
      <c r="D146">
        <f t="shared" si="37"/>
      </c>
      <c r="E146">
        <f t="shared" si="38"/>
      </c>
      <c r="F146"/>
      <c r="G146"/>
      <c r="H146" s="33"/>
    </row>
    <row r="147" spans="3:8" ht="12.75">
      <c r="C147">
        <f t="shared" si="36"/>
      </c>
      <c r="D147">
        <f t="shared" si="37"/>
      </c>
      <c r="E147">
        <f t="shared" si="38"/>
      </c>
      <c r="H147" s="33"/>
    </row>
    <row r="148" spans="3:8" ht="12.75">
      <c r="C148">
        <f t="shared" si="36"/>
      </c>
      <c r="D148">
        <f t="shared" si="37"/>
      </c>
      <c r="E148">
        <f t="shared" si="38"/>
      </c>
      <c r="H148" s="33"/>
    </row>
    <row r="149" spans="3:8" ht="12.75">
      <c r="C149">
        <f t="shared" si="36"/>
      </c>
      <c r="D149">
        <f t="shared" si="37"/>
      </c>
      <c r="E149">
        <f t="shared" si="38"/>
      </c>
      <c r="H149" s="33"/>
    </row>
    <row r="150" spans="3:8" ht="12.75">
      <c r="C150">
        <f t="shared" si="36"/>
      </c>
      <c r="D150">
        <f t="shared" si="37"/>
      </c>
      <c r="E150">
        <f t="shared" si="38"/>
      </c>
      <c r="H150" s="33"/>
    </row>
    <row r="151" spans="3:8" ht="12.75">
      <c r="C151">
        <f t="shared" si="36"/>
      </c>
      <c r="D151">
        <f t="shared" si="37"/>
      </c>
      <c r="E151">
        <f t="shared" si="38"/>
      </c>
      <c r="H151" s="33"/>
    </row>
    <row r="152" spans="3:8" ht="12.75">
      <c r="C152">
        <f t="shared" si="36"/>
      </c>
      <c r="D152">
        <f t="shared" si="37"/>
      </c>
      <c r="E152">
        <f t="shared" si="38"/>
      </c>
      <c r="H152" s="33"/>
    </row>
    <row r="153" spans="3:5" ht="12.75">
      <c r="C153">
        <f t="shared" si="36"/>
      </c>
      <c r="D153">
        <f t="shared" si="37"/>
      </c>
      <c r="E153">
        <f t="shared" si="38"/>
      </c>
    </row>
    <row r="154" spans="3:5" ht="12.75">
      <c r="C154">
        <f t="shared" si="36"/>
      </c>
      <c r="D154">
        <f t="shared" si="37"/>
      </c>
      <c r="E154">
        <f t="shared" si="38"/>
      </c>
    </row>
    <row r="155" spans="3:5" ht="12.75">
      <c r="C155">
        <f t="shared" si="36"/>
      </c>
      <c r="D155">
        <f t="shared" si="37"/>
      </c>
      <c r="E155">
        <f t="shared" si="38"/>
      </c>
    </row>
    <row r="156" spans="3:5" ht="12.75">
      <c r="C156">
        <f t="shared" si="36"/>
      </c>
      <c r="D156">
        <f t="shared" si="37"/>
      </c>
      <c r="E156">
        <f t="shared" si="38"/>
      </c>
    </row>
    <row r="157" spans="3:5" ht="12.75">
      <c r="C157">
        <f t="shared" si="36"/>
      </c>
      <c r="D157">
        <f t="shared" si="37"/>
      </c>
      <c r="E157">
        <f t="shared" si="38"/>
      </c>
    </row>
    <row r="158" spans="3:5" ht="12.75">
      <c r="C158">
        <f t="shared" si="36"/>
      </c>
      <c r="D158">
        <f t="shared" si="37"/>
      </c>
      <c r="E158">
        <f t="shared" si="38"/>
      </c>
    </row>
    <row r="159" spans="3:5" ht="12.75">
      <c r="C159">
        <f t="shared" si="36"/>
      </c>
      <c r="D159">
        <f t="shared" si="37"/>
      </c>
      <c r="E159">
        <f t="shared" si="38"/>
      </c>
    </row>
    <row r="160" spans="3:5" ht="12.75">
      <c r="C160">
        <f t="shared" si="36"/>
      </c>
      <c r="D160">
        <f t="shared" si="37"/>
      </c>
      <c r="E160">
        <f t="shared" si="38"/>
      </c>
    </row>
    <row r="161" spans="3:5" ht="12.75">
      <c r="C161">
        <f t="shared" si="36"/>
      </c>
      <c r="D161">
        <f t="shared" si="37"/>
      </c>
      <c r="E161">
        <f t="shared" si="38"/>
      </c>
    </row>
    <row r="162" spans="3:5" ht="12.75">
      <c r="C162">
        <f t="shared" si="36"/>
      </c>
      <c r="D162">
        <f t="shared" si="37"/>
      </c>
      <c r="E162">
        <f t="shared" si="38"/>
      </c>
    </row>
    <row r="163" spans="3:5" ht="12.75">
      <c r="C163">
        <f t="shared" si="36"/>
      </c>
      <c r="D163">
        <f t="shared" si="37"/>
      </c>
      <c r="E163">
        <f t="shared" si="38"/>
      </c>
    </row>
    <row r="164" spans="3:5" ht="12.75">
      <c r="C164">
        <f t="shared" si="36"/>
      </c>
      <c r="D164">
        <f t="shared" si="37"/>
      </c>
      <c r="E164">
        <f t="shared" si="38"/>
      </c>
    </row>
    <row r="165" spans="3:5" ht="12.75">
      <c r="C165">
        <f t="shared" si="36"/>
      </c>
      <c r="D165">
        <f t="shared" si="37"/>
      </c>
      <c r="E165">
        <f t="shared" si="38"/>
      </c>
    </row>
    <row r="166" spans="3:5" ht="12.75">
      <c r="C166">
        <f t="shared" si="36"/>
      </c>
      <c r="D166">
        <f t="shared" si="37"/>
      </c>
      <c r="E166">
        <f t="shared" si="38"/>
      </c>
    </row>
    <row r="167" spans="3:5" ht="12.75">
      <c r="C167">
        <f t="shared" si="36"/>
      </c>
      <c r="D167">
        <f t="shared" si="37"/>
      </c>
      <c r="E167">
        <f t="shared" si="38"/>
      </c>
    </row>
    <row r="168" spans="3:5" ht="12.75">
      <c r="C168">
        <f t="shared" si="36"/>
      </c>
      <c r="D168">
        <f t="shared" si="37"/>
      </c>
      <c r="E168">
        <f t="shared" si="38"/>
      </c>
    </row>
    <row r="169" spans="3:5" ht="12.75">
      <c r="C169">
        <f t="shared" si="36"/>
      </c>
      <c r="D169">
        <f t="shared" si="37"/>
      </c>
      <c r="E169">
        <f t="shared" si="38"/>
      </c>
    </row>
    <row r="170" spans="3:5" ht="12.75">
      <c r="C170">
        <f t="shared" si="36"/>
      </c>
      <c r="D170">
        <f t="shared" si="37"/>
      </c>
      <c r="E170">
        <f t="shared" si="38"/>
      </c>
    </row>
    <row r="171" spans="3:5" ht="12.75">
      <c r="C171">
        <f t="shared" si="36"/>
      </c>
      <c r="D171">
        <f t="shared" si="37"/>
      </c>
      <c r="E171">
        <f t="shared" si="38"/>
      </c>
    </row>
    <row r="172" spans="3:5" ht="12.75">
      <c r="C172">
        <f t="shared" si="36"/>
      </c>
      <c r="D172">
        <f t="shared" si="37"/>
      </c>
      <c r="E172">
        <f t="shared" si="38"/>
      </c>
    </row>
    <row r="173" spans="3:5" ht="12.75">
      <c r="C173">
        <f t="shared" si="36"/>
      </c>
      <c r="D173">
        <f t="shared" si="37"/>
      </c>
      <c r="E173">
        <f t="shared" si="38"/>
      </c>
    </row>
    <row r="174" spans="3:5" ht="12.75">
      <c r="C174">
        <f t="shared" si="36"/>
      </c>
      <c r="D174">
        <f t="shared" si="37"/>
      </c>
      <c r="E174">
        <f t="shared" si="38"/>
      </c>
    </row>
    <row r="175" spans="3:5" ht="12.75">
      <c r="C175">
        <f t="shared" si="36"/>
      </c>
      <c r="D175">
        <f t="shared" si="37"/>
      </c>
      <c r="E175">
        <f t="shared" si="38"/>
      </c>
    </row>
    <row r="176" spans="3:5" ht="12.75">
      <c r="C176">
        <f t="shared" si="36"/>
      </c>
      <c r="D176">
        <f t="shared" si="37"/>
      </c>
      <c r="E176">
        <f t="shared" si="38"/>
      </c>
    </row>
    <row r="177" spans="3:5" ht="12.75">
      <c r="C177">
        <f t="shared" si="36"/>
      </c>
      <c r="D177">
        <f t="shared" si="37"/>
      </c>
      <c r="E177">
        <f t="shared" si="38"/>
      </c>
    </row>
    <row r="178" spans="3:5" ht="12.75">
      <c r="C178">
        <f t="shared" si="36"/>
      </c>
      <c r="D178">
        <f t="shared" si="37"/>
      </c>
      <c r="E178">
        <f t="shared" si="38"/>
      </c>
    </row>
    <row r="179" spans="3:5" ht="12.75">
      <c r="C179">
        <f t="shared" si="36"/>
      </c>
      <c r="D179">
        <f t="shared" si="37"/>
      </c>
      <c r="E179">
        <f t="shared" si="38"/>
      </c>
    </row>
    <row r="180" spans="3:5" ht="12.75">
      <c r="C180">
        <f t="shared" si="36"/>
      </c>
      <c r="D180">
        <f t="shared" si="37"/>
      </c>
      <c r="E180">
        <f t="shared" si="38"/>
      </c>
    </row>
    <row r="181" spans="3:5" ht="12.75">
      <c r="C181">
        <f t="shared" si="36"/>
      </c>
      <c r="D181">
        <f t="shared" si="37"/>
      </c>
      <c r="E181">
        <f t="shared" si="38"/>
      </c>
    </row>
    <row r="182" spans="3:5" ht="12.75">
      <c r="C182">
        <f t="shared" si="36"/>
      </c>
      <c r="D182">
        <f t="shared" si="37"/>
      </c>
      <c r="E182">
        <f t="shared" si="38"/>
      </c>
    </row>
    <row r="183" spans="3:5" ht="12.75">
      <c r="C183">
        <f t="shared" si="36"/>
      </c>
      <c r="D183">
        <f t="shared" si="37"/>
      </c>
      <c r="E183">
        <f t="shared" si="38"/>
      </c>
    </row>
    <row r="184" spans="3:5" ht="12.75">
      <c r="C184">
        <f t="shared" si="36"/>
      </c>
      <c r="D184">
        <f t="shared" si="37"/>
      </c>
      <c r="E184">
        <f t="shared" si="38"/>
      </c>
    </row>
    <row r="185" spans="3:5" ht="12.75">
      <c r="C185">
        <f t="shared" si="36"/>
      </c>
      <c r="D185">
        <f t="shared" si="37"/>
      </c>
      <c r="E185">
        <f t="shared" si="38"/>
      </c>
    </row>
    <row r="186" spans="3:5" ht="12.75">
      <c r="C186">
        <f t="shared" si="36"/>
      </c>
      <c r="D186">
        <f t="shared" si="37"/>
      </c>
      <c r="E186">
        <f t="shared" si="38"/>
      </c>
    </row>
    <row r="187" spans="3:5" ht="12.75">
      <c r="C187">
        <f t="shared" si="36"/>
      </c>
      <c r="D187">
        <f t="shared" si="37"/>
      </c>
      <c r="E187">
        <f t="shared" si="38"/>
      </c>
    </row>
    <row r="188" spans="3:5" ht="12.75">
      <c r="C188">
        <f t="shared" si="36"/>
      </c>
      <c r="D188">
        <f t="shared" si="37"/>
      </c>
      <c r="E188">
        <f t="shared" si="38"/>
      </c>
    </row>
    <row r="189" spans="3:5" ht="12.75">
      <c r="C189">
        <f t="shared" si="36"/>
      </c>
      <c r="D189">
        <f t="shared" si="37"/>
      </c>
      <c r="E189">
        <f t="shared" si="38"/>
      </c>
    </row>
    <row r="190" spans="3:5" ht="12.75">
      <c r="C190">
        <f aca="true" t="shared" si="39" ref="C190:C253">IF(AND(N190&lt;=0.005,N190&gt;0),"1","")</f>
      </c>
      <c r="D190">
        <f aca="true" t="shared" si="40" ref="D190:D253">IF(AND(R190&lt;=0.005,R190&gt;0),"2","")</f>
      </c>
      <c r="E190">
        <f aca="true" t="shared" si="41" ref="E190:E253">IF(AND(T190&lt;=0.005,T190&gt;0),"t","")</f>
      </c>
    </row>
    <row r="191" spans="3:5" ht="12.75">
      <c r="C191">
        <f t="shared" si="39"/>
      </c>
      <c r="D191">
        <f t="shared" si="40"/>
      </c>
      <c r="E191">
        <f t="shared" si="41"/>
      </c>
    </row>
    <row r="192" spans="3:5" ht="12.75">
      <c r="C192">
        <f t="shared" si="39"/>
      </c>
      <c r="D192">
        <f t="shared" si="40"/>
      </c>
      <c r="E192">
        <f t="shared" si="41"/>
      </c>
    </row>
    <row r="193" spans="3:5" ht="12.75">
      <c r="C193">
        <f t="shared" si="39"/>
      </c>
      <c r="D193">
        <f t="shared" si="40"/>
      </c>
      <c r="E193">
        <f t="shared" si="41"/>
      </c>
    </row>
    <row r="194" spans="3:5" ht="12.75">
      <c r="C194">
        <f t="shared" si="39"/>
      </c>
      <c r="D194">
        <f t="shared" si="40"/>
      </c>
      <c r="E194">
        <f t="shared" si="41"/>
      </c>
    </row>
    <row r="195" spans="3:5" ht="12.75">
      <c r="C195">
        <f t="shared" si="39"/>
      </c>
      <c r="D195">
        <f t="shared" si="40"/>
      </c>
      <c r="E195">
        <f t="shared" si="41"/>
      </c>
    </row>
    <row r="196" spans="3:5" ht="12.75">
      <c r="C196">
        <f t="shared" si="39"/>
      </c>
      <c r="D196">
        <f t="shared" si="40"/>
      </c>
      <c r="E196">
        <f t="shared" si="41"/>
      </c>
    </row>
    <row r="197" spans="3:5" ht="12.75">
      <c r="C197">
        <f t="shared" si="39"/>
      </c>
      <c r="D197">
        <f t="shared" si="40"/>
      </c>
      <c r="E197">
        <f t="shared" si="41"/>
      </c>
    </row>
    <row r="198" spans="3:5" ht="12.75">
      <c r="C198">
        <f t="shared" si="39"/>
      </c>
      <c r="D198">
        <f t="shared" si="40"/>
      </c>
      <c r="E198">
        <f t="shared" si="41"/>
      </c>
    </row>
    <row r="199" spans="3:5" ht="12.75">
      <c r="C199">
        <f t="shared" si="39"/>
      </c>
      <c r="D199">
        <f t="shared" si="40"/>
      </c>
      <c r="E199">
        <f t="shared" si="41"/>
      </c>
    </row>
    <row r="200" spans="3:5" ht="12.75">
      <c r="C200">
        <f t="shared" si="39"/>
      </c>
      <c r="D200">
        <f t="shared" si="40"/>
      </c>
      <c r="E200">
        <f t="shared" si="41"/>
      </c>
    </row>
    <row r="201" spans="3:5" ht="12.75">
      <c r="C201">
        <f t="shared" si="39"/>
      </c>
      <c r="D201">
        <f t="shared" si="40"/>
      </c>
      <c r="E201">
        <f t="shared" si="41"/>
      </c>
    </row>
    <row r="202" spans="3:5" ht="12.75">
      <c r="C202">
        <f t="shared" si="39"/>
      </c>
      <c r="D202">
        <f t="shared" si="40"/>
      </c>
      <c r="E202">
        <f t="shared" si="41"/>
      </c>
    </row>
    <row r="203" spans="3:5" ht="12.75">
      <c r="C203">
        <f t="shared" si="39"/>
      </c>
      <c r="D203">
        <f t="shared" si="40"/>
      </c>
      <c r="E203">
        <f t="shared" si="41"/>
      </c>
    </row>
    <row r="204" spans="3:5" ht="12.75">
      <c r="C204">
        <f t="shared" si="39"/>
      </c>
      <c r="D204">
        <f t="shared" si="40"/>
      </c>
      <c r="E204">
        <f t="shared" si="41"/>
      </c>
    </row>
    <row r="205" spans="3:5" ht="12.75">
      <c r="C205">
        <f t="shared" si="39"/>
      </c>
      <c r="D205">
        <f t="shared" si="40"/>
      </c>
      <c r="E205">
        <f t="shared" si="41"/>
      </c>
    </row>
    <row r="206" spans="3:5" ht="12.75">
      <c r="C206">
        <f t="shared" si="39"/>
      </c>
      <c r="D206">
        <f t="shared" si="40"/>
      </c>
      <c r="E206">
        <f t="shared" si="41"/>
      </c>
    </row>
    <row r="207" spans="3:5" ht="12.75">
      <c r="C207">
        <f t="shared" si="39"/>
      </c>
      <c r="D207">
        <f t="shared" si="40"/>
      </c>
      <c r="E207">
        <f t="shared" si="41"/>
      </c>
    </row>
    <row r="208" spans="3:5" ht="12.75">
      <c r="C208">
        <f t="shared" si="39"/>
      </c>
      <c r="D208">
        <f t="shared" si="40"/>
      </c>
      <c r="E208">
        <f t="shared" si="41"/>
      </c>
    </row>
    <row r="209" spans="3:5" ht="12.75">
      <c r="C209">
        <f t="shared" si="39"/>
      </c>
      <c r="D209">
        <f t="shared" si="40"/>
      </c>
      <c r="E209">
        <f t="shared" si="41"/>
      </c>
    </row>
    <row r="210" spans="3:5" ht="12.75">
      <c r="C210">
        <f t="shared" si="39"/>
      </c>
      <c r="D210">
        <f t="shared" si="40"/>
      </c>
      <c r="E210">
        <f t="shared" si="41"/>
      </c>
    </row>
    <row r="211" spans="3:5" ht="12.75">
      <c r="C211">
        <f t="shared" si="39"/>
      </c>
      <c r="D211">
        <f t="shared" si="40"/>
      </c>
      <c r="E211">
        <f t="shared" si="41"/>
      </c>
    </row>
    <row r="212" spans="3:5" ht="12.75">
      <c r="C212">
        <f t="shared" si="39"/>
      </c>
      <c r="D212">
        <f t="shared" si="40"/>
      </c>
      <c r="E212">
        <f t="shared" si="41"/>
      </c>
    </row>
    <row r="213" spans="3:5" ht="12.75">
      <c r="C213">
        <f t="shared" si="39"/>
      </c>
      <c r="D213">
        <f t="shared" si="40"/>
      </c>
      <c r="E213">
        <f t="shared" si="41"/>
      </c>
    </row>
    <row r="214" spans="3:5" ht="12.75">
      <c r="C214">
        <f t="shared" si="39"/>
      </c>
      <c r="D214">
        <f t="shared" si="40"/>
      </c>
      <c r="E214">
        <f t="shared" si="41"/>
      </c>
    </row>
    <row r="215" spans="3:5" ht="12.75">
      <c r="C215">
        <f t="shared" si="39"/>
      </c>
      <c r="D215">
        <f t="shared" si="40"/>
      </c>
      <c r="E215">
        <f t="shared" si="41"/>
      </c>
    </row>
    <row r="216" spans="3:5" ht="12.75">
      <c r="C216">
        <f t="shared" si="39"/>
      </c>
      <c r="D216">
        <f t="shared" si="40"/>
      </c>
      <c r="E216">
        <f t="shared" si="41"/>
      </c>
    </row>
    <row r="217" spans="3:5" ht="12.75">
      <c r="C217">
        <f t="shared" si="39"/>
      </c>
      <c r="D217">
        <f t="shared" si="40"/>
      </c>
      <c r="E217">
        <f t="shared" si="41"/>
      </c>
    </row>
    <row r="218" spans="3:5" ht="12.75">
      <c r="C218">
        <f t="shared" si="39"/>
      </c>
      <c r="D218">
        <f t="shared" si="40"/>
      </c>
      <c r="E218">
        <f t="shared" si="41"/>
      </c>
    </row>
    <row r="219" spans="3:5" ht="12.75">
      <c r="C219">
        <f t="shared" si="39"/>
      </c>
      <c r="D219">
        <f t="shared" si="40"/>
      </c>
      <c r="E219">
        <f t="shared" si="41"/>
      </c>
    </row>
    <row r="220" spans="3:5" ht="12.75">
      <c r="C220">
        <f t="shared" si="39"/>
      </c>
      <c r="D220">
        <f t="shared" si="40"/>
      </c>
      <c r="E220">
        <f t="shared" si="41"/>
      </c>
    </row>
    <row r="221" spans="3:5" ht="12.75">
      <c r="C221">
        <f t="shared" si="39"/>
      </c>
      <c r="D221">
        <f t="shared" si="40"/>
      </c>
      <c r="E221">
        <f t="shared" si="41"/>
      </c>
    </row>
    <row r="222" spans="3:5" ht="12.75">
      <c r="C222">
        <f t="shared" si="39"/>
      </c>
      <c r="D222">
        <f t="shared" si="40"/>
      </c>
      <c r="E222">
        <f t="shared" si="41"/>
      </c>
    </row>
    <row r="223" spans="3:5" ht="12.75">
      <c r="C223">
        <f t="shared" si="39"/>
      </c>
      <c r="D223">
        <f t="shared" si="40"/>
      </c>
      <c r="E223">
        <f t="shared" si="41"/>
      </c>
    </row>
    <row r="224" spans="3:5" ht="12.75">
      <c r="C224">
        <f t="shared" si="39"/>
      </c>
      <c r="D224">
        <f t="shared" si="40"/>
      </c>
      <c r="E224">
        <f t="shared" si="41"/>
      </c>
    </row>
    <row r="225" spans="3:5" ht="12.75">
      <c r="C225">
        <f t="shared" si="39"/>
      </c>
      <c r="D225">
        <f t="shared" si="40"/>
      </c>
      <c r="E225">
        <f t="shared" si="41"/>
      </c>
    </row>
    <row r="226" spans="3:5" ht="12.75">
      <c r="C226">
        <f t="shared" si="39"/>
      </c>
      <c r="D226">
        <f t="shared" si="40"/>
      </c>
      <c r="E226">
        <f t="shared" si="41"/>
      </c>
    </row>
    <row r="227" spans="3:5" ht="12.75">
      <c r="C227">
        <f t="shared" si="39"/>
      </c>
      <c r="D227">
        <f t="shared" si="40"/>
      </c>
      <c r="E227">
        <f t="shared" si="41"/>
      </c>
    </row>
    <row r="228" spans="3:5" ht="12.75">
      <c r="C228">
        <f t="shared" si="39"/>
      </c>
      <c r="D228">
        <f t="shared" si="40"/>
      </c>
      <c r="E228">
        <f t="shared" si="41"/>
      </c>
    </row>
    <row r="229" spans="3:5" ht="12.75">
      <c r="C229">
        <f t="shared" si="39"/>
      </c>
      <c r="D229">
        <f t="shared" si="40"/>
      </c>
      <c r="E229">
        <f t="shared" si="41"/>
      </c>
    </row>
    <row r="230" spans="3:5" ht="12.75">
      <c r="C230">
        <f t="shared" si="39"/>
      </c>
      <c r="D230">
        <f t="shared" si="40"/>
      </c>
      <c r="E230">
        <f t="shared" si="41"/>
      </c>
    </row>
    <row r="231" spans="3:5" ht="12.75">
      <c r="C231">
        <f t="shared" si="39"/>
      </c>
      <c r="D231">
        <f t="shared" si="40"/>
      </c>
      <c r="E231">
        <f t="shared" si="41"/>
      </c>
    </row>
    <row r="232" spans="3:5" ht="12.75">
      <c r="C232">
        <f t="shared" si="39"/>
      </c>
      <c r="D232">
        <f t="shared" si="40"/>
      </c>
      <c r="E232">
        <f t="shared" si="41"/>
      </c>
    </row>
    <row r="233" spans="3:5" ht="12.75">
      <c r="C233">
        <f t="shared" si="39"/>
      </c>
      <c r="D233">
        <f t="shared" si="40"/>
      </c>
      <c r="E233">
        <f t="shared" si="41"/>
      </c>
    </row>
    <row r="234" spans="3:5" ht="12.75">
      <c r="C234">
        <f t="shared" si="39"/>
      </c>
      <c r="D234">
        <f t="shared" si="40"/>
      </c>
      <c r="E234">
        <f t="shared" si="41"/>
      </c>
    </row>
    <row r="235" spans="3:5" ht="12.75">
      <c r="C235">
        <f t="shared" si="39"/>
      </c>
      <c r="D235">
        <f t="shared" si="40"/>
      </c>
      <c r="E235">
        <f t="shared" si="41"/>
      </c>
    </row>
    <row r="236" spans="3:5" ht="12.75">
      <c r="C236">
        <f t="shared" si="39"/>
      </c>
      <c r="D236">
        <f t="shared" si="40"/>
      </c>
      <c r="E236">
        <f t="shared" si="41"/>
      </c>
    </row>
    <row r="237" spans="3:5" ht="12.75">
      <c r="C237">
        <f t="shared" si="39"/>
      </c>
      <c r="D237">
        <f t="shared" si="40"/>
      </c>
      <c r="E237">
        <f t="shared" si="41"/>
      </c>
    </row>
    <row r="238" spans="3:5" ht="12.75">
      <c r="C238">
        <f t="shared" si="39"/>
      </c>
      <c r="D238">
        <f t="shared" si="40"/>
      </c>
      <c r="E238">
        <f t="shared" si="41"/>
      </c>
    </row>
    <row r="239" spans="3:5" ht="12.75">
      <c r="C239">
        <f t="shared" si="39"/>
      </c>
      <c r="D239">
        <f t="shared" si="40"/>
      </c>
      <c r="E239">
        <f t="shared" si="41"/>
      </c>
    </row>
    <row r="240" spans="3:5" ht="12.75">
      <c r="C240">
        <f t="shared" si="39"/>
      </c>
      <c r="D240">
        <f t="shared" si="40"/>
      </c>
      <c r="E240">
        <f t="shared" si="41"/>
      </c>
    </row>
    <row r="241" spans="3:5" ht="12.75">
      <c r="C241">
        <f t="shared" si="39"/>
      </c>
      <c r="D241">
        <f t="shared" si="40"/>
      </c>
      <c r="E241">
        <f t="shared" si="41"/>
      </c>
    </row>
    <row r="242" spans="3:5" ht="12.75">
      <c r="C242">
        <f t="shared" si="39"/>
      </c>
      <c r="D242">
        <f t="shared" si="40"/>
      </c>
      <c r="E242">
        <f t="shared" si="41"/>
      </c>
    </row>
    <row r="243" spans="3:5" ht="12.75">
      <c r="C243">
        <f t="shared" si="39"/>
      </c>
      <c r="D243">
        <f t="shared" si="40"/>
      </c>
      <c r="E243">
        <f t="shared" si="41"/>
      </c>
    </row>
    <row r="244" spans="3:5" ht="12.75">
      <c r="C244">
        <f t="shared" si="39"/>
      </c>
      <c r="D244">
        <f t="shared" si="40"/>
      </c>
      <c r="E244">
        <f t="shared" si="41"/>
      </c>
    </row>
    <row r="245" spans="3:5" ht="12.75">
      <c r="C245">
        <f t="shared" si="39"/>
      </c>
      <c r="D245">
        <f t="shared" si="40"/>
      </c>
      <c r="E245">
        <f t="shared" si="41"/>
      </c>
    </row>
    <row r="246" spans="3:5" ht="12.75">
      <c r="C246">
        <f t="shared" si="39"/>
      </c>
      <c r="D246">
        <f t="shared" si="40"/>
      </c>
      <c r="E246">
        <f t="shared" si="41"/>
      </c>
    </row>
    <row r="247" spans="3:5" ht="12.75">
      <c r="C247">
        <f t="shared" si="39"/>
      </c>
      <c r="D247">
        <f t="shared" si="40"/>
      </c>
      <c r="E247">
        <f t="shared" si="41"/>
      </c>
    </row>
    <row r="248" spans="3:5" ht="12.75">
      <c r="C248">
        <f t="shared" si="39"/>
      </c>
      <c r="D248">
        <f t="shared" si="40"/>
      </c>
      <c r="E248">
        <f t="shared" si="41"/>
      </c>
    </row>
    <row r="249" spans="3:5" ht="12.75">
      <c r="C249">
        <f t="shared" si="39"/>
      </c>
      <c r="D249">
        <f t="shared" si="40"/>
      </c>
      <c r="E249">
        <f t="shared" si="41"/>
      </c>
    </row>
    <row r="250" spans="3:5" ht="12.75">
      <c r="C250">
        <f t="shared" si="39"/>
      </c>
      <c r="D250">
        <f t="shared" si="40"/>
      </c>
      <c r="E250">
        <f t="shared" si="41"/>
      </c>
    </row>
    <row r="251" spans="3:5" ht="12.75">
      <c r="C251">
        <f t="shared" si="39"/>
      </c>
      <c r="D251">
        <f t="shared" si="40"/>
      </c>
      <c r="E251">
        <f t="shared" si="41"/>
      </c>
    </row>
    <row r="252" spans="3:5" ht="12.75">
      <c r="C252">
        <f t="shared" si="39"/>
      </c>
      <c r="D252">
        <f t="shared" si="40"/>
      </c>
      <c r="E252">
        <f t="shared" si="41"/>
      </c>
    </row>
    <row r="253" spans="3:5" ht="12.75">
      <c r="C253">
        <f t="shared" si="39"/>
      </c>
      <c r="D253">
        <f t="shared" si="40"/>
      </c>
      <c r="E253">
        <f t="shared" si="41"/>
      </c>
    </row>
    <row r="254" spans="3:5" ht="12.75">
      <c r="C254">
        <f aca="true" t="shared" si="42" ref="C254:C317">IF(AND(N254&lt;=0.005,N254&gt;0),"1","")</f>
      </c>
      <c r="D254">
        <f aca="true" t="shared" si="43" ref="D254:D317">IF(AND(R254&lt;=0.005,R254&gt;0),"2","")</f>
      </c>
      <c r="E254">
        <f aca="true" t="shared" si="44" ref="E254:E317">IF(AND(T254&lt;=0.005,T254&gt;0),"t","")</f>
      </c>
    </row>
    <row r="255" spans="3:5" ht="12.75">
      <c r="C255">
        <f t="shared" si="42"/>
      </c>
      <c r="D255">
        <f t="shared" si="43"/>
      </c>
      <c r="E255">
        <f t="shared" si="44"/>
      </c>
    </row>
    <row r="256" spans="3:5" ht="12.75">
      <c r="C256">
        <f t="shared" si="42"/>
      </c>
      <c r="D256">
        <f t="shared" si="43"/>
      </c>
      <c r="E256">
        <f t="shared" si="44"/>
      </c>
    </row>
    <row r="257" spans="3:5" ht="12.75">
      <c r="C257">
        <f t="shared" si="42"/>
      </c>
      <c r="D257">
        <f t="shared" si="43"/>
      </c>
      <c r="E257">
        <f t="shared" si="44"/>
      </c>
    </row>
    <row r="258" spans="3:5" ht="12.75">
      <c r="C258">
        <f t="shared" si="42"/>
      </c>
      <c r="D258">
        <f t="shared" si="43"/>
      </c>
      <c r="E258">
        <f t="shared" si="44"/>
      </c>
    </row>
    <row r="259" spans="3:5" ht="12.75">
      <c r="C259">
        <f t="shared" si="42"/>
      </c>
      <c r="D259">
        <f t="shared" si="43"/>
      </c>
      <c r="E259">
        <f t="shared" si="44"/>
      </c>
    </row>
    <row r="260" spans="3:5" ht="12.75">
      <c r="C260">
        <f t="shared" si="42"/>
      </c>
      <c r="D260">
        <f t="shared" si="43"/>
      </c>
      <c r="E260">
        <f t="shared" si="44"/>
      </c>
    </row>
    <row r="261" spans="3:5" ht="12.75">
      <c r="C261">
        <f t="shared" si="42"/>
      </c>
      <c r="D261">
        <f t="shared" si="43"/>
      </c>
      <c r="E261">
        <f t="shared" si="44"/>
      </c>
    </row>
    <row r="262" spans="3:5" ht="12.75">
      <c r="C262">
        <f t="shared" si="42"/>
      </c>
      <c r="D262">
        <f t="shared" si="43"/>
      </c>
      <c r="E262">
        <f t="shared" si="44"/>
      </c>
    </row>
    <row r="263" spans="3:5" ht="12.75">
      <c r="C263">
        <f t="shared" si="42"/>
      </c>
      <c r="D263">
        <f t="shared" si="43"/>
      </c>
      <c r="E263">
        <f t="shared" si="44"/>
      </c>
    </row>
    <row r="264" spans="3:5" ht="12.75">
      <c r="C264">
        <f t="shared" si="42"/>
      </c>
      <c r="D264">
        <f t="shared" si="43"/>
      </c>
      <c r="E264">
        <f t="shared" si="44"/>
      </c>
    </row>
    <row r="265" spans="3:5" ht="12.75">
      <c r="C265">
        <f t="shared" si="42"/>
      </c>
      <c r="D265">
        <f t="shared" si="43"/>
      </c>
      <c r="E265">
        <f t="shared" si="44"/>
      </c>
    </row>
    <row r="266" spans="3:5" ht="12.75">
      <c r="C266">
        <f t="shared" si="42"/>
      </c>
      <c r="D266">
        <f t="shared" si="43"/>
      </c>
      <c r="E266">
        <f t="shared" si="44"/>
      </c>
    </row>
    <row r="267" spans="3:5" ht="12.75">
      <c r="C267">
        <f t="shared" si="42"/>
      </c>
      <c r="D267">
        <f t="shared" si="43"/>
      </c>
      <c r="E267">
        <f t="shared" si="44"/>
      </c>
    </row>
    <row r="268" spans="3:5" ht="12.75">
      <c r="C268">
        <f t="shared" si="42"/>
      </c>
      <c r="D268">
        <f t="shared" si="43"/>
      </c>
      <c r="E268">
        <f t="shared" si="44"/>
      </c>
    </row>
    <row r="269" spans="3:5" ht="12.75">
      <c r="C269">
        <f t="shared" si="42"/>
      </c>
      <c r="D269">
        <f t="shared" si="43"/>
      </c>
      <c r="E269">
        <f t="shared" si="44"/>
      </c>
    </row>
    <row r="270" spans="3:5" ht="12.75">
      <c r="C270">
        <f t="shared" si="42"/>
      </c>
      <c r="D270">
        <f t="shared" si="43"/>
      </c>
      <c r="E270">
        <f t="shared" si="44"/>
      </c>
    </row>
    <row r="271" spans="3:5" ht="12.75">
      <c r="C271">
        <f t="shared" si="42"/>
      </c>
      <c r="D271">
        <f t="shared" si="43"/>
      </c>
      <c r="E271">
        <f t="shared" si="44"/>
      </c>
    </row>
    <row r="272" spans="3:5" ht="12.75">
      <c r="C272">
        <f t="shared" si="42"/>
      </c>
      <c r="D272">
        <f t="shared" si="43"/>
      </c>
      <c r="E272">
        <f t="shared" si="44"/>
      </c>
    </row>
    <row r="273" spans="3:5" ht="12.75">
      <c r="C273">
        <f t="shared" si="42"/>
      </c>
      <c r="D273">
        <f t="shared" si="43"/>
      </c>
      <c r="E273">
        <f t="shared" si="44"/>
      </c>
    </row>
    <row r="274" spans="3:5" ht="12.75">
      <c r="C274">
        <f t="shared" si="42"/>
      </c>
      <c r="D274">
        <f t="shared" si="43"/>
      </c>
      <c r="E274">
        <f t="shared" si="44"/>
      </c>
    </row>
    <row r="275" spans="3:5" ht="12.75">
      <c r="C275">
        <f t="shared" si="42"/>
      </c>
      <c r="D275">
        <f t="shared" si="43"/>
      </c>
      <c r="E275">
        <f t="shared" si="44"/>
      </c>
    </row>
    <row r="276" spans="3:5" ht="12.75">
      <c r="C276">
        <f t="shared" si="42"/>
      </c>
      <c r="D276">
        <f t="shared" si="43"/>
      </c>
      <c r="E276">
        <f t="shared" si="44"/>
      </c>
    </row>
    <row r="277" spans="3:5" ht="12.75">
      <c r="C277">
        <f t="shared" si="42"/>
      </c>
      <c r="D277">
        <f t="shared" si="43"/>
      </c>
      <c r="E277">
        <f t="shared" si="44"/>
      </c>
    </row>
    <row r="278" spans="3:5" ht="12.75">
      <c r="C278">
        <f t="shared" si="42"/>
      </c>
      <c r="D278">
        <f t="shared" si="43"/>
      </c>
      <c r="E278">
        <f t="shared" si="44"/>
      </c>
    </row>
    <row r="279" spans="3:5" ht="12.75">
      <c r="C279">
        <f t="shared" si="42"/>
      </c>
      <c r="D279">
        <f t="shared" si="43"/>
      </c>
      <c r="E279">
        <f t="shared" si="44"/>
      </c>
    </row>
    <row r="280" spans="3:5" ht="12.75">
      <c r="C280">
        <f t="shared" si="42"/>
      </c>
      <c r="D280">
        <f t="shared" si="43"/>
      </c>
      <c r="E280">
        <f t="shared" si="44"/>
      </c>
    </row>
    <row r="281" spans="3:5" ht="12.75">
      <c r="C281">
        <f t="shared" si="42"/>
      </c>
      <c r="D281">
        <f t="shared" si="43"/>
      </c>
      <c r="E281">
        <f t="shared" si="44"/>
      </c>
    </row>
    <row r="282" spans="3:5" ht="12.75">
      <c r="C282">
        <f t="shared" si="42"/>
      </c>
      <c r="D282">
        <f t="shared" si="43"/>
      </c>
      <c r="E282">
        <f t="shared" si="44"/>
      </c>
    </row>
    <row r="283" spans="3:5" ht="12.75">
      <c r="C283">
        <f t="shared" si="42"/>
      </c>
      <c r="D283">
        <f t="shared" si="43"/>
      </c>
      <c r="E283">
        <f t="shared" si="44"/>
      </c>
    </row>
    <row r="284" spans="3:5" ht="12.75">
      <c r="C284">
        <f t="shared" si="42"/>
      </c>
      <c r="D284">
        <f t="shared" si="43"/>
      </c>
      <c r="E284">
        <f t="shared" si="44"/>
      </c>
    </row>
    <row r="285" spans="3:5" ht="12.75">
      <c r="C285">
        <f t="shared" si="42"/>
      </c>
      <c r="D285">
        <f t="shared" si="43"/>
      </c>
      <c r="E285">
        <f t="shared" si="44"/>
      </c>
    </row>
    <row r="286" spans="3:5" ht="12.75">
      <c r="C286">
        <f t="shared" si="42"/>
      </c>
      <c r="D286">
        <f t="shared" si="43"/>
      </c>
      <c r="E286">
        <f t="shared" si="44"/>
      </c>
    </row>
    <row r="287" spans="3:5" ht="12.75">
      <c r="C287">
        <f t="shared" si="42"/>
      </c>
      <c r="D287">
        <f t="shared" si="43"/>
      </c>
      <c r="E287">
        <f t="shared" si="44"/>
      </c>
    </row>
    <row r="288" spans="3:5" ht="12.75">
      <c r="C288">
        <f t="shared" si="42"/>
      </c>
      <c r="D288">
        <f t="shared" si="43"/>
      </c>
      <c r="E288">
        <f t="shared" si="44"/>
      </c>
    </row>
    <row r="289" spans="3:5" ht="12.75">
      <c r="C289">
        <f t="shared" si="42"/>
      </c>
      <c r="D289">
        <f t="shared" si="43"/>
      </c>
      <c r="E289">
        <f t="shared" si="44"/>
      </c>
    </row>
    <row r="290" spans="3:5" ht="12.75">
      <c r="C290">
        <f t="shared" si="42"/>
      </c>
      <c r="D290">
        <f t="shared" si="43"/>
      </c>
      <c r="E290">
        <f t="shared" si="44"/>
      </c>
    </row>
    <row r="291" spans="3:5" ht="12.75">
      <c r="C291">
        <f t="shared" si="42"/>
      </c>
      <c r="D291">
        <f t="shared" si="43"/>
      </c>
      <c r="E291">
        <f t="shared" si="44"/>
      </c>
    </row>
    <row r="292" spans="3:5" ht="12.75">
      <c r="C292">
        <f t="shared" si="42"/>
      </c>
      <c r="D292">
        <f t="shared" si="43"/>
      </c>
      <c r="E292">
        <f t="shared" si="44"/>
      </c>
    </row>
    <row r="293" spans="3:5" ht="12.75">
      <c r="C293">
        <f t="shared" si="42"/>
      </c>
      <c r="D293">
        <f t="shared" si="43"/>
      </c>
      <c r="E293">
        <f t="shared" si="44"/>
      </c>
    </row>
    <row r="294" spans="3:5" ht="12.75">
      <c r="C294">
        <f t="shared" si="42"/>
      </c>
      <c r="D294">
        <f t="shared" si="43"/>
      </c>
      <c r="E294">
        <f t="shared" si="44"/>
      </c>
    </row>
    <row r="295" spans="3:5" ht="12.75">
      <c r="C295">
        <f t="shared" si="42"/>
      </c>
      <c r="D295">
        <f t="shared" si="43"/>
      </c>
      <c r="E295">
        <f t="shared" si="44"/>
      </c>
    </row>
    <row r="296" spans="3:5" ht="12.75">
      <c r="C296">
        <f t="shared" si="42"/>
      </c>
      <c r="D296">
        <f t="shared" si="43"/>
      </c>
      <c r="E296">
        <f t="shared" si="44"/>
      </c>
    </row>
    <row r="297" spans="3:5" ht="12.75">
      <c r="C297">
        <f t="shared" si="42"/>
      </c>
      <c r="D297">
        <f t="shared" si="43"/>
      </c>
      <c r="E297">
        <f t="shared" si="44"/>
      </c>
    </row>
    <row r="298" spans="3:5" ht="12.75">
      <c r="C298">
        <f t="shared" si="42"/>
      </c>
      <c r="D298">
        <f t="shared" si="43"/>
      </c>
      <c r="E298">
        <f t="shared" si="44"/>
      </c>
    </row>
    <row r="299" spans="3:5" ht="12.75">
      <c r="C299">
        <f t="shared" si="42"/>
      </c>
      <c r="D299">
        <f t="shared" si="43"/>
      </c>
      <c r="E299">
        <f t="shared" si="44"/>
      </c>
    </row>
    <row r="300" spans="3:5" ht="12.75">
      <c r="C300">
        <f t="shared" si="42"/>
      </c>
      <c r="D300">
        <f t="shared" si="43"/>
      </c>
      <c r="E300">
        <f t="shared" si="44"/>
      </c>
    </row>
    <row r="301" spans="3:5" ht="12.75">
      <c r="C301">
        <f t="shared" si="42"/>
      </c>
      <c r="D301">
        <f t="shared" si="43"/>
      </c>
      <c r="E301">
        <f t="shared" si="44"/>
      </c>
    </row>
    <row r="302" spans="3:5" ht="12.75">
      <c r="C302">
        <f t="shared" si="42"/>
      </c>
      <c r="D302">
        <f t="shared" si="43"/>
      </c>
      <c r="E302">
        <f t="shared" si="44"/>
      </c>
    </row>
    <row r="303" spans="3:5" ht="12.75">
      <c r="C303">
        <f t="shared" si="42"/>
      </c>
      <c r="D303">
        <f t="shared" si="43"/>
      </c>
      <c r="E303">
        <f t="shared" si="44"/>
      </c>
    </row>
    <row r="304" spans="3:5" ht="12.75">
      <c r="C304">
        <f t="shared" si="42"/>
      </c>
      <c r="D304">
        <f t="shared" si="43"/>
      </c>
      <c r="E304">
        <f t="shared" si="44"/>
      </c>
    </row>
    <row r="305" spans="3:5" ht="12.75">
      <c r="C305">
        <f t="shared" si="42"/>
      </c>
      <c r="D305">
        <f t="shared" si="43"/>
      </c>
      <c r="E305">
        <f t="shared" si="44"/>
      </c>
    </row>
    <row r="306" spans="3:5" ht="12.75">
      <c r="C306">
        <f t="shared" si="42"/>
      </c>
      <c r="D306">
        <f t="shared" si="43"/>
      </c>
      <c r="E306">
        <f t="shared" si="44"/>
      </c>
    </row>
    <row r="307" spans="3:5" ht="12.75">
      <c r="C307">
        <f t="shared" si="42"/>
      </c>
      <c r="D307">
        <f t="shared" si="43"/>
      </c>
      <c r="E307">
        <f t="shared" si="44"/>
      </c>
    </row>
    <row r="308" spans="3:5" ht="12.75">
      <c r="C308">
        <f t="shared" si="42"/>
      </c>
      <c r="D308">
        <f t="shared" si="43"/>
      </c>
      <c r="E308">
        <f t="shared" si="44"/>
      </c>
    </row>
    <row r="309" spans="3:5" ht="12.75">
      <c r="C309">
        <f t="shared" si="42"/>
      </c>
      <c r="D309">
        <f t="shared" si="43"/>
      </c>
      <c r="E309">
        <f t="shared" si="44"/>
      </c>
    </row>
    <row r="310" spans="3:5" ht="12.75">
      <c r="C310">
        <f t="shared" si="42"/>
      </c>
      <c r="D310">
        <f t="shared" si="43"/>
      </c>
      <c r="E310">
        <f t="shared" si="44"/>
      </c>
    </row>
    <row r="311" spans="3:5" ht="12.75">
      <c r="C311">
        <f t="shared" si="42"/>
      </c>
      <c r="D311">
        <f t="shared" si="43"/>
      </c>
      <c r="E311">
        <f t="shared" si="44"/>
      </c>
    </row>
    <row r="312" spans="3:5" ht="12.75">
      <c r="C312">
        <f t="shared" si="42"/>
      </c>
      <c r="D312">
        <f t="shared" si="43"/>
      </c>
      <c r="E312">
        <f t="shared" si="44"/>
      </c>
    </row>
    <row r="313" spans="3:5" ht="12.75">
      <c r="C313">
        <f t="shared" si="42"/>
      </c>
      <c r="D313">
        <f t="shared" si="43"/>
      </c>
      <c r="E313">
        <f t="shared" si="44"/>
      </c>
    </row>
    <row r="314" spans="3:5" ht="12.75">
      <c r="C314">
        <f t="shared" si="42"/>
      </c>
      <c r="D314">
        <f t="shared" si="43"/>
      </c>
      <c r="E314">
        <f t="shared" si="44"/>
      </c>
    </row>
    <row r="315" spans="3:5" ht="12.75">
      <c r="C315">
        <f t="shared" si="42"/>
      </c>
      <c r="D315">
        <f t="shared" si="43"/>
      </c>
      <c r="E315">
        <f t="shared" si="44"/>
      </c>
    </row>
    <row r="316" spans="3:5" ht="12.75">
      <c r="C316">
        <f t="shared" si="42"/>
      </c>
      <c r="D316">
        <f t="shared" si="43"/>
      </c>
      <c r="E316">
        <f t="shared" si="44"/>
      </c>
    </row>
    <row r="317" spans="3:5" ht="12.75">
      <c r="C317">
        <f t="shared" si="42"/>
      </c>
      <c r="D317">
        <f t="shared" si="43"/>
      </c>
      <c r="E317">
        <f t="shared" si="44"/>
      </c>
    </row>
    <row r="318" spans="3:5" ht="12.75">
      <c r="C318">
        <f aca="true" t="shared" si="45" ref="C318:C381">IF(AND(N318&lt;=0.005,N318&gt;0),"1","")</f>
      </c>
      <c r="D318">
        <f aca="true" t="shared" si="46" ref="D318:D381">IF(AND(R318&lt;=0.005,R318&gt;0),"2","")</f>
      </c>
      <c r="E318">
        <f aca="true" t="shared" si="47" ref="E318:E381">IF(AND(T318&lt;=0.005,T318&gt;0),"t","")</f>
      </c>
    </row>
    <row r="319" spans="3:5" ht="12.75">
      <c r="C319">
        <f t="shared" si="45"/>
      </c>
      <c r="D319">
        <f t="shared" si="46"/>
      </c>
      <c r="E319">
        <f t="shared" si="47"/>
      </c>
    </row>
    <row r="320" spans="3:5" ht="12.75">
      <c r="C320">
        <f t="shared" si="45"/>
      </c>
      <c r="D320">
        <f t="shared" si="46"/>
      </c>
      <c r="E320">
        <f t="shared" si="47"/>
      </c>
    </row>
    <row r="321" spans="3:5" ht="12.75">
      <c r="C321">
        <f t="shared" si="45"/>
      </c>
      <c r="D321">
        <f t="shared" si="46"/>
      </c>
      <c r="E321">
        <f t="shared" si="47"/>
      </c>
    </row>
    <row r="322" spans="3:5" ht="12.75">
      <c r="C322">
        <f t="shared" si="45"/>
      </c>
      <c r="D322">
        <f t="shared" si="46"/>
      </c>
      <c r="E322">
        <f t="shared" si="47"/>
      </c>
    </row>
    <row r="323" spans="3:5" ht="12.75">
      <c r="C323">
        <f t="shared" si="45"/>
      </c>
      <c r="D323">
        <f t="shared" si="46"/>
      </c>
      <c r="E323">
        <f t="shared" si="47"/>
      </c>
    </row>
    <row r="324" spans="3:5" ht="12.75">
      <c r="C324">
        <f t="shared" si="45"/>
      </c>
      <c r="D324">
        <f t="shared" si="46"/>
      </c>
      <c r="E324">
        <f t="shared" si="47"/>
      </c>
    </row>
    <row r="325" spans="3:5" ht="12.75">
      <c r="C325">
        <f t="shared" si="45"/>
      </c>
      <c r="D325">
        <f t="shared" si="46"/>
      </c>
      <c r="E325">
        <f t="shared" si="47"/>
      </c>
    </row>
    <row r="326" spans="3:5" ht="12.75">
      <c r="C326">
        <f t="shared" si="45"/>
      </c>
      <c r="D326">
        <f t="shared" si="46"/>
      </c>
      <c r="E326">
        <f t="shared" si="47"/>
      </c>
    </row>
    <row r="327" spans="3:5" ht="12.75">
      <c r="C327">
        <f t="shared" si="45"/>
      </c>
      <c r="D327">
        <f t="shared" si="46"/>
      </c>
      <c r="E327">
        <f t="shared" si="47"/>
      </c>
    </row>
    <row r="328" spans="3:5" ht="12.75">
      <c r="C328">
        <f t="shared" si="45"/>
      </c>
      <c r="D328">
        <f t="shared" si="46"/>
      </c>
      <c r="E328">
        <f t="shared" si="47"/>
      </c>
    </row>
    <row r="329" spans="3:5" ht="12.75">
      <c r="C329">
        <f t="shared" si="45"/>
      </c>
      <c r="D329">
        <f t="shared" si="46"/>
      </c>
      <c r="E329">
        <f t="shared" si="47"/>
      </c>
    </row>
    <row r="330" spans="3:5" ht="12.75">
      <c r="C330">
        <f t="shared" si="45"/>
      </c>
      <c r="D330">
        <f t="shared" si="46"/>
      </c>
      <c r="E330">
        <f t="shared" si="47"/>
      </c>
    </row>
    <row r="331" spans="3:5" ht="12.75">
      <c r="C331">
        <f t="shared" si="45"/>
      </c>
      <c r="D331">
        <f t="shared" si="46"/>
      </c>
      <c r="E331">
        <f t="shared" si="47"/>
      </c>
    </row>
    <row r="332" spans="3:5" ht="12.75">
      <c r="C332">
        <f t="shared" si="45"/>
      </c>
      <c r="D332">
        <f t="shared" si="46"/>
      </c>
      <c r="E332">
        <f t="shared" si="47"/>
      </c>
    </row>
    <row r="333" spans="3:5" ht="12.75">
      <c r="C333">
        <f t="shared" si="45"/>
      </c>
      <c r="D333">
        <f t="shared" si="46"/>
      </c>
      <c r="E333">
        <f t="shared" si="47"/>
      </c>
    </row>
    <row r="334" spans="3:5" ht="12.75">
      <c r="C334">
        <f t="shared" si="45"/>
      </c>
      <c r="D334">
        <f t="shared" si="46"/>
      </c>
      <c r="E334">
        <f t="shared" si="47"/>
      </c>
    </row>
    <row r="335" spans="3:5" ht="12.75">
      <c r="C335">
        <f t="shared" si="45"/>
      </c>
      <c r="D335">
        <f t="shared" si="46"/>
      </c>
      <c r="E335">
        <f t="shared" si="47"/>
      </c>
    </row>
    <row r="336" spans="3:5" ht="12.75">
      <c r="C336">
        <f t="shared" si="45"/>
      </c>
      <c r="D336">
        <f t="shared" si="46"/>
      </c>
      <c r="E336">
        <f t="shared" si="47"/>
      </c>
    </row>
    <row r="337" spans="3:5" ht="12.75">
      <c r="C337">
        <f t="shared" si="45"/>
      </c>
      <c r="D337">
        <f t="shared" si="46"/>
      </c>
      <c r="E337">
        <f t="shared" si="47"/>
      </c>
    </row>
    <row r="338" spans="3:5" ht="12.75">
      <c r="C338">
        <f t="shared" si="45"/>
      </c>
      <c r="D338">
        <f t="shared" si="46"/>
      </c>
      <c r="E338">
        <f t="shared" si="47"/>
      </c>
    </row>
    <row r="339" spans="3:5" ht="12.75">
      <c r="C339">
        <f t="shared" si="45"/>
      </c>
      <c r="D339">
        <f t="shared" si="46"/>
      </c>
      <c r="E339">
        <f t="shared" si="47"/>
      </c>
    </row>
    <row r="340" spans="3:5" ht="12.75">
      <c r="C340">
        <f t="shared" si="45"/>
      </c>
      <c r="D340">
        <f t="shared" si="46"/>
      </c>
      <c r="E340">
        <f t="shared" si="47"/>
      </c>
    </row>
    <row r="341" spans="3:5" ht="12.75">
      <c r="C341">
        <f t="shared" si="45"/>
      </c>
      <c r="D341">
        <f t="shared" si="46"/>
      </c>
      <c r="E341">
        <f t="shared" si="47"/>
      </c>
    </row>
    <row r="342" spans="3:5" ht="12.75">
      <c r="C342">
        <f t="shared" si="45"/>
      </c>
      <c r="D342">
        <f t="shared" si="46"/>
      </c>
      <c r="E342">
        <f t="shared" si="47"/>
      </c>
    </row>
    <row r="343" spans="3:5" ht="12.75">
      <c r="C343">
        <f t="shared" si="45"/>
      </c>
      <c r="D343">
        <f t="shared" si="46"/>
      </c>
      <c r="E343">
        <f t="shared" si="47"/>
      </c>
    </row>
    <row r="344" spans="3:5" ht="12.75">
      <c r="C344">
        <f t="shared" si="45"/>
      </c>
      <c r="D344">
        <f t="shared" si="46"/>
      </c>
      <c r="E344">
        <f t="shared" si="47"/>
      </c>
    </row>
    <row r="345" spans="3:5" ht="12.75">
      <c r="C345">
        <f t="shared" si="45"/>
      </c>
      <c r="D345">
        <f t="shared" si="46"/>
      </c>
      <c r="E345">
        <f t="shared" si="47"/>
      </c>
    </row>
    <row r="346" spans="3:5" ht="12.75">
      <c r="C346">
        <f t="shared" si="45"/>
      </c>
      <c r="D346">
        <f t="shared" si="46"/>
      </c>
      <c r="E346">
        <f t="shared" si="47"/>
      </c>
    </row>
    <row r="347" spans="3:5" ht="12.75">
      <c r="C347">
        <f t="shared" si="45"/>
      </c>
      <c r="D347">
        <f t="shared" si="46"/>
      </c>
      <c r="E347">
        <f t="shared" si="47"/>
      </c>
    </row>
    <row r="348" spans="3:5" ht="12.75">
      <c r="C348">
        <f t="shared" si="45"/>
      </c>
      <c r="D348">
        <f t="shared" si="46"/>
      </c>
      <c r="E348">
        <f t="shared" si="47"/>
      </c>
    </row>
    <row r="349" spans="3:5" ht="12.75">
      <c r="C349">
        <f t="shared" si="45"/>
      </c>
      <c r="D349">
        <f t="shared" si="46"/>
      </c>
      <c r="E349">
        <f t="shared" si="47"/>
      </c>
    </row>
    <row r="350" spans="3:5" ht="12.75">
      <c r="C350">
        <f t="shared" si="45"/>
      </c>
      <c r="D350">
        <f t="shared" si="46"/>
      </c>
      <c r="E350">
        <f t="shared" si="47"/>
      </c>
    </row>
    <row r="351" spans="3:5" ht="12.75">
      <c r="C351">
        <f t="shared" si="45"/>
      </c>
      <c r="D351">
        <f t="shared" si="46"/>
      </c>
      <c r="E351">
        <f t="shared" si="47"/>
      </c>
    </row>
    <row r="352" spans="3:5" ht="12.75">
      <c r="C352">
        <f t="shared" si="45"/>
      </c>
      <c r="D352">
        <f t="shared" si="46"/>
      </c>
      <c r="E352">
        <f t="shared" si="47"/>
      </c>
    </row>
    <row r="353" spans="3:5" ht="12.75">
      <c r="C353">
        <f t="shared" si="45"/>
      </c>
      <c r="D353">
        <f t="shared" si="46"/>
      </c>
      <c r="E353">
        <f t="shared" si="47"/>
      </c>
    </row>
    <row r="354" spans="3:5" ht="12.75">
      <c r="C354">
        <f t="shared" si="45"/>
      </c>
      <c r="D354">
        <f t="shared" si="46"/>
      </c>
      <c r="E354">
        <f t="shared" si="47"/>
      </c>
    </row>
    <row r="355" spans="3:5" ht="12.75">
      <c r="C355">
        <f t="shared" si="45"/>
      </c>
      <c r="D355">
        <f t="shared" si="46"/>
      </c>
      <c r="E355">
        <f t="shared" si="47"/>
      </c>
    </row>
    <row r="356" spans="3:5" ht="12.75">
      <c r="C356">
        <f t="shared" si="45"/>
      </c>
      <c r="D356">
        <f t="shared" si="46"/>
      </c>
      <c r="E356">
        <f t="shared" si="47"/>
      </c>
    </row>
    <row r="357" spans="3:5" ht="12.75">
      <c r="C357">
        <f t="shared" si="45"/>
      </c>
      <c r="D357">
        <f t="shared" si="46"/>
      </c>
      <c r="E357">
        <f t="shared" si="47"/>
      </c>
    </row>
    <row r="358" spans="3:5" ht="12.75">
      <c r="C358">
        <f t="shared" si="45"/>
      </c>
      <c r="D358">
        <f t="shared" si="46"/>
      </c>
      <c r="E358">
        <f t="shared" si="47"/>
      </c>
    </row>
    <row r="359" spans="3:5" ht="12.75">
      <c r="C359">
        <f t="shared" si="45"/>
      </c>
      <c r="D359">
        <f t="shared" si="46"/>
      </c>
      <c r="E359">
        <f t="shared" si="47"/>
      </c>
    </row>
    <row r="360" spans="3:5" ht="12.75">
      <c r="C360">
        <f t="shared" si="45"/>
      </c>
      <c r="D360">
        <f t="shared" si="46"/>
      </c>
      <c r="E360">
        <f t="shared" si="47"/>
      </c>
    </row>
    <row r="361" spans="3:5" ht="12.75">
      <c r="C361">
        <f t="shared" si="45"/>
      </c>
      <c r="D361">
        <f t="shared" si="46"/>
      </c>
      <c r="E361">
        <f t="shared" si="47"/>
      </c>
    </row>
    <row r="362" spans="3:5" ht="12.75">
      <c r="C362">
        <f t="shared" si="45"/>
      </c>
      <c r="D362">
        <f t="shared" si="46"/>
      </c>
      <c r="E362">
        <f t="shared" si="47"/>
      </c>
    </row>
    <row r="363" spans="3:5" ht="12.75">
      <c r="C363">
        <f t="shared" si="45"/>
      </c>
      <c r="D363">
        <f t="shared" si="46"/>
      </c>
      <c r="E363">
        <f t="shared" si="47"/>
      </c>
    </row>
    <row r="364" spans="3:5" ht="12.75">
      <c r="C364">
        <f t="shared" si="45"/>
      </c>
      <c r="D364">
        <f t="shared" si="46"/>
      </c>
      <c r="E364">
        <f t="shared" si="47"/>
      </c>
    </row>
    <row r="365" spans="3:5" ht="12.75">
      <c r="C365">
        <f t="shared" si="45"/>
      </c>
      <c r="D365">
        <f t="shared" si="46"/>
      </c>
      <c r="E365">
        <f t="shared" si="47"/>
      </c>
    </row>
    <row r="366" spans="3:5" ht="12.75">
      <c r="C366">
        <f t="shared" si="45"/>
      </c>
      <c r="D366">
        <f t="shared" si="46"/>
      </c>
      <c r="E366">
        <f t="shared" si="47"/>
      </c>
    </row>
    <row r="367" spans="3:5" ht="12.75">
      <c r="C367">
        <f t="shared" si="45"/>
      </c>
      <c r="D367">
        <f t="shared" si="46"/>
      </c>
      <c r="E367">
        <f t="shared" si="47"/>
      </c>
    </row>
    <row r="368" spans="3:5" ht="12.75">
      <c r="C368">
        <f t="shared" si="45"/>
      </c>
      <c r="D368">
        <f t="shared" si="46"/>
      </c>
      <c r="E368">
        <f t="shared" si="47"/>
      </c>
    </row>
    <row r="369" spans="3:5" ht="12.75">
      <c r="C369">
        <f t="shared" si="45"/>
      </c>
      <c r="D369">
        <f t="shared" si="46"/>
      </c>
      <c r="E369">
        <f t="shared" si="47"/>
      </c>
    </row>
    <row r="370" spans="3:5" ht="12.75">
      <c r="C370">
        <f t="shared" si="45"/>
      </c>
      <c r="D370">
        <f t="shared" si="46"/>
      </c>
      <c r="E370">
        <f t="shared" si="47"/>
      </c>
    </row>
    <row r="371" spans="3:5" ht="12.75">
      <c r="C371">
        <f t="shared" si="45"/>
      </c>
      <c r="D371">
        <f t="shared" si="46"/>
      </c>
      <c r="E371">
        <f t="shared" si="47"/>
      </c>
    </row>
    <row r="372" spans="3:5" ht="12.75">
      <c r="C372">
        <f t="shared" si="45"/>
      </c>
      <c r="D372">
        <f t="shared" si="46"/>
      </c>
      <c r="E372">
        <f t="shared" si="47"/>
      </c>
    </row>
    <row r="373" spans="3:5" ht="12.75">
      <c r="C373">
        <f t="shared" si="45"/>
      </c>
      <c r="D373">
        <f t="shared" si="46"/>
      </c>
      <c r="E373">
        <f t="shared" si="47"/>
      </c>
    </row>
    <row r="374" spans="3:5" ht="12.75">
      <c r="C374">
        <f t="shared" si="45"/>
      </c>
      <c r="D374">
        <f t="shared" si="46"/>
      </c>
      <c r="E374">
        <f t="shared" si="47"/>
      </c>
    </row>
    <row r="375" spans="3:5" ht="12.75">
      <c r="C375">
        <f t="shared" si="45"/>
      </c>
      <c r="D375">
        <f t="shared" si="46"/>
      </c>
      <c r="E375">
        <f t="shared" si="47"/>
      </c>
    </row>
    <row r="376" spans="3:5" ht="12.75">
      <c r="C376">
        <f t="shared" si="45"/>
      </c>
      <c r="D376">
        <f t="shared" si="46"/>
      </c>
      <c r="E376">
        <f t="shared" si="47"/>
      </c>
    </row>
    <row r="377" spans="3:5" ht="12.75">
      <c r="C377">
        <f t="shared" si="45"/>
      </c>
      <c r="D377">
        <f t="shared" si="46"/>
      </c>
      <c r="E377">
        <f t="shared" si="47"/>
      </c>
    </row>
    <row r="378" spans="3:5" ht="12.75">
      <c r="C378">
        <f t="shared" si="45"/>
      </c>
      <c r="D378">
        <f t="shared" si="46"/>
      </c>
      <c r="E378">
        <f t="shared" si="47"/>
      </c>
    </row>
    <row r="379" spans="3:5" ht="12.75">
      <c r="C379">
        <f t="shared" si="45"/>
      </c>
      <c r="D379">
        <f t="shared" si="46"/>
      </c>
      <c r="E379">
        <f t="shared" si="47"/>
      </c>
    </row>
    <row r="380" spans="3:5" ht="12.75">
      <c r="C380">
        <f t="shared" si="45"/>
      </c>
      <c r="D380">
        <f t="shared" si="46"/>
      </c>
      <c r="E380">
        <f t="shared" si="47"/>
      </c>
    </row>
    <row r="381" spans="3:5" ht="12.75">
      <c r="C381">
        <f t="shared" si="45"/>
      </c>
      <c r="D381">
        <f t="shared" si="46"/>
      </c>
      <c r="E381">
        <f t="shared" si="47"/>
      </c>
    </row>
    <row r="382" spans="3:5" ht="12.75">
      <c r="C382">
        <f aca="true" t="shared" si="48" ref="C382:C445">IF(AND(N382&lt;=0.005,N382&gt;0),"1","")</f>
      </c>
      <c r="D382">
        <f aca="true" t="shared" si="49" ref="D382:D445">IF(AND(R382&lt;=0.005,R382&gt;0),"2","")</f>
      </c>
      <c r="E382">
        <f aca="true" t="shared" si="50" ref="E382:E445">IF(AND(T382&lt;=0.005,T382&gt;0),"t","")</f>
      </c>
    </row>
    <row r="383" spans="3:5" ht="12.75">
      <c r="C383">
        <f t="shared" si="48"/>
      </c>
      <c r="D383">
        <f t="shared" si="49"/>
      </c>
      <c r="E383">
        <f t="shared" si="50"/>
      </c>
    </row>
    <row r="384" spans="3:5" ht="12.75">
      <c r="C384">
        <f t="shared" si="48"/>
      </c>
      <c r="D384">
        <f t="shared" si="49"/>
      </c>
      <c r="E384">
        <f t="shared" si="50"/>
      </c>
    </row>
    <row r="385" spans="3:5" ht="12.75">
      <c r="C385">
        <f t="shared" si="48"/>
      </c>
      <c r="D385">
        <f t="shared" si="49"/>
      </c>
      <c r="E385">
        <f t="shared" si="50"/>
      </c>
    </row>
    <row r="386" spans="3:5" ht="12.75">
      <c r="C386">
        <f t="shared" si="48"/>
      </c>
      <c r="D386">
        <f t="shared" si="49"/>
      </c>
      <c r="E386">
        <f t="shared" si="50"/>
      </c>
    </row>
    <row r="387" spans="3:5" ht="12.75">
      <c r="C387">
        <f t="shared" si="48"/>
      </c>
      <c r="D387">
        <f t="shared" si="49"/>
      </c>
      <c r="E387">
        <f t="shared" si="50"/>
      </c>
    </row>
    <row r="388" spans="3:5" ht="12.75">
      <c r="C388">
        <f t="shared" si="48"/>
      </c>
      <c r="D388">
        <f t="shared" si="49"/>
      </c>
      <c r="E388">
        <f t="shared" si="50"/>
      </c>
    </row>
    <row r="389" spans="3:5" ht="12.75">
      <c r="C389">
        <f t="shared" si="48"/>
      </c>
      <c r="D389">
        <f t="shared" si="49"/>
      </c>
      <c r="E389">
        <f t="shared" si="50"/>
      </c>
    </row>
    <row r="390" spans="3:5" ht="12.75">
      <c r="C390">
        <f t="shared" si="48"/>
      </c>
      <c r="D390">
        <f t="shared" si="49"/>
      </c>
      <c r="E390">
        <f t="shared" si="50"/>
      </c>
    </row>
    <row r="391" spans="3:5" ht="12.75">
      <c r="C391">
        <f t="shared" si="48"/>
      </c>
      <c r="D391">
        <f t="shared" si="49"/>
      </c>
      <c r="E391">
        <f t="shared" si="50"/>
      </c>
    </row>
    <row r="392" spans="3:5" ht="12.75">
      <c r="C392">
        <f t="shared" si="48"/>
      </c>
      <c r="D392">
        <f t="shared" si="49"/>
      </c>
      <c r="E392">
        <f t="shared" si="50"/>
      </c>
    </row>
    <row r="393" spans="3:5" ht="12.75">
      <c r="C393">
        <f t="shared" si="48"/>
      </c>
      <c r="D393">
        <f t="shared" si="49"/>
      </c>
      <c r="E393">
        <f t="shared" si="50"/>
      </c>
    </row>
    <row r="394" spans="3:5" ht="12.75">
      <c r="C394">
        <f t="shared" si="48"/>
      </c>
      <c r="D394">
        <f t="shared" si="49"/>
      </c>
      <c r="E394">
        <f t="shared" si="50"/>
      </c>
    </row>
    <row r="395" spans="3:5" ht="12.75">
      <c r="C395">
        <f t="shared" si="48"/>
      </c>
      <c r="D395">
        <f t="shared" si="49"/>
      </c>
      <c r="E395">
        <f t="shared" si="50"/>
      </c>
    </row>
    <row r="396" spans="3:5" ht="12.75">
      <c r="C396">
        <f t="shared" si="48"/>
      </c>
      <c r="D396">
        <f t="shared" si="49"/>
      </c>
      <c r="E396">
        <f t="shared" si="50"/>
      </c>
    </row>
    <row r="397" spans="3:5" ht="12.75">
      <c r="C397">
        <f t="shared" si="48"/>
      </c>
      <c r="D397">
        <f t="shared" si="49"/>
      </c>
      <c r="E397">
        <f t="shared" si="50"/>
      </c>
    </row>
    <row r="398" spans="3:5" ht="12.75">
      <c r="C398">
        <f t="shared" si="48"/>
      </c>
      <c r="D398">
        <f t="shared" si="49"/>
      </c>
      <c r="E398">
        <f t="shared" si="50"/>
      </c>
    </row>
    <row r="399" spans="3:5" ht="12.75">
      <c r="C399">
        <f t="shared" si="48"/>
      </c>
      <c r="D399">
        <f t="shared" si="49"/>
      </c>
      <c r="E399">
        <f t="shared" si="50"/>
      </c>
    </row>
    <row r="400" spans="3:5" ht="12.75">
      <c r="C400">
        <f t="shared" si="48"/>
      </c>
      <c r="D400">
        <f t="shared" si="49"/>
      </c>
      <c r="E400">
        <f t="shared" si="50"/>
      </c>
    </row>
    <row r="401" spans="3:5" ht="12.75">
      <c r="C401">
        <f t="shared" si="48"/>
      </c>
      <c r="D401">
        <f t="shared" si="49"/>
      </c>
      <c r="E401">
        <f t="shared" si="50"/>
      </c>
    </row>
    <row r="402" spans="3:5" ht="12.75">
      <c r="C402">
        <f t="shared" si="48"/>
      </c>
      <c r="D402">
        <f t="shared" si="49"/>
      </c>
      <c r="E402">
        <f t="shared" si="50"/>
      </c>
    </row>
    <row r="403" spans="3:5" ht="12.75">
      <c r="C403">
        <f t="shared" si="48"/>
      </c>
      <c r="D403">
        <f t="shared" si="49"/>
      </c>
      <c r="E403">
        <f t="shared" si="50"/>
      </c>
    </row>
    <row r="404" spans="3:5" ht="12.75">
      <c r="C404">
        <f t="shared" si="48"/>
      </c>
      <c r="D404">
        <f t="shared" si="49"/>
      </c>
      <c r="E404">
        <f t="shared" si="50"/>
      </c>
    </row>
    <row r="405" spans="3:5" ht="12.75">
      <c r="C405">
        <f t="shared" si="48"/>
      </c>
      <c r="D405">
        <f t="shared" si="49"/>
      </c>
      <c r="E405">
        <f t="shared" si="50"/>
      </c>
    </row>
    <row r="406" spans="3:5" ht="12.75">
      <c r="C406">
        <f t="shared" si="48"/>
      </c>
      <c r="D406">
        <f t="shared" si="49"/>
      </c>
      <c r="E406">
        <f t="shared" si="50"/>
      </c>
    </row>
    <row r="407" spans="3:5" ht="12.75">
      <c r="C407">
        <f t="shared" si="48"/>
      </c>
      <c r="D407">
        <f t="shared" si="49"/>
      </c>
      <c r="E407">
        <f t="shared" si="50"/>
      </c>
    </row>
    <row r="408" spans="3:5" ht="12.75">
      <c r="C408">
        <f t="shared" si="48"/>
      </c>
      <c r="D408">
        <f t="shared" si="49"/>
      </c>
      <c r="E408">
        <f t="shared" si="50"/>
      </c>
    </row>
    <row r="409" spans="3:5" ht="12.75">
      <c r="C409">
        <f t="shared" si="48"/>
      </c>
      <c r="D409">
        <f t="shared" si="49"/>
      </c>
      <c r="E409">
        <f t="shared" si="50"/>
      </c>
    </row>
    <row r="410" spans="3:5" ht="12.75">
      <c r="C410">
        <f t="shared" si="48"/>
      </c>
      <c r="D410">
        <f t="shared" si="49"/>
      </c>
      <c r="E410">
        <f t="shared" si="50"/>
      </c>
    </row>
    <row r="411" spans="3:5" ht="12.75">
      <c r="C411">
        <f t="shared" si="48"/>
      </c>
      <c r="D411">
        <f t="shared" si="49"/>
      </c>
      <c r="E411">
        <f t="shared" si="50"/>
      </c>
    </row>
    <row r="412" spans="3:5" ht="12.75">
      <c r="C412">
        <f t="shared" si="48"/>
      </c>
      <c r="D412">
        <f t="shared" si="49"/>
      </c>
      <c r="E412">
        <f t="shared" si="50"/>
      </c>
    </row>
    <row r="413" spans="3:5" ht="12.75">
      <c r="C413">
        <f t="shared" si="48"/>
      </c>
      <c r="D413">
        <f t="shared" si="49"/>
      </c>
      <c r="E413">
        <f t="shared" si="50"/>
      </c>
    </row>
    <row r="414" spans="3:5" ht="12.75">
      <c r="C414">
        <f t="shared" si="48"/>
      </c>
      <c r="D414">
        <f t="shared" si="49"/>
      </c>
      <c r="E414">
        <f t="shared" si="50"/>
      </c>
    </row>
    <row r="415" spans="3:5" ht="12.75">
      <c r="C415">
        <f t="shared" si="48"/>
      </c>
      <c r="D415">
        <f t="shared" si="49"/>
      </c>
      <c r="E415">
        <f t="shared" si="50"/>
      </c>
    </row>
    <row r="416" spans="3:5" ht="12.75">
      <c r="C416">
        <f t="shared" si="48"/>
      </c>
      <c r="D416">
        <f t="shared" si="49"/>
      </c>
      <c r="E416">
        <f t="shared" si="50"/>
      </c>
    </row>
    <row r="417" spans="3:5" ht="12.75">
      <c r="C417">
        <f t="shared" si="48"/>
      </c>
      <c r="D417">
        <f t="shared" si="49"/>
      </c>
      <c r="E417">
        <f t="shared" si="50"/>
      </c>
    </row>
    <row r="418" spans="3:5" ht="12.75">
      <c r="C418">
        <f t="shared" si="48"/>
      </c>
      <c r="D418">
        <f t="shared" si="49"/>
      </c>
      <c r="E418">
        <f t="shared" si="50"/>
      </c>
    </row>
    <row r="419" spans="3:5" ht="12.75">
      <c r="C419">
        <f t="shared" si="48"/>
      </c>
      <c r="D419">
        <f t="shared" si="49"/>
      </c>
      <c r="E419">
        <f t="shared" si="50"/>
      </c>
    </row>
    <row r="420" spans="3:5" ht="12.75">
      <c r="C420">
        <f t="shared" si="48"/>
      </c>
      <c r="D420">
        <f t="shared" si="49"/>
      </c>
      <c r="E420">
        <f t="shared" si="50"/>
      </c>
    </row>
    <row r="421" spans="3:5" ht="12.75">
      <c r="C421">
        <f t="shared" si="48"/>
      </c>
      <c r="D421">
        <f t="shared" si="49"/>
      </c>
      <c r="E421">
        <f t="shared" si="50"/>
      </c>
    </row>
    <row r="422" spans="3:5" ht="12.75">
      <c r="C422">
        <f t="shared" si="48"/>
      </c>
      <c r="D422">
        <f t="shared" si="49"/>
      </c>
      <c r="E422">
        <f t="shared" si="50"/>
      </c>
    </row>
    <row r="423" spans="3:5" ht="12.75">
      <c r="C423">
        <f t="shared" si="48"/>
      </c>
      <c r="D423">
        <f t="shared" si="49"/>
      </c>
      <c r="E423">
        <f t="shared" si="50"/>
      </c>
    </row>
    <row r="424" spans="3:5" ht="12.75">
      <c r="C424">
        <f t="shared" si="48"/>
      </c>
      <c r="D424">
        <f t="shared" si="49"/>
      </c>
      <c r="E424">
        <f t="shared" si="50"/>
      </c>
    </row>
    <row r="425" spans="3:5" ht="12.75">
      <c r="C425">
        <f t="shared" si="48"/>
      </c>
      <c r="D425">
        <f t="shared" si="49"/>
      </c>
      <c r="E425">
        <f t="shared" si="50"/>
      </c>
    </row>
    <row r="426" spans="3:5" ht="12.75">
      <c r="C426">
        <f t="shared" si="48"/>
      </c>
      <c r="D426">
        <f t="shared" si="49"/>
      </c>
      <c r="E426">
        <f t="shared" si="50"/>
      </c>
    </row>
    <row r="427" spans="3:5" ht="12.75">
      <c r="C427">
        <f t="shared" si="48"/>
      </c>
      <c r="D427">
        <f t="shared" si="49"/>
      </c>
      <c r="E427">
        <f t="shared" si="50"/>
      </c>
    </row>
    <row r="428" spans="3:5" ht="12.75">
      <c r="C428">
        <f t="shared" si="48"/>
      </c>
      <c r="D428">
        <f t="shared" si="49"/>
      </c>
      <c r="E428">
        <f t="shared" si="50"/>
      </c>
    </row>
    <row r="429" spans="3:5" ht="12.75">
      <c r="C429">
        <f t="shared" si="48"/>
      </c>
      <c r="D429">
        <f t="shared" si="49"/>
      </c>
      <c r="E429">
        <f t="shared" si="50"/>
      </c>
    </row>
    <row r="430" spans="3:5" ht="12.75">
      <c r="C430">
        <f t="shared" si="48"/>
      </c>
      <c r="D430">
        <f t="shared" si="49"/>
      </c>
      <c r="E430">
        <f t="shared" si="50"/>
      </c>
    </row>
    <row r="431" spans="3:5" ht="12.75">
      <c r="C431">
        <f t="shared" si="48"/>
      </c>
      <c r="D431">
        <f t="shared" si="49"/>
      </c>
      <c r="E431">
        <f t="shared" si="50"/>
      </c>
    </row>
    <row r="432" spans="3:5" ht="12.75">
      <c r="C432">
        <f t="shared" si="48"/>
      </c>
      <c r="D432">
        <f t="shared" si="49"/>
      </c>
      <c r="E432">
        <f t="shared" si="50"/>
      </c>
    </row>
    <row r="433" spans="3:5" ht="12.75">
      <c r="C433">
        <f t="shared" si="48"/>
      </c>
      <c r="D433">
        <f t="shared" si="49"/>
      </c>
      <c r="E433">
        <f t="shared" si="50"/>
      </c>
    </row>
    <row r="434" spans="3:5" ht="12.75">
      <c r="C434">
        <f t="shared" si="48"/>
      </c>
      <c r="D434">
        <f t="shared" si="49"/>
      </c>
      <c r="E434">
        <f t="shared" si="50"/>
      </c>
    </row>
    <row r="435" spans="3:5" ht="12.75">
      <c r="C435">
        <f t="shared" si="48"/>
      </c>
      <c r="D435">
        <f t="shared" si="49"/>
      </c>
      <c r="E435">
        <f t="shared" si="50"/>
      </c>
    </row>
    <row r="436" spans="3:5" ht="12.75">
      <c r="C436">
        <f t="shared" si="48"/>
      </c>
      <c r="D436">
        <f t="shared" si="49"/>
      </c>
      <c r="E436">
        <f t="shared" si="50"/>
      </c>
    </row>
    <row r="437" spans="3:5" ht="12.75">
      <c r="C437">
        <f t="shared" si="48"/>
      </c>
      <c r="D437">
        <f t="shared" si="49"/>
      </c>
      <c r="E437">
        <f t="shared" si="50"/>
      </c>
    </row>
    <row r="438" spans="3:5" ht="12.75">
      <c r="C438">
        <f t="shared" si="48"/>
      </c>
      <c r="D438">
        <f t="shared" si="49"/>
      </c>
      <c r="E438">
        <f t="shared" si="50"/>
      </c>
    </row>
    <row r="439" spans="3:5" ht="12.75">
      <c r="C439">
        <f t="shared" si="48"/>
      </c>
      <c r="D439">
        <f t="shared" si="49"/>
      </c>
      <c r="E439">
        <f t="shared" si="50"/>
      </c>
    </row>
    <row r="440" spans="3:5" ht="12.75">
      <c r="C440">
        <f t="shared" si="48"/>
      </c>
      <c r="D440">
        <f t="shared" si="49"/>
      </c>
      <c r="E440">
        <f t="shared" si="50"/>
      </c>
    </row>
    <row r="441" spans="3:5" ht="12.75">
      <c r="C441">
        <f t="shared" si="48"/>
      </c>
      <c r="D441">
        <f t="shared" si="49"/>
      </c>
      <c r="E441">
        <f t="shared" si="50"/>
      </c>
    </row>
    <row r="442" spans="3:5" ht="12.75">
      <c r="C442">
        <f t="shared" si="48"/>
      </c>
      <c r="D442">
        <f t="shared" si="49"/>
      </c>
      <c r="E442">
        <f t="shared" si="50"/>
      </c>
    </row>
    <row r="443" spans="3:5" ht="12.75">
      <c r="C443">
        <f t="shared" si="48"/>
      </c>
      <c r="D443">
        <f t="shared" si="49"/>
      </c>
      <c r="E443">
        <f t="shared" si="50"/>
      </c>
    </row>
    <row r="444" spans="3:5" ht="12.75">
      <c r="C444">
        <f t="shared" si="48"/>
      </c>
      <c r="D444">
        <f t="shared" si="49"/>
      </c>
      <c r="E444">
        <f t="shared" si="50"/>
      </c>
    </row>
    <row r="445" spans="3:5" ht="12.75">
      <c r="C445">
        <f t="shared" si="48"/>
      </c>
      <c r="D445">
        <f t="shared" si="49"/>
      </c>
      <c r="E445">
        <f t="shared" si="50"/>
      </c>
    </row>
    <row r="446" spans="3:5" ht="12.75">
      <c r="C446">
        <f aca="true" t="shared" si="51" ref="C446:C509">IF(AND(N446&lt;=0.005,N446&gt;0),"1","")</f>
      </c>
      <c r="D446">
        <f aca="true" t="shared" si="52" ref="D446:D509">IF(AND(R446&lt;=0.005,R446&gt;0),"2","")</f>
      </c>
      <c r="E446">
        <f aca="true" t="shared" si="53" ref="E446:E509">IF(AND(T446&lt;=0.005,T446&gt;0),"t","")</f>
      </c>
    </row>
    <row r="447" spans="3:5" ht="12.75">
      <c r="C447">
        <f t="shared" si="51"/>
      </c>
      <c r="D447">
        <f t="shared" si="52"/>
      </c>
      <c r="E447">
        <f t="shared" si="53"/>
      </c>
    </row>
    <row r="448" spans="3:5" ht="12.75">
      <c r="C448">
        <f t="shared" si="51"/>
      </c>
      <c r="D448">
        <f t="shared" si="52"/>
      </c>
      <c r="E448">
        <f t="shared" si="53"/>
      </c>
    </row>
    <row r="449" spans="3:5" ht="12.75">
      <c r="C449">
        <f t="shared" si="51"/>
      </c>
      <c r="D449">
        <f t="shared" si="52"/>
      </c>
      <c r="E449">
        <f t="shared" si="53"/>
      </c>
    </row>
    <row r="450" spans="3:5" ht="12.75">
      <c r="C450">
        <f t="shared" si="51"/>
      </c>
      <c r="D450">
        <f t="shared" si="52"/>
      </c>
      <c r="E450">
        <f t="shared" si="53"/>
      </c>
    </row>
    <row r="451" spans="3:5" ht="12.75">
      <c r="C451">
        <f t="shared" si="51"/>
      </c>
      <c r="D451">
        <f t="shared" si="52"/>
      </c>
      <c r="E451">
        <f t="shared" si="53"/>
      </c>
    </row>
    <row r="452" spans="3:5" ht="12.75">
      <c r="C452">
        <f t="shared" si="51"/>
      </c>
      <c r="D452">
        <f t="shared" si="52"/>
      </c>
      <c r="E452">
        <f t="shared" si="53"/>
      </c>
    </row>
    <row r="453" spans="3:5" ht="12.75">
      <c r="C453">
        <f t="shared" si="51"/>
      </c>
      <c r="D453">
        <f t="shared" si="52"/>
      </c>
      <c r="E453">
        <f t="shared" si="53"/>
      </c>
    </row>
    <row r="454" spans="3:5" ht="12.75">
      <c r="C454">
        <f t="shared" si="51"/>
      </c>
      <c r="D454">
        <f t="shared" si="52"/>
      </c>
      <c r="E454">
        <f t="shared" si="53"/>
      </c>
    </row>
    <row r="455" spans="3:5" ht="12.75">
      <c r="C455">
        <f t="shared" si="51"/>
      </c>
      <c r="D455">
        <f t="shared" si="52"/>
      </c>
      <c r="E455">
        <f t="shared" si="53"/>
      </c>
    </row>
    <row r="456" spans="3:5" ht="12.75">
      <c r="C456">
        <f t="shared" si="51"/>
      </c>
      <c r="D456">
        <f t="shared" si="52"/>
      </c>
      <c r="E456">
        <f t="shared" si="53"/>
      </c>
    </row>
    <row r="457" spans="3:5" ht="12.75">
      <c r="C457">
        <f t="shared" si="51"/>
      </c>
      <c r="D457">
        <f t="shared" si="52"/>
      </c>
      <c r="E457">
        <f t="shared" si="53"/>
      </c>
    </row>
    <row r="458" spans="3:5" ht="12.75">
      <c r="C458">
        <f t="shared" si="51"/>
      </c>
      <c r="D458">
        <f t="shared" si="52"/>
      </c>
      <c r="E458">
        <f t="shared" si="53"/>
      </c>
    </row>
    <row r="459" spans="3:5" ht="12.75">
      <c r="C459">
        <f t="shared" si="51"/>
      </c>
      <c r="D459">
        <f t="shared" si="52"/>
      </c>
      <c r="E459">
        <f t="shared" si="53"/>
      </c>
    </row>
    <row r="460" spans="3:5" ht="12.75">
      <c r="C460">
        <f t="shared" si="51"/>
      </c>
      <c r="D460">
        <f t="shared" si="52"/>
      </c>
      <c r="E460">
        <f t="shared" si="53"/>
      </c>
    </row>
    <row r="461" spans="3:5" ht="12.75">
      <c r="C461">
        <f t="shared" si="51"/>
      </c>
      <c r="D461">
        <f t="shared" si="52"/>
      </c>
      <c r="E461">
        <f t="shared" si="53"/>
      </c>
    </row>
    <row r="462" spans="3:5" ht="12.75">
      <c r="C462">
        <f t="shared" si="51"/>
      </c>
      <c r="D462">
        <f t="shared" si="52"/>
      </c>
      <c r="E462">
        <f t="shared" si="53"/>
      </c>
    </row>
    <row r="463" spans="3:5" ht="12.75">
      <c r="C463">
        <f t="shared" si="51"/>
      </c>
      <c r="D463">
        <f t="shared" si="52"/>
      </c>
      <c r="E463">
        <f t="shared" si="53"/>
      </c>
    </row>
    <row r="464" spans="3:5" ht="12.75">
      <c r="C464">
        <f t="shared" si="51"/>
      </c>
      <c r="D464">
        <f t="shared" si="52"/>
      </c>
      <c r="E464">
        <f t="shared" si="53"/>
      </c>
    </row>
    <row r="465" spans="3:5" ht="12.75">
      <c r="C465">
        <f t="shared" si="51"/>
      </c>
      <c r="D465">
        <f t="shared" si="52"/>
      </c>
      <c r="E465">
        <f t="shared" si="53"/>
      </c>
    </row>
    <row r="466" spans="3:5" ht="12.75">
      <c r="C466">
        <f t="shared" si="51"/>
      </c>
      <c r="D466">
        <f t="shared" si="52"/>
      </c>
      <c r="E466">
        <f t="shared" si="53"/>
      </c>
    </row>
    <row r="467" spans="3:5" ht="12.75">
      <c r="C467">
        <f t="shared" si="51"/>
      </c>
      <c r="D467">
        <f t="shared" si="52"/>
      </c>
      <c r="E467">
        <f t="shared" si="53"/>
      </c>
    </row>
    <row r="468" spans="3:5" ht="12.75">
      <c r="C468">
        <f t="shared" si="51"/>
      </c>
      <c r="D468">
        <f t="shared" si="52"/>
      </c>
      <c r="E468">
        <f t="shared" si="53"/>
      </c>
    </row>
    <row r="469" spans="3:5" ht="12.75">
      <c r="C469">
        <f t="shared" si="51"/>
      </c>
      <c r="D469">
        <f t="shared" si="52"/>
      </c>
      <c r="E469">
        <f t="shared" si="53"/>
      </c>
    </row>
    <row r="470" spans="3:5" ht="12.75">
      <c r="C470">
        <f t="shared" si="51"/>
      </c>
      <c r="D470">
        <f t="shared" si="52"/>
      </c>
      <c r="E470">
        <f t="shared" si="53"/>
      </c>
    </row>
    <row r="471" spans="3:5" ht="12.75">
      <c r="C471">
        <f t="shared" si="51"/>
      </c>
      <c r="D471">
        <f t="shared" si="52"/>
      </c>
      <c r="E471">
        <f t="shared" si="53"/>
      </c>
    </row>
    <row r="472" spans="3:5" ht="12.75">
      <c r="C472">
        <f t="shared" si="51"/>
      </c>
      <c r="D472">
        <f t="shared" si="52"/>
      </c>
      <c r="E472">
        <f t="shared" si="53"/>
      </c>
    </row>
    <row r="473" spans="3:5" ht="12.75">
      <c r="C473">
        <f t="shared" si="51"/>
      </c>
      <c r="D473">
        <f t="shared" si="52"/>
      </c>
      <c r="E473">
        <f t="shared" si="53"/>
      </c>
    </row>
    <row r="474" spans="3:5" ht="12.75">
      <c r="C474">
        <f t="shared" si="51"/>
      </c>
      <c r="D474">
        <f t="shared" si="52"/>
      </c>
      <c r="E474">
        <f t="shared" si="53"/>
      </c>
    </row>
    <row r="475" spans="3:5" ht="12.75">
      <c r="C475">
        <f t="shared" si="51"/>
      </c>
      <c r="D475">
        <f t="shared" si="52"/>
      </c>
      <c r="E475">
        <f t="shared" si="53"/>
      </c>
    </row>
    <row r="476" spans="3:5" ht="12.75">
      <c r="C476">
        <f t="shared" si="51"/>
      </c>
      <c r="D476">
        <f t="shared" si="52"/>
      </c>
      <c r="E476">
        <f t="shared" si="53"/>
      </c>
    </row>
    <row r="477" spans="3:5" ht="12.75">
      <c r="C477">
        <f t="shared" si="51"/>
      </c>
      <c r="D477">
        <f t="shared" si="52"/>
      </c>
      <c r="E477">
        <f t="shared" si="53"/>
      </c>
    </row>
    <row r="478" spans="3:5" ht="12.75">
      <c r="C478">
        <f t="shared" si="51"/>
      </c>
      <c r="D478">
        <f t="shared" si="52"/>
      </c>
      <c r="E478">
        <f t="shared" si="53"/>
      </c>
    </row>
    <row r="479" spans="3:5" ht="12.75">
      <c r="C479">
        <f t="shared" si="51"/>
      </c>
      <c r="D479">
        <f t="shared" si="52"/>
      </c>
      <c r="E479">
        <f t="shared" si="53"/>
      </c>
    </row>
    <row r="480" spans="3:5" ht="12.75">
      <c r="C480">
        <f t="shared" si="51"/>
      </c>
      <c r="D480">
        <f t="shared" si="52"/>
      </c>
      <c r="E480">
        <f t="shared" si="53"/>
      </c>
    </row>
    <row r="481" spans="3:5" ht="12.75">
      <c r="C481">
        <f t="shared" si="51"/>
      </c>
      <c r="D481">
        <f t="shared" si="52"/>
      </c>
      <c r="E481">
        <f t="shared" si="53"/>
      </c>
    </row>
    <row r="482" spans="3:5" ht="12.75">
      <c r="C482">
        <f t="shared" si="51"/>
      </c>
      <c r="D482">
        <f t="shared" si="52"/>
      </c>
      <c r="E482">
        <f t="shared" si="53"/>
      </c>
    </row>
    <row r="483" spans="3:5" ht="12.75">
      <c r="C483">
        <f t="shared" si="51"/>
      </c>
      <c r="D483">
        <f t="shared" si="52"/>
      </c>
      <c r="E483">
        <f t="shared" si="53"/>
      </c>
    </row>
    <row r="484" spans="3:5" ht="12.75">
      <c r="C484">
        <f t="shared" si="51"/>
      </c>
      <c r="D484">
        <f t="shared" si="52"/>
      </c>
      <c r="E484">
        <f t="shared" si="53"/>
      </c>
    </row>
    <row r="485" spans="3:5" ht="12.75">
      <c r="C485">
        <f t="shared" si="51"/>
      </c>
      <c r="D485">
        <f t="shared" si="52"/>
      </c>
      <c r="E485">
        <f t="shared" si="53"/>
      </c>
    </row>
    <row r="486" spans="3:5" ht="12.75">
      <c r="C486">
        <f t="shared" si="51"/>
      </c>
      <c r="D486">
        <f t="shared" si="52"/>
      </c>
      <c r="E486">
        <f t="shared" si="53"/>
      </c>
    </row>
    <row r="487" spans="3:5" ht="12.75">
      <c r="C487">
        <f t="shared" si="51"/>
      </c>
      <c r="D487">
        <f t="shared" si="52"/>
      </c>
      <c r="E487">
        <f t="shared" si="53"/>
      </c>
    </row>
    <row r="488" spans="3:5" ht="12.75">
      <c r="C488">
        <f t="shared" si="51"/>
      </c>
      <c r="D488">
        <f t="shared" si="52"/>
      </c>
      <c r="E488">
        <f t="shared" si="53"/>
      </c>
    </row>
    <row r="489" spans="3:5" ht="12.75">
      <c r="C489">
        <f t="shared" si="51"/>
      </c>
      <c r="D489">
        <f t="shared" si="52"/>
      </c>
      <c r="E489">
        <f t="shared" si="53"/>
      </c>
    </row>
    <row r="490" spans="3:5" ht="12.75">
      <c r="C490">
        <f t="shared" si="51"/>
      </c>
      <c r="D490">
        <f t="shared" si="52"/>
      </c>
      <c r="E490">
        <f t="shared" si="53"/>
      </c>
    </row>
    <row r="491" spans="3:5" ht="12.75">
      <c r="C491">
        <f t="shared" si="51"/>
      </c>
      <c r="D491">
        <f t="shared" si="52"/>
      </c>
      <c r="E491">
        <f t="shared" si="53"/>
      </c>
    </row>
    <row r="492" spans="3:5" ht="12.75">
      <c r="C492">
        <f t="shared" si="51"/>
      </c>
      <c r="D492">
        <f t="shared" si="52"/>
      </c>
      <c r="E492">
        <f t="shared" si="53"/>
      </c>
    </row>
    <row r="493" spans="3:5" ht="12.75">
      <c r="C493">
        <f t="shared" si="51"/>
      </c>
      <c r="D493">
        <f t="shared" si="52"/>
      </c>
      <c r="E493">
        <f t="shared" si="53"/>
      </c>
    </row>
    <row r="494" spans="3:5" ht="12.75">
      <c r="C494">
        <f t="shared" si="51"/>
      </c>
      <c r="D494">
        <f t="shared" si="52"/>
      </c>
      <c r="E494">
        <f t="shared" si="53"/>
      </c>
    </row>
    <row r="495" spans="3:5" ht="12.75">
      <c r="C495">
        <f t="shared" si="51"/>
      </c>
      <c r="D495">
        <f t="shared" si="52"/>
      </c>
      <c r="E495">
        <f t="shared" si="53"/>
      </c>
    </row>
    <row r="496" spans="3:5" ht="12.75">
      <c r="C496">
        <f t="shared" si="51"/>
      </c>
      <c r="D496">
        <f t="shared" si="52"/>
      </c>
      <c r="E496">
        <f t="shared" si="53"/>
      </c>
    </row>
    <row r="497" spans="3:5" ht="12.75">
      <c r="C497">
        <f t="shared" si="51"/>
      </c>
      <c r="D497">
        <f t="shared" si="52"/>
      </c>
      <c r="E497">
        <f t="shared" si="53"/>
      </c>
    </row>
    <row r="498" spans="3:5" ht="12.75">
      <c r="C498">
        <f t="shared" si="51"/>
      </c>
      <c r="D498">
        <f t="shared" si="52"/>
      </c>
      <c r="E498">
        <f t="shared" si="53"/>
      </c>
    </row>
    <row r="499" spans="3:5" ht="12.75">
      <c r="C499">
        <f t="shared" si="51"/>
      </c>
      <c r="D499">
        <f t="shared" si="52"/>
      </c>
      <c r="E499">
        <f t="shared" si="53"/>
      </c>
    </row>
    <row r="500" spans="3:5" ht="12.75">
      <c r="C500">
        <f t="shared" si="51"/>
      </c>
      <c r="D500">
        <f t="shared" si="52"/>
      </c>
      <c r="E500">
        <f t="shared" si="53"/>
      </c>
    </row>
    <row r="501" spans="3:5" ht="12.75">
      <c r="C501">
        <f t="shared" si="51"/>
      </c>
      <c r="D501">
        <f t="shared" si="52"/>
      </c>
      <c r="E501">
        <f t="shared" si="53"/>
      </c>
    </row>
    <row r="502" spans="3:5" ht="12.75">
      <c r="C502">
        <f t="shared" si="51"/>
      </c>
      <c r="D502">
        <f t="shared" si="52"/>
      </c>
      <c r="E502">
        <f t="shared" si="53"/>
      </c>
    </row>
    <row r="503" spans="3:5" ht="12.75">
      <c r="C503">
        <f t="shared" si="51"/>
      </c>
      <c r="D503">
        <f t="shared" si="52"/>
      </c>
      <c r="E503">
        <f t="shared" si="53"/>
      </c>
    </row>
    <row r="504" spans="3:5" ht="12.75">
      <c r="C504">
        <f t="shared" si="51"/>
      </c>
      <c r="D504">
        <f t="shared" si="52"/>
      </c>
      <c r="E504">
        <f t="shared" si="53"/>
      </c>
    </row>
    <row r="505" spans="3:5" ht="12.75">
      <c r="C505">
        <f t="shared" si="51"/>
      </c>
      <c r="D505">
        <f t="shared" si="52"/>
      </c>
      <c r="E505">
        <f t="shared" si="53"/>
      </c>
    </row>
    <row r="506" spans="3:5" ht="12.75">
      <c r="C506">
        <f t="shared" si="51"/>
      </c>
      <c r="D506">
        <f t="shared" si="52"/>
      </c>
      <c r="E506">
        <f t="shared" si="53"/>
      </c>
    </row>
    <row r="507" spans="3:5" ht="12.75">
      <c r="C507">
        <f t="shared" si="51"/>
      </c>
      <c r="D507">
        <f t="shared" si="52"/>
      </c>
      <c r="E507">
        <f t="shared" si="53"/>
      </c>
    </row>
    <row r="508" spans="3:5" ht="12.75">
      <c r="C508">
        <f t="shared" si="51"/>
      </c>
      <c r="D508">
        <f t="shared" si="52"/>
      </c>
      <c r="E508">
        <f t="shared" si="53"/>
      </c>
    </row>
    <row r="509" spans="3:5" ht="12.75">
      <c r="C509">
        <f t="shared" si="51"/>
      </c>
      <c r="D509">
        <f t="shared" si="52"/>
      </c>
      <c r="E509">
        <f t="shared" si="53"/>
      </c>
    </row>
    <row r="510" spans="3:5" ht="12.75">
      <c r="C510">
        <f aca="true" t="shared" si="54" ref="C510:C573">IF(AND(N510&lt;=0.005,N510&gt;0),"1","")</f>
      </c>
      <c r="D510">
        <f aca="true" t="shared" si="55" ref="D510:D573">IF(AND(R510&lt;=0.005,R510&gt;0),"2","")</f>
      </c>
      <c r="E510">
        <f aca="true" t="shared" si="56" ref="E510:E573">IF(AND(T510&lt;=0.005,T510&gt;0),"t","")</f>
      </c>
    </row>
    <row r="511" spans="3:5" ht="12.75">
      <c r="C511">
        <f t="shared" si="54"/>
      </c>
      <c r="D511">
        <f t="shared" si="55"/>
      </c>
      <c r="E511">
        <f t="shared" si="56"/>
      </c>
    </row>
    <row r="512" spans="3:5" ht="12.75">
      <c r="C512">
        <f t="shared" si="54"/>
      </c>
      <c r="D512">
        <f t="shared" si="55"/>
      </c>
      <c r="E512">
        <f t="shared" si="56"/>
      </c>
    </row>
    <row r="513" spans="3:5" ht="12.75">
      <c r="C513">
        <f t="shared" si="54"/>
      </c>
      <c r="D513">
        <f t="shared" si="55"/>
      </c>
      <c r="E513">
        <f t="shared" si="56"/>
      </c>
    </row>
    <row r="514" spans="3:5" ht="12.75">
      <c r="C514">
        <f t="shared" si="54"/>
      </c>
      <c r="D514">
        <f t="shared" si="55"/>
      </c>
      <c r="E514">
        <f t="shared" si="56"/>
      </c>
    </row>
    <row r="515" spans="3:5" ht="12.75">
      <c r="C515">
        <f t="shared" si="54"/>
      </c>
      <c r="D515">
        <f t="shared" si="55"/>
      </c>
      <c r="E515">
        <f t="shared" si="56"/>
      </c>
    </row>
    <row r="516" spans="3:5" ht="12.75">
      <c r="C516">
        <f t="shared" si="54"/>
      </c>
      <c r="D516">
        <f t="shared" si="55"/>
      </c>
      <c r="E516">
        <f t="shared" si="56"/>
      </c>
    </row>
    <row r="517" spans="3:5" ht="12.75">
      <c r="C517">
        <f t="shared" si="54"/>
      </c>
      <c r="D517">
        <f t="shared" si="55"/>
      </c>
      <c r="E517">
        <f t="shared" si="56"/>
      </c>
    </row>
    <row r="518" spans="3:5" ht="12.75">
      <c r="C518">
        <f t="shared" si="54"/>
      </c>
      <c r="D518">
        <f t="shared" si="55"/>
      </c>
      <c r="E518">
        <f t="shared" si="56"/>
      </c>
    </row>
    <row r="519" spans="3:5" ht="12.75">
      <c r="C519">
        <f t="shared" si="54"/>
      </c>
      <c r="D519">
        <f t="shared" si="55"/>
      </c>
      <c r="E519">
        <f t="shared" si="56"/>
      </c>
    </row>
    <row r="520" spans="3:5" ht="12.75">
      <c r="C520">
        <f t="shared" si="54"/>
      </c>
      <c r="D520">
        <f t="shared" si="55"/>
      </c>
      <c r="E520">
        <f t="shared" si="56"/>
      </c>
    </row>
    <row r="521" spans="3:5" ht="12.75">
      <c r="C521">
        <f t="shared" si="54"/>
      </c>
      <c r="D521">
        <f t="shared" si="55"/>
      </c>
      <c r="E521">
        <f t="shared" si="56"/>
      </c>
    </row>
    <row r="522" spans="3:5" ht="12.75">
      <c r="C522">
        <f t="shared" si="54"/>
      </c>
      <c r="D522">
        <f t="shared" si="55"/>
      </c>
      <c r="E522">
        <f t="shared" si="56"/>
      </c>
    </row>
    <row r="523" spans="3:5" ht="12.75">
      <c r="C523">
        <f t="shared" si="54"/>
      </c>
      <c r="D523">
        <f t="shared" si="55"/>
      </c>
      <c r="E523">
        <f t="shared" si="56"/>
      </c>
    </row>
    <row r="524" spans="3:5" ht="12.75">
      <c r="C524">
        <f t="shared" si="54"/>
      </c>
      <c r="D524">
        <f t="shared" si="55"/>
      </c>
      <c r="E524">
        <f t="shared" si="56"/>
      </c>
    </row>
    <row r="525" spans="3:5" ht="12.75">
      <c r="C525">
        <f t="shared" si="54"/>
      </c>
      <c r="D525">
        <f t="shared" si="55"/>
      </c>
      <c r="E525">
        <f t="shared" si="56"/>
      </c>
    </row>
    <row r="526" spans="3:5" ht="12.75">
      <c r="C526">
        <f t="shared" si="54"/>
      </c>
      <c r="D526">
        <f t="shared" si="55"/>
      </c>
      <c r="E526">
        <f t="shared" si="56"/>
      </c>
    </row>
    <row r="527" spans="3:5" ht="12.75">
      <c r="C527">
        <f t="shared" si="54"/>
      </c>
      <c r="D527">
        <f t="shared" si="55"/>
      </c>
      <c r="E527">
        <f t="shared" si="56"/>
      </c>
    </row>
    <row r="528" spans="3:5" ht="12.75">
      <c r="C528">
        <f t="shared" si="54"/>
      </c>
      <c r="D528">
        <f t="shared" si="55"/>
      </c>
      <c r="E528">
        <f t="shared" si="56"/>
      </c>
    </row>
    <row r="529" spans="3:5" ht="12.75">
      <c r="C529">
        <f t="shared" si="54"/>
      </c>
      <c r="D529">
        <f t="shared" si="55"/>
      </c>
      <c r="E529">
        <f t="shared" si="56"/>
      </c>
    </row>
    <row r="530" spans="3:5" ht="12.75">
      <c r="C530">
        <f t="shared" si="54"/>
      </c>
      <c r="D530">
        <f t="shared" si="55"/>
      </c>
      <c r="E530">
        <f t="shared" si="56"/>
      </c>
    </row>
    <row r="531" spans="3:5" ht="12.75">
      <c r="C531">
        <f t="shared" si="54"/>
      </c>
      <c r="D531">
        <f t="shared" si="55"/>
      </c>
      <c r="E531">
        <f t="shared" si="56"/>
      </c>
    </row>
    <row r="532" spans="3:5" ht="12.75">
      <c r="C532">
        <f t="shared" si="54"/>
      </c>
      <c r="D532">
        <f t="shared" si="55"/>
      </c>
      <c r="E532">
        <f t="shared" si="56"/>
      </c>
    </row>
    <row r="533" spans="3:5" ht="12.75">
      <c r="C533">
        <f t="shared" si="54"/>
      </c>
      <c r="D533">
        <f t="shared" si="55"/>
      </c>
      <c r="E533">
        <f t="shared" si="56"/>
      </c>
    </row>
    <row r="534" spans="3:5" ht="12.75">
      <c r="C534">
        <f t="shared" si="54"/>
      </c>
      <c r="D534">
        <f t="shared" si="55"/>
      </c>
      <c r="E534">
        <f t="shared" si="56"/>
      </c>
    </row>
    <row r="535" spans="3:5" ht="12.75">
      <c r="C535">
        <f t="shared" si="54"/>
      </c>
      <c r="D535">
        <f t="shared" si="55"/>
      </c>
      <c r="E535">
        <f t="shared" si="56"/>
      </c>
    </row>
    <row r="536" spans="3:5" ht="12.75">
      <c r="C536">
        <f t="shared" si="54"/>
      </c>
      <c r="D536">
        <f t="shared" si="55"/>
      </c>
      <c r="E536">
        <f t="shared" si="56"/>
      </c>
    </row>
    <row r="537" spans="3:5" ht="12.75">
      <c r="C537">
        <f t="shared" si="54"/>
      </c>
      <c r="D537">
        <f t="shared" si="55"/>
      </c>
      <c r="E537">
        <f t="shared" si="56"/>
      </c>
    </row>
    <row r="538" spans="3:5" ht="12.75">
      <c r="C538">
        <f t="shared" si="54"/>
      </c>
      <c r="D538">
        <f t="shared" si="55"/>
      </c>
      <c r="E538">
        <f t="shared" si="56"/>
      </c>
    </row>
    <row r="539" spans="3:5" ht="12.75">
      <c r="C539">
        <f t="shared" si="54"/>
      </c>
      <c r="D539">
        <f t="shared" si="55"/>
      </c>
      <c r="E539">
        <f t="shared" si="56"/>
      </c>
    </row>
    <row r="540" spans="3:5" ht="12.75">
      <c r="C540">
        <f t="shared" si="54"/>
      </c>
      <c r="D540">
        <f t="shared" si="55"/>
      </c>
      <c r="E540">
        <f t="shared" si="56"/>
      </c>
    </row>
    <row r="541" spans="3:5" ht="12.75">
      <c r="C541">
        <f t="shared" si="54"/>
      </c>
      <c r="D541">
        <f t="shared" si="55"/>
      </c>
      <c r="E541">
        <f t="shared" si="56"/>
      </c>
    </row>
    <row r="542" spans="3:5" ht="12.75">
      <c r="C542">
        <f t="shared" si="54"/>
      </c>
      <c r="D542">
        <f t="shared" si="55"/>
      </c>
      <c r="E542">
        <f t="shared" si="56"/>
      </c>
    </row>
    <row r="543" spans="3:5" ht="12.75">
      <c r="C543">
        <f t="shared" si="54"/>
      </c>
      <c r="D543">
        <f t="shared" si="55"/>
      </c>
      <c r="E543">
        <f t="shared" si="56"/>
      </c>
    </row>
    <row r="544" spans="3:5" ht="12.75">
      <c r="C544">
        <f t="shared" si="54"/>
      </c>
      <c r="D544">
        <f t="shared" si="55"/>
      </c>
      <c r="E544">
        <f t="shared" si="56"/>
      </c>
    </row>
    <row r="545" spans="3:5" ht="12.75">
      <c r="C545">
        <f t="shared" si="54"/>
      </c>
      <c r="D545">
        <f t="shared" si="55"/>
      </c>
      <c r="E545">
        <f t="shared" si="56"/>
      </c>
    </row>
    <row r="546" spans="3:5" ht="12.75">
      <c r="C546">
        <f t="shared" si="54"/>
      </c>
      <c r="D546">
        <f t="shared" si="55"/>
      </c>
      <c r="E546">
        <f t="shared" si="56"/>
      </c>
    </row>
    <row r="547" spans="3:5" ht="12.75">
      <c r="C547">
        <f t="shared" si="54"/>
      </c>
      <c r="D547">
        <f t="shared" si="55"/>
      </c>
      <c r="E547">
        <f t="shared" si="56"/>
      </c>
    </row>
    <row r="548" spans="3:5" ht="12.75">
      <c r="C548">
        <f t="shared" si="54"/>
      </c>
      <c r="D548">
        <f t="shared" si="55"/>
      </c>
      <c r="E548">
        <f t="shared" si="56"/>
      </c>
    </row>
    <row r="549" spans="3:5" ht="12.75">
      <c r="C549">
        <f t="shared" si="54"/>
      </c>
      <c r="D549">
        <f t="shared" si="55"/>
      </c>
      <c r="E549">
        <f t="shared" si="56"/>
      </c>
    </row>
    <row r="550" spans="3:5" ht="12.75">
      <c r="C550">
        <f t="shared" si="54"/>
      </c>
      <c r="D550">
        <f t="shared" si="55"/>
      </c>
      <c r="E550">
        <f t="shared" si="56"/>
      </c>
    </row>
    <row r="551" spans="3:5" ht="12.75">
      <c r="C551">
        <f t="shared" si="54"/>
      </c>
      <c r="D551">
        <f t="shared" si="55"/>
      </c>
      <c r="E551">
        <f t="shared" si="56"/>
      </c>
    </row>
    <row r="552" spans="3:5" ht="12.75">
      <c r="C552">
        <f t="shared" si="54"/>
      </c>
      <c r="D552">
        <f t="shared" si="55"/>
      </c>
      <c r="E552">
        <f t="shared" si="56"/>
      </c>
    </row>
    <row r="553" spans="3:5" ht="12.75">
      <c r="C553">
        <f t="shared" si="54"/>
      </c>
      <c r="D553">
        <f t="shared" si="55"/>
      </c>
      <c r="E553">
        <f t="shared" si="56"/>
      </c>
    </row>
    <row r="554" spans="3:5" ht="12.75">
      <c r="C554">
        <f t="shared" si="54"/>
      </c>
      <c r="D554">
        <f t="shared" si="55"/>
      </c>
      <c r="E554">
        <f t="shared" si="56"/>
      </c>
    </row>
    <row r="555" spans="3:5" ht="12.75">
      <c r="C555">
        <f t="shared" si="54"/>
      </c>
      <c r="D555">
        <f t="shared" si="55"/>
      </c>
      <c r="E555">
        <f t="shared" si="56"/>
      </c>
    </row>
    <row r="556" spans="3:5" ht="12.75">
      <c r="C556">
        <f t="shared" si="54"/>
      </c>
      <c r="D556">
        <f t="shared" si="55"/>
      </c>
      <c r="E556">
        <f t="shared" si="56"/>
      </c>
    </row>
    <row r="557" spans="3:5" ht="12.75">
      <c r="C557">
        <f t="shared" si="54"/>
      </c>
      <c r="D557">
        <f t="shared" si="55"/>
      </c>
      <c r="E557">
        <f t="shared" si="56"/>
      </c>
    </row>
    <row r="558" spans="3:5" ht="12.75">
      <c r="C558">
        <f t="shared" si="54"/>
      </c>
      <c r="D558">
        <f t="shared" si="55"/>
      </c>
      <c r="E558">
        <f t="shared" si="56"/>
      </c>
    </row>
    <row r="559" spans="3:5" ht="12.75">
      <c r="C559">
        <f t="shared" si="54"/>
      </c>
      <c r="D559">
        <f t="shared" si="55"/>
      </c>
      <c r="E559">
        <f t="shared" si="56"/>
      </c>
    </row>
    <row r="560" spans="3:5" ht="12.75">
      <c r="C560">
        <f t="shared" si="54"/>
      </c>
      <c r="D560">
        <f t="shared" si="55"/>
      </c>
      <c r="E560">
        <f t="shared" si="56"/>
      </c>
    </row>
    <row r="561" spans="3:5" ht="12.75">
      <c r="C561">
        <f t="shared" si="54"/>
      </c>
      <c r="D561">
        <f t="shared" si="55"/>
      </c>
      <c r="E561">
        <f t="shared" si="56"/>
      </c>
    </row>
    <row r="562" spans="3:5" ht="12.75">
      <c r="C562">
        <f t="shared" si="54"/>
      </c>
      <c r="D562">
        <f t="shared" si="55"/>
      </c>
      <c r="E562">
        <f t="shared" si="56"/>
      </c>
    </row>
    <row r="563" spans="3:5" ht="12.75">
      <c r="C563">
        <f t="shared" si="54"/>
      </c>
      <c r="D563">
        <f t="shared" si="55"/>
      </c>
      <c r="E563">
        <f t="shared" si="56"/>
      </c>
    </row>
    <row r="564" spans="3:5" ht="12.75">
      <c r="C564">
        <f t="shared" si="54"/>
      </c>
      <c r="D564">
        <f t="shared" si="55"/>
      </c>
      <c r="E564">
        <f t="shared" si="56"/>
      </c>
    </row>
    <row r="565" spans="3:5" ht="12.75">
      <c r="C565">
        <f t="shared" si="54"/>
      </c>
      <c r="D565">
        <f t="shared" si="55"/>
      </c>
      <c r="E565">
        <f t="shared" si="56"/>
      </c>
    </row>
    <row r="566" spans="3:5" ht="12.75">
      <c r="C566">
        <f t="shared" si="54"/>
      </c>
      <c r="D566">
        <f t="shared" si="55"/>
      </c>
      <c r="E566">
        <f t="shared" si="56"/>
      </c>
    </row>
    <row r="567" spans="3:5" ht="12.75">
      <c r="C567">
        <f t="shared" si="54"/>
      </c>
      <c r="D567">
        <f t="shared" si="55"/>
      </c>
      <c r="E567">
        <f t="shared" si="56"/>
      </c>
    </row>
    <row r="568" spans="3:5" ht="12.75">
      <c r="C568">
        <f t="shared" si="54"/>
      </c>
      <c r="D568">
        <f t="shared" si="55"/>
      </c>
      <c r="E568">
        <f t="shared" si="56"/>
      </c>
    </row>
    <row r="569" spans="3:5" ht="12.75">
      <c r="C569">
        <f t="shared" si="54"/>
      </c>
      <c r="D569">
        <f t="shared" si="55"/>
      </c>
      <c r="E569">
        <f t="shared" si="56"/>
      </c>
    </row>
    <row r="570" spans="3:5" ht="12.75">
      <c r="C570">
        <f t="shared" si="54"/>
      </c>
      <c r="D570">
        <f t="shared" si="55"/>
      </c>
      <c r="E570">
        <f t="shared" si="56"/>
      </c>
    </row>
    <row r="571" spans="3:5" ht="12.75">
      <c r="C571">
        <f t="shared" si="54"/>
      </c>
      <c r="D571">
        <f t="shared" si="55"/>
      </c>
      <c r="E571">
        <f t="shared" si="56"/>
      </c>
    </row>
    <row r="572" spans="3:5" ht="12.75">
      <c r="C572">
        <f t="shared" si="54"/>
      </c>
      <c r="D572">
        <f t="shared" si="55"/>
      </c>
      <c r="E572">
        <f t="shared" si="56"/>
      </c>
    </row>
    <row r="573" spans="3:5" ht="12.75">
      <c r="C573">
        <f t="shared" si="54"/>
      </c>
      <c r="D573">
        <f t="shared" si="55"/>
      </c>
      <c r="E573">
        <f t="shared" si="56"/>
      </c>
    </row>
    <row r="574" spans="3:5" ht="12.75">
      <c r="C574">
        <f aca="true" t="shared" si="57" ref="C574:C637">IF(AND(N574&lt;=0.005,N574&gt;0),"1","")</f>
      </c>
      <c r="D574">
        <f aca="true" t="shared" si="58" ref="D574:D637">IF(AND(R574&lt;=0.005,R574&gt;0),"2","")</f>
      </c>
      <c r="E574">
        <f aca="true" t="shared" si="59" ref="E574:E637">IF(AND(T574&lt;=0.005,T574&gt;0),"t","")</f>
      </c>
    </row>
    <row r="575" spans="3:5" ht="12.75">
      <c r="C575">
        <f t="shared" si="57"/>
      </c>
      <c r="D575">
        <f t="shared" si="58"/>
      </c>
      <c r="E575">
        <f t="shared" si="59"/>
      </c>
    </row>
    <row r="576" spans="3:5" ht="12.75">
      <c r="C576">
        <f t="shared" si="57"/>
      </c>
      <c r="D576">
        <f t="shared" si="58"/>
      </c>
      <c r="E576">
        <f t="shared" si="59"/>
      </c>
    </row>
    <row r="577" spans="3:5" ht="12.75">
      <c r="C577">
        <f t="shared" si="57"/>
      </c>
      <c r="D577">
        <f t="shared" si="58"/>
      </c>
      <c r="E577">
        <f t="shared" si="59"/>
      </c>
    </row>
    <row r="578" spans="3:5" ht="12.75">
      <c r="C578">
        <f t="shared" si="57"/>
      </c>
      <c r="D578">
        <f t="shared" si="58"/>
      </c>
      <c r="E578">
        <f t="shared" si="59"/>
      </c>
    </row>
    <row r="579" spans="3:5" ht="12.75">
      <c r="C579">
        <f t="shared" si="57"/>
      </c>
      <c r="D579">
        <f t="shared" si="58"/>
      </c>
      <c r="E579">
        <f t="shared" si="59"/>
      </c>
    </row>
    <row r="580" spans="3:5" ht="12.75">
      <c r="C580">
        <f t="shared" si="57"/>
      </c>
      <c r="D580">
        <f t="shared" si="58"/>
      </c>
      <c r="E580">
        <f t="shared" si="59"/>
      </c>
    </row>
    <row r="581" spans="3:5" ht="12.75">
      <c r="C581">
        <f t="shared" si="57"/>
      </c>
      <c r="D581">
        <f t="shared" si="58"/>
      </c>
      <c r="E581">
        <f t="shared" si="59"/>
      </c>
    </row>
    <row r="582" spans="3:5" ht="12.75">
      <c r="C582">
        <f t="shared" si="57"/>
      </c>
      <c r="D582">
        <f t="shared" si="58"/>
      </c>
      <c r="E582">
        <f t="shared" si="59"/>
      </c>
    </row>
    <row r="583" spans="3:5" ht="12.75">
      <c r="C583">
        <f t="shared" si="57"/>
      </c>
      <c r="D583">
        <f t="shared" si="58"/>
      </c>
      <c r="E583">
        <f t="shared" si="59"/>
      </c>
    </row>
    <row r="584" spans="3:5" ht="12.75">
      <c r="C584">
        <f t="shared" si="57"/>
      </c>
      <c r="D584">
        <f t="shared" si="58"/>
      </c>
      <c r="E584">
        <f t="shared" si="59"/>
      </c>
    </row>
    <row r="585" spans="3:5" ht="12.75">
      <c r="C585">
        <f t="shared" si="57"/>
      </c>
      <c r="D585">
        <f t="shared" si="58"/>
      </c>
      <c r="E585">
        <f t="shared" si="59"/>
      </c>
    </row>
    <row r="586" spans="3:5" ht="12.75">
      <c r="C586">
        <f t="shared" si="57"/>
      </c>
      <c r="D586">
        <f t="shared" si="58"/>
      </c>
      <c r="E586">
        <f t="shared" si="59"/>
      </c>
    </row>
    <row r="587" spans="3:5" ht="12.75">
      <c r="C587">
        <f t="shared" si="57"/>
      </c>
      <c r="D587">
        <f t="shared" si="58"/>
      </c>
      <c r="E587">
        <f t="shared" si="59"/>
      </c>
    </row>
    <row r="588" spans="3:5" ht="12.75">
      <c r="C588">
        <f t="shared" si="57"/>
      </c>
      <c r="D588">
        <f t="shared" si="58"/>
      </c>
      <c r="E588">
        <f t="shared" si="59"/>
      </c>
    </row>
    <row r="589" spans="3:5" ht="12.75">
      <c r="C589">
        <f t="shared" si="57"/>
      </c>
      <c r="D589">
        <f t="shared" si="58"/>
      </c>
      <c r="E589">
        <f t="shared" si="59"/>
      </c>
    </row>
    <row r="590" spans="3:5" ht="12.75">
      <c r="C590">
        <f t="shared" si="57"/>
      </c>
      <c r="D590">
        <f t="shared" si="58"/>
      </c>
      <c r="E590">
        <f t="shared" si="59"/>
      </c>
    </row>
    <row r="591" spans="3:5" ht="12.75">
      <c r="C591">
        <f t="shared" si="57"/>
      </c>
      <c r="D591">
        <f t="shared" si="58"/>
      </c>
      <c r="E591">
        <f t="shared" si="59"/>
      </c>
    </row>
    <row r="592" spans="3:5" ht="12.75">
      <c r="C592">
        <f t="shared" si="57"/>
      </c>
      <c r="D592">
        <f t="shared" si="58"/>
      </c>
      <c r="E592">
        <f t="shared" si="59"/>
      </c>
    </row>
    <row r="593" spans="3:5" ht="12.75">
      <c r="C593">
        <f t="shared" si="57"/>
      </c>
      <c r="D593">
        <f t="shared" si="58"/>
      </c>
      <c r="E593">
        <f t="shared" si="59"/>
      </c>
    </row>
    <row r="594" spans="3:5" ht="12.75">
      <c r="C594">
        <f t="shared" si="57"/>
      </c>
      <c r="D594">
        <f t="shared" si="58"/>
      </c>
      <c r="E594">
        <f t="shared" si="59"/>
      </c>
    </row>
    <row r="595" spans="3:5" ht="12.75">
      <c r="C595">
        <f t="shared" si="57"/>
      </c>
      <c r="D595">
        <f t="shared" si="58"/>
      </c>
      <c r="E595">
        <f t="shared" si="59"/>
      </c>
    </row>
    <row r="596" spans="3:5" ht="12.75">
      <c r="C596">
        <f t="shared" si="57"/>
      </c>
      <c r="D596">
        <f t="shared" si="58"/>
      </c>
      <c r="E596">
        <f t="shared" si="59"/>
      </c>
    </row>
    <row r="597" spans="3:5" ht="12.75">
      <c r="C597">
        <f t="shared" si="57"/>
      </c>
      <c r="D597">
        <f t="shared" si="58"/>
      </c>
      <c r="E597">
        <f t="shared" si="59"/>
      </c>
    </row>
    <row r="598" spans="3:5" ht="12.75">
      <c r="C598">
        <f t="shared" si="57"/>
      </c>
      <c r="D598">
        <f t="shared" si="58"/>
      </c>
      <c r="E598">
        <f t="shared" si="59"/>
      </c>
    </row>
    <row r="599" spans="3:5" ht="12.75">
      <c r="C599">
        <f t="shared" si="57"/>
      </c>
      <c r="D599">
        <f t="shared" si="58"/>
      </c>
      <c r="E599">
        <f t="shared" si="59"/>
      </c>
    </row>
    <row r="600" spans="3:5" ht="12.75">
      <c r="C600">
        <f t="shared" si="57"/>
      </c>
      <c r="D600">
        <f t="shared" si="58"/>
      </c>
      <c r="E600">
        <f t="shared" si="59"/>
      </c>
    </row>
    <row r="601" spans="3:5" ht="12.75">
      <c r="C601">
        <f t="shared" si="57"/>
      </c>
      <c r="D601">
        <f t="shared" si="58"/>
      </c>
      <c r="E601">
        <f t="shared" si="59"/>
      </c>
    </row>
    <row r="602" spans="3:5" ht="12.75">
      <c r="C602">
        <f t="shared" si="57"/>
      </c>
      <c r="D602">
        <f t="shared" si="58"/>
      </c>
      <c r="E602">
        <f t="shared" si="59"/>
      </c>
    </row>
    <row r="603" spans="3:5" ht="12.75">
      <c r="C603">
        <f t="shared" si="57"/>
      </c>
      <c r="D603">
        <f t="shared" si="58"/>
      </c>
      <c r="E603">
        <f t="shared" si="59"/>
      </c>
    </row>
    <row r="604" spans="3:5" ht="12.75">
      <c r="C604">
        <f t="shared" si="57"/>
      </c>
      <c r="D604">
        <f t="shared" si="58"/>
      </c>
      <c r="E604">
        <f t="shared" si="59"/>
      </c>
    </row>
    <row r="605" spans="3:5" ht="12.75">
      <c r="C605">
        <f t="shared" si="57"/>
      </c>
      <c r="D605">
        <f t="shared" si="58"/>
      </c>
      <c r="E605">
        <f t="shared" si="59"/>
      </c>
    </row>
    <row r="606" spans="3:5" ht="12.75">
      <c r="C606">
        <f t="shared" si="57"/>
      </c>
      <c r="D606">
        <f t="shared" si="58"/>
      </c>
      <c r="E606">
        <f t="shared" si="59"/>
      </c>
    </row>
    <row r="607" spans="3:5" ht="12.75">
      <c r="C607">
        <f t="shared" si="57"/>
      </c>
      <c r="D607">
        <f t="shared" si="58"/>
      </c>
      <c r="E607">
        <f t="shared" si="59"/>
      </c>
    </row>
    <row r="608" spans="3:5" ht="12.75">
      <c r="C608">
        <f t="shared" si="57"/>
      </c>
      <c r="D608">
        <f t="shared" si="58"/>
      </c>
      <c r="E608">
        <f t="shared" si="59"/>
      </c>
    </row>
    <row r="609" spans="3:5" ht="12.75">
      <c r="C609">
        <f t="shared" si="57"/>
      </c>
      <c r="D609">
        <f t="shared" si="58"/>
      </c>
      <c r="E609">
        <f t="shared" si="59"/>
      </c>
    </row>
    <row r="610" spans="3:5" ht="12.75">
      <c r="C610">
        <f t="shared" si="57"/>
      </c>
      <c r="D610">
        <f t="shared" si="58"/>
      </c>
      <c r="E610">
        <f t="shared" si="59"/>
      </c>
    </row>
    <row r="611" spans="3:5" ht="12.75">
      <c r="C611">
        <f t="shared" si="57"/>
      </c>
      <c r="D611">
        <f t="shared" si="58"/>
      </c>
      <c r="E611">
        <f t="shared" si="59"/>
      </c>
    </row>
    <row r="612" spans="3:5" ht="12.75">
      <c r="C612">
        <f t="shared" si="57"/>
      </c>
      <c r="D612">
        <f t="shared" si="58"/>
      </c>
      <c r="E612">
        <f t="shared" si="59"/>
      </c>
    </row>
    <row r="613" spans="3:5" ht="12.75">
      <c r="C613">
        <f t="shared" si="57"/>
      </c>
      <c r="D613">
        <f t="shared" si="58"/>
      </c>
      <c r="E613">
        <f t="shared" si="59"/>
      </c>
    </row>
    <row r="614" spans="3:5" ht="12.75">
      <c r="C614">
        <f t="shared" si="57"/>
      </c>
      <c r="D614">
        <f t="shared" si="58"/>
      </c>
      <c r="E614">
        <f t="shared" si="59"/>
      </c>
    </row>
    <row r="615" spans="3:5" ht="12.75">
      <c r="C615">
        <f t="shared" si="57"/>
      </c>
      <c r="D615">
        <f t="shared" si="58"/>
      </c>
      <c r="E615">
        <f t="shared" si="59"/>
      </c>
    </row>
    <row r="616" spans="3:5" ht="12.75">
      <c r="C616">
        <f t="shared" si="57"/>
      </c>
      <c r="D616">
        <f t="shared" si="58"/>
      </c>
      <c r="E616">
        <f t="shared" si="59"/>
      </c>
    </row>
    <row r="617" spans="3:5" ht="12.75">
      <c r="C617">
        <f t="shared" si="57"/>
      </c>
      <c r="D617">
        <f t="shared" si="58"/>
      </c>
      <c r="E617">
        <f t="shared" si="59"/>
      </c>
    </row>
    <row r="618" spans="3:5" ht="12.75">
      <c r="C618">
        <f t="shared" si="57"/>
      </c>
      <c r="D618">
        <f t="shared" si="58"/>
      </c>
      <c r="E618">
        <f t="shared" si="59"/>
      </c>
    </row>
    <row r="619" spans="3:5" ht="12.75">
      <c r="C619">
        <f t="shared" si="57"/>
      </c>
      <c r="D619">
        <f t="shared" si="58"/>
      </c>
      <c r="E619">
        <f t="shared" si="59"/>
      </c>
    </row>
    <row r="620" spans="3:5" ht="12.75">
      <c r="C620">
        <f t="shared" si="57"/>
      </c>
      <c r="D620">
        <f t="shared" si="58"/>
      </c>
      <c r="E620">
        <f t="shared" si="59"/>
      </c>
    </row>
    <row r="621" spans="3:5" ht="12.75">
      <c r="C621">
        <f t="shared" si="57"/>
      </c>
      <c r="D621">
        <f t="shared" si="58"/>
      </c>
      <c r="E621">
        <f t="shared" si="59"/>
      </c>
    </row>
    <row r="622" spans="3:5" ht="12.75">
      <c r="C622">
        <f t="shared" si="57"/>
      </c>
      <c r="D622">
        <f t="shared" si="58"/>
      </c>
      <c r="E622">
        <f t="shared" si="59"/>
      </c>
    </row>
    <row r="623" spans="3:5" ht="12.75">
      <c r="C623">
        <f t="shared" si="57"/>
      </c>
      <c r="D623">
        <f t="shared" si="58"/>
      </c>
      <c r="E623">
        <f t="shared" si="59"/>
      </c>
    </row>
    <row r="624" spans="3:5" ht="12.75">
      <c r="C624">
        <f t="shared" si="57"/>
      </c>
      <c r="D624">
        <f t="shared" si="58"/>
      </c>
      <c r="E624">
        <f t="shared" si="59"/>
      </c>
    </row>
    <row r="625" spans="3:5" ht="12.75">
      <c r="C625">
        <f t="shared" si="57"/>
      </c>
      <c r="D625">
        <f t="shared" si="58"/>
      </c>
      <c r="E625">
        <f t="shared" si="59"/>
      </c>
    </row>
    <row r="626" spans="3:5" ht="12.75">
      <c r="C626">
        <f t="shared" si="57"/>
      </c>
      <c r="D626">
        <f t="shared" si="58"/>
      </c>
      <c r="E626">
        <f t="shared" si="59"/>
      </c>
    </row>
    <row r="627" spans="3:5" ht="12.75">
      <c r="C627">
        <f t="shared" si="57"/>
      </c>
      <c r="D627">
        <f t="shared" si="58"/>
      </c>
      <c r="E627">
        <f t="shared" si="59"/>
      </c>
    </row>
    <row r="628" spans="3:5" ht="12.75">
      <c r="C628">
        <f t="shared" si="57"/>
      </c>
      <c r="D628">
        <f t="shared" si="58"/>
      </c>
      <c r="E628">
        <f t="shared" si="59"/>
      </c>
    </row>
    <row r="629" spans="3:5" ht="12.75">
      <c r="C629">
        <f t="shared" si="57"/>
      </c>
      <c r="D629">
        <f t="shared" si="58"/>
      </c>
      <c r="E629">
        <f t="shared" si="59"/>
      </c>
    </row>
    <row r="630" spans="3:5" ht="12.75">
      <c r="C630">
        <f t="shared" si="57"/>
      </c>
      <c r="D630">
        <f t="shared" si="58"/>
      </c>
      <c r="E630">
        <f t="shared" si="59"/>
      </c>
    </row>
    <row r="631" spans="3:5" ht="12.75">
      <c r="C631">
        <f t="shared" si="57"/>
      </c>
      <c r="D631">
        <f t="shared" si="58"/>
      </c>
      <c r="E631">
        <f t="shared" si="59"/>
      </c>
    </row>
    <row r="632" spans="3:5" ht="12.75">
      <c r="C632">
        <f t="shared" si="57"/>
      </c>
      <c r="D632">
        <f t="shared" si="58"/>
      </c>
      <c r="E632">
        <f t="shared" si="59"/>
      </c>
    </row>
    <row r="633" spans="3:5" ht="12.75">
      <c r="C633">
        <f t="shared" si="57"/>
      </c>
      <c r="D633">
        <f t="shared" si="58"/>
      </c>
      <c r="E633">
        <f t="shared" si="59"/>
      </c>
    </row>
    <row r="634" spans="3:5" ht="12.75">
      <c r="C634">
        <f t="shared" si="57"/>
      </c>
      <c r="D634">
        <f t="shared" si="58"/>
      </c>
      <c r="E634">
        <f t="shared" si="59"/>
      </c>
    </row>
    <row r="635" spans="3:5" ht="12.75">
      <c r="C635">
        <f t="shared" si="57"/>
      </c>
      <c r="D635">
        <f t="shared" si="58"/>
      </c>
      <c r="E635">
        <f t="shared" si="59"/>
      </c>
    </row>
    <row r="636" spans="3:5" ht="12.75">
      <c r="C636">
        <f t="shared" si="57"/>
      </c>
      <c r="D636">
        <f t="shared" si="58"/>
      </c>
      <c r="E636">
        <f t="shared" si="59"/>
      </c>
    </row>
    <row r="637" spans="3:5" ht="12.75">
      <c r="C637">
        <f t="shared" si="57"/>
      </c>
      <c r="D637">
        <f t="shared" si="58"/>
      </c>
      <c r="E637">
        <f t="shared" si="59"/>
      </c>
    </row>
    <row r="638" spans="3:5" ht="12.75">
      <c r="C638">
        <f aca="true" t="shared" si="60" ref="C638:C701">IF(AND(N638&lt;=0.005,N638&gt;0),"1","")</f>
      </c>
      <c r="D638">
        <f aca="true" t="shared" si="61" ref="D638:D701">IF(AND(R638&lt;=0.005,R638&gt;0),"2","")</f>
      </c>
      <c r="E638">
        <f aca="true" t="shared" si="62" ref="E638:E701">IF(AND(T638&lt;=0.005,T638&gt;0),"t","")</f>
      </c>
    </row>
    <row r="639" spans="3:5" ht="12.75">
      <c r="C639">
        <f t="shared" si="60"/>
      </c>
      <c r="D639">
        <f t="shared" si="61"/>
      </c>
      <c r="E639">
        <f t="shared" si="62"/>
      </c>
    </row>
    <row r="640" spans="3:5" ht="12.75">
      <c r="C640">
        <f t="shared" si="60"/>
      </c>
      <c r="D640">
        <f t="shared" si="61"/>
      </c>
      <c r="E640">
        <f t="shared" si="62"/>
      </c>
    </row>
    <row r="641" spans="3:5" ht="12.75">
      <c r="C641">
        <f t="shared" si="60"/>
      </c>
      <c r="D641">
        <f t="shared" si="61"/>
      </c>
      <c r="E641">
        <f t="shared" si="62"/>
      </c>
    </row>
    <row r="642" spans="3:5" ht="12.75">
      <c r="C642">
        <f t="shared" si="60"/>
      </c>
      <c r="D642">
        <f t="shared" si="61"/>
      </c>
      <c r="E642">
        <f t="shared" si="62"/>
      </c>
    </row>
    <row r="643" spans="3:5" ht="12.75">
      <c r="C643">
        <f t="shared" si="60"/>
      </c>
      <c r="D643">
        <f t="shared" si="61"/>
      </c>
      <c r="E643">
        <f t="shared" si="62"/>
      </c>
    </row>
    <row r="644" spans="3:5" ht="12.75">
      <c r="C644">
        <f t="shared" si="60"/>
      </c>
      <c r="D644">
        <f t="shared" si="61"/>
      </c>
      <c r="E644">
        <f t="shared" si="62"/>
      </c>
    </row>
    <row r="645" spans="3:5" ht="12.75">
      <c r="C645">
        <f t="shared" si="60"/>
      </c>
      <c r="D645">
        <f t="shared" si="61"/>
      </c>
      <c r="E645">
        <f t="shared" si="62"/>
      </c>
    </row>
    <row r="646" spans="3:5" ht="12.75">
      <c r="C646">
        <f t="shared" si="60"/>
      </c>
      <c r="D646">
        <f t="shared" si="61"/>
      </c>
      <c r="E646">
        <f t="shared" si="62"/>
      </c>
    </row>
    <row r="647" spans="3:5" ht="12.75">
      <c r="C647">
        <f t="shared" si="60"/>
      </c>
      <c r="D647">
        <f t="shared" si="61"/>
      </c>
      <c r="E647">
        <f t="shared" si="62"/>
      </c>
    </row>
    <row r="648" spans="3:5" ht="12.75">
      <c r="C648">
        <f t="shared" si="60"/>
      </c>
      <c r="D648">
        <f t="shared" si="61"/>
      </c>
      <c r="E648">
        <f t="shared" si="62"/>
      </c>
    </row>
    <row r="649" spans="3:5" ht="12.75">
      <c r="C649">
        <f t="shared" si="60"/>
      </c>
      <c r="D649">
        <f t="shared" si="61"/>
      </c>
      <c r="E649">
        <f t="shared" si="62"/>
      </c>
    </row>
    <row r="650" spans="3:5" ht="12.75">
      <c r="C650">
        <f t="shared" si="60"/>
      </c>
      <c r="D650">
        <f t="shared" si="61"/>
      </c>
      <c r="E650">
        <f t="shared" si="62"/>
      </c>
    </row>
    <row r="651" spans="3:5" ht="12.75">
      <c r="C651">
        <f t="shared" si="60"/>
      </c>
      <c r="D651">
        <f t="shared" si="61"/>
      </c>
      <c r="E651">
        <f t="shared" si="62"/>
      </c>
    </row>
    <row r="652" spans="3:5" ht="12.75">
      <c r="C652">
        <f t="shared" si="60"/>
      </c>
      <c r="D652">
        <f t="shared" si="61"/>
      </c>
      <c r="E652">
        <f t="shared" si="62"/>
      </c>
    </row>
    <row r="653" spans="3:5" ht="12.75">
      <c r="C653">
        <f t="shared" si="60"/>
      </c>
      <c r="D653">
        <f t="shared" si="61"/>
      </c>
      <c r="E653">
        <f t="shared" si="62"/>
      </c>
    </row>
    <row r="654" spans="3:5" ht="12.75">
      <c r="C654">
        <f t="shared" si="60"/>
      </c>
      <c r="D654">
        <f t="shared" si="61"/>
      </c>
      <c r="E654">
        <f t="shared" si="62"/>
      </c>
    </row>
    <row r="655" spans="3:5" ht="12.75">
      <c r="C655">
        <f t="shared" si="60"/>
      </c>
      <c r="D655">
        <f t="shared" si="61"/>
      </c>
      <c r="E655">
        <f t="shared" si="62"/>
      </c>
    </row>
    <row r="656" spans="3:5" ht="12.75">
      <c r="C656">
        <f t="shared" si="60"/>
      </c>
      <c r="D656">
        <f t="shared" si="61"/>
      </c>
      <c r="E656">
        <f t="shared" si="62"/>
      </c>
    </row>
    <row r="657" spans="3:5" ht="12.75">
      <c r="C657">
        <f t="shared" si="60"/>
      </c>
      <c r="D657">
        <f t="shared" si="61"/>
      </c>
      <c r="E657">
        <f t="shared" si="62"/>
      </c>
    </row>
    <row r="658" spans="3:5" ht="12.75">
      <c r="C658">
        <f t="shared" si="60"/>
      </c>
      <c r="D658">
        <f t="shared" si="61"/>
      </c>
      <c r="E658">
        <f t="shared" si="62"/>
      </c>
    </row>
    <row r="659" spans="3:5" ht="12.75">
      <c r="C659">
        <f t="shared" si="60"/>
      </c>
      <c r="D659">
        <f t="shared" si="61"/>
      </c>
      <c r="E659">
        <f t="shared" si="62"/>
      </c>
    </row>
    <row r="660" spans="3:5" ht="12.75">
      <c r="C660">
        <f t="shared" si="60"/>
      </c>
      <c r="D660">
        <f t="shared" si="61"/>
      </c>
      <c r="E660">
        <f t="shared" si="62"/>
      </c>
    </row>
    <row r="661" spans="3:5" ht="12.75">
      <c r="C661">
        <f t="shared" si="60"/>
      </c>
      <c r="D661">
        <f t="shared" si="61"/>
      </c>
      <c r="E661">
        <f t="shared" si="62"/>
      </c>
    </row>
    <row r="662" spans="3:5" ht="12.75">
      <c r="C662">
        <f t="shared" si="60"/>
      </c>
      <c r="D662">
        <f t="shared" si="61"/>
      </c>
      <c r="E662">
        <f t="shared" si="62"/>
      </c>
    </row>
    <row r="663" spans="3:5" ht="12.75">
      <c r="C663">
        <f t="shared" si="60"/>
      </c>
      <c r="D663">
        <f t="shared" si="61"/>
      </c>
      <c r="E663">
        <f t="shared" si="62"/>
      </c>
    </row>
    <row r="664" spans="3:5" ht="12.75">
      <c r="C664">
        <f t="shared" si="60"/>
      </c>
      <c r="D664">
        <f t="shared" si="61"/>
      </c>
      <c r="E664">
        <f t="shared" si="62"/>
      </c>
    </row>
    <row r="665" spans="3:5" ht="12.75">
      <c r="C665">
        <f t="shared" si="60"/>
      </c>
      <c r="D665">
        <f t="shared" si="61"/>
      </c>
      <c r="E665">
        <f t="shared" si="62"/>
      </c>
    </row>
    <row r="666" spans="3:5" ht="12.75">
      <c r="C666">
        <f t="shared" si="60"/>
      </c>
      <c r="D666">
        <f t="shared" si="61"/>
      </c>
      <c r="E666">
        <f t="shared" si="62"/>
      </c>
    </row>
    <row r="667" spans="3:5" ht="12.75">
      <c r="C667">
        <f t="shared" si="60"/>
      </c>
      <c r="D667">
        <f t="shared" si="61"/>
      </c>
      <c r="E667">
        <f t="shared" si="62"/>
      </c>
    </row>
    <row r="668" spans="3:5" ht="12.75">
      <c r="C668">
        <f t="shared" si="60"/>
      </c>
      <c r="D668">
        <f t="shared" si="61"/>
      </c>
      <c r="E668">
        <f t="shared" si="62"/>
      </c>
    </row>
    <row r="669" spans="3:5" ht="12.75">
      <c r="C669">
        <f t="shared" si="60"/>
      </c>
      <c r="D669">
        <f t="shared" si="61"/>
      </c>
      <c r="E669">
        <f t="shared" si="62"/>
      </c>
    </row>
    <row r="670" spans="3:5" ht="12.75">
      <c r="C670">
        <f t="shared" si="60"/>
      </c>
      <c r="D670">
        <f t="shared" si="61"/>
      </c>
      <c r="E670">
        <f t="shared" si="62"/>
      </c>
    </row>
    <row r="671" spans="3:5" ht="12.75">
      <c r="C671">
        <f t="shared" si="60"/>
      </c>
      <c r="D671">
        <f t="shared" si="61"/>
      </c>
      <c r="E671">
        <f t="shared" si="62"/>
      </c>
    </row>
    <row r="672" spans="3:5" ht="12.75">
      <c r="C672">
        <f t="shared" si="60"/>
      </c>
      <c r="D672">
        <f t="shared" si="61"/>
      </c>
      <c r="E672">
        <f t="shared" si="62"/>
      </c>
    </row>
    <row r="673" spans="3:5" ht="12.75">
      <c r="C673">
        <f t="shared" si="60"/>
      </c>
      <c r="D673">
        <f t="shared" si="61"/>
      </c>
      <c r="E673">
        <f t="shared" si="62"/>
      </c>
    </row>
    <row r="674" spans="3:5" ht="12.75">
      <c r="C674">
        <f t="shared" si="60"/>
      </c>
      <c r="D674">
        <f t="shared" si="61"/>
      </c>
      <c r="E674">
        <f t="shared" si="62"/>
      </c>
    </row>
    <row r="675" spans="3:5" ht="12.75">
      <c r="C675">
        <f t="shared" si="60"/>
      </c>
      <c r="D675">
        <f t="shared" si="61"/>
      </c>
      <c r="E675">
        <f t="shared" si="62"/>
      </c>
    </row>
    <row r="676" spans="3:5" ht="12.75">
      <c r="C676">
        <f t="shared" si="60"/>
      </c>
      <c r="D676">
        <f t="shared" si="61"/>
      </c>
      <c r="E676">
        <f t="shared" si="62"/>
      </c>
    </row>
    <row r="677" spans="3:5" ht="12.75">
      <c r="C677">
        <f t="shared" si="60"/>
      </c>
      <c r="D677">
        <f t="shared" si="61"/>
      </c>
      <c r="E677">
        <f t="shared" si="62"/>
      </c>
    </row>
    <row r="678" spans="3:5" ht="12.75">
      <c r="C678">
        <f t="shared" si="60"/>
      </c>
      <c r="D678">
        <f t="shared" si="61"/>
      </c>
      <c r="E678">
        <f t="shared" si="62"/>
      </c>
    </row>
    <row r="679" spans="3:5" ht="12.75">
      <c r="C679">
        <f t="shared" si="60"/>
      </c>
      <c r="D679">
        <f t="shared" si="61"/>
      </c>
      <c r="E679">
        <f t="shared" si="62"/>
      </c>
    </row>
    <row r="680" spans="3:5" ht="12.75">
      <c r="C680">
        <f t="shared" si="60"/>
      </c>
      <c r="D680">
        <f t="shared" si="61"/>
      </c>
      <c r="E680">
        <f t="shared" si="62"/>
      </c>
    </row>
    <row r="681" spans="3:5" ht="12.75">
      <c r="C681">
        <f t="shared" si="60"/>
      </c>
      <c r="D681">
        <f t="shared" si="61"/>
      </c>
      <c r="E681">
        <f t="shared" si="62"/>
      </c>
    </row>
    <row r="682" spans="3:5" ht="12.75">
      <c r="C682">
        <f t="shared" si="60"/>
      </c>
      <c r="D682">
        <f t="shared" si="61"/>
      </c>
      <c r="E682">
        <f t="shared" si="62"/>
      </c>
    </row>
    <row r="683" spans="3:5" ht="12.75">
      <c r="C683">
        <f t="shared" si="60"/>
      </c>
      <c r="D683">
        <f t="shared" si="61"/>
      </c>
      <c r="E683">
        <f t="shared" si="62"/>
      </c>
    </row>
    <row r="684" spans="3:5" ht="12.75">
      <c r="C684">
        <f t="shared" si="60"/>
      </c>
      <c r="D684">
        <f t="shared" si="61"/>
      </c>
      <c r="E684">
        <f t="shared" si="62"/>
      </c>
    </row>
    <row r="685" spans="3:5" ht="12.75">
      <c r="C685">
        <f t="shared" si="60"/>
      </c>
      <c r="D685">
        <f t="shared" si="61"/>
      </c>
      <c r="E685">
        <f t="shared" si="62"/>
      </c>
    </row>
    <row r="686" spans="3:5" ht="12.75">
      <c r="C686">
        <f t="shared" si="60"/>
      </c>
      <c r="D686">
        <f t="shared" si="61"/>
      </c>
      <c r="E686">
        <f t="shared" si="62"/>
      </c>
    </row>
    <row r="687" spans="3:5" ht="12.75">
      <c r="C687">
        <f t="shared" si="60"/>
      </c>
      <c r="D687">
        <f t="shared" si="61"/>
      </c>
      <c r="E687">
        <f t="shared" si="62"/>
      </c>
    </row>
    <row r="688" spans="3:5" ht="12.75">
      <c r="C688">
        <f t="shared" si="60"/>
      </c>
      <c r="D688">
        <f t="shared" si="61"/>
      </c>
      <c r="E688">
        <f t="shared" si="62"/>
      </c>
    </row>
    <row r="689" spans="3:5" ht="12.75">
      <c r="C689">
        <f t="shared" si="60"/>
      </c>
      <c r="D689">
        <f t="shared" si="61"/>
      </c>
      <c r="E689">
        <f t="shared" si="62"/>
      </c>
    </row>
    <row r="690" spans="3:5" ht="12.75">
      <c r="C690">
        <f t="shared" si="60"/>
      </c>
      <c r="D690">
        <f t="shared" si="61"/>
      </c>
      <c r="E690">
        <f t="shared" si="62"/>
      </c>
    </row>
    <row r="691" spans="3:5" ht="12.75">
      <c r="C691">
        <f t="shared" si="60"/>
      </c>
      <c r="D691">
        <f t="shared" si="61"/>
      </c>
      <c r="E691">
        <f t="shared" si="62"/>
      </c>
    </row>
    <row r="692" spans="3:5" ht="12.75">
      <c r="C692">
        <f t="shared" si="60"/>
      </c>
      <c r="D692">
        <f t="shared" si="61"/>
      </c>
      <c r="E692">
        <f t="shared" si="62"/>
      </c>
    </row>
    <row r="693" spans="3:5" ht="12.75">
      <c r="C693">
        <f t="shared" si="60"/>
      </c>
      <c r="D693">
        <f t="shared" si="61"/>
      </c>
      <c r="E693">
        <f t="shared" si="62"/>
      </c>
    </row>
    <row r="694" spans="3:5" ht="12.75">
      <c r="C694">
        <f t="shared" si="60"/>
      </c>
      <c r="D694">
        <f t="shared" si="61"/>
      </c>
      <c r="E694">
        <f t="shared" si="62"/>
      </c>
    </row>
    <row r="695" spans="3:5" ht="12.75">
      <c r="C695">
        <f t="shared" si="60"/>
      </c>
      <c r="D695">
        <f t="shared" si="61"/>
      </c>
      <c r="E695">
        <f t="shared" si="62"/>
      </c>
    </row>
    <row r="696" spans="3:5" ht="12.75">
      <c r="C696">
        <f t="shared" si="60"/>
      </c>
      <c r="D696">
        <f t="shared" si="61"/>
      </c>
      <c r="E696">
        <f t="shared" si="62"/>
      </c>
    </row>
    <row r="697" spans="3:5" ht="12.75">
      <c r="C697">
        <f t="shared" si="60"/>
      </c>
      <c r="D697">
        <f t="shared" si="61"/>
      </c>
      <c r="E697">
        <f t="shared" si="62"/>
      </c>
    </row>
    <row r="698" spans="3:5" ht="12.75">
      <c r="C698">
        <f t="shared" si="60"/>
      </c>
      <c r="D698">
        <f t="shared" si="61"/>
      </c>
      <c r="E698">
        <f t="shared" si="62"/>
      </c>
    </row>
    <row r="699" spans="3:5" ht="12.75">
      <c r="C699">
        <f t="shared" si="60"/>
      </c>
      <c r="D699">
        <f t="shared" si="61"/>
      </c>
      <c r="E699">
        <f t="shared" si="62"/>
      </c>
    </row>
    <row r="700" spans="3:5" ht="12.75">
      <c r="C700">
        <f t="shared" si="60"/>
      </c>
      <c r="D700">
        <f t="shared" si="61"/>
      </c>
      <c r="E700">
        <f t="shared" si="62"/>
      </c>
    </row>
    <row r="701" spans="3:5" ht="12.75">
      <c r="C701">
        <f t="shared" si="60"/>
      </c>
      <c r="D701">
        <f t="shared" si="61"/>
      </c>
      <c r="E701">
        <f t="shared" si="62"/>
      </c>
    </row>
    <row r="702" spans="3:5" ht="12.75">
      <c r="C702">
        <f aca="true" t="shared" si="63" ref="C702:C765">IF(AND(N702&lt;=0.005,N702&gt;0),"1","")</f>
      </c>
      <c r="D702">
        <f aca="true" t="shared" si="64" ref="D702:D765">IF(AND(R702&lt;=0.005,R702&gt;0),"2","")</f>
      </c>
      <c r="E702">
        <f aca="true" t="shared" si="65" ref="E702:E765">IF(AND(T702&lt;=0.005,T702&gt;0),"t","")</f>
      </c>
    </row>
    <row r="703" spans="3:5" ht="12.75">
      <c r="C703">
        <f t="shared" si="63"/>
      </c>
      <c r="D703">
        <f t="shared" si="64"/>
      </c>
      <c r="E703">
        <f t="shared" si="65"/>
      </c>
    </row>
    <row r="704" spans="3:5" ht="12.75">
      <c r="C704">
        <f t="shared" si="63"/>
      </c>
      <c r="D704">
        <f t="shared" si="64"/>
      </c>
      <c r="E704">
        <f t="shared" si="65"/>
      </c>
    </row>
    <row r="705" spans="3:5" ht="12.75">
      <c r="C705">
        <f t="shared" si="63"/>
      </c>
      <c r="D705">
        <f t="shared" si="64"/>
      </c>
      <c r="E705">
        <f t="shared" si="65"/>
      </c>
    </row>
    <row r="706" spans="3:5" ht="12.75">
      <c r="C706">
        <f t="shared" si="63"/>
      </c>
      <c r="D706">
        <f t="shared" si="64"/>
      </c>
      <c r="E706">
        <f t="shared" si="65"/>
      </c>
    </row>
    <row r="707" spans="3:5" ht="12.75">
      <c r="C707">
        <f t="shared" si="63"/>
      </c>
      <c r="D707">
        <f t="shared" si="64"/>
      </c>
      <c r="E707">
        <f t="shared" si="65"/>
      </c>
    </row>
    <row r="708" spans="3:5" ht="12.75">
      <c r="C708">
        <f t="shared" si="63"/>
      </c>
      <c r="D708">
        <f t="shared" si="64"/>
      </c>
      <c r="E708">
        <f t="shared" si="65"/>
      </c>
    </row>
    <row r="709" spans="3:5" ht="12.75">
      <c r="C709">
        <f t="shared" si="63"/>
      </c>
      <c r="D709">
        <f t="shared" si="64"/>
      </c>
      <c r="E709">
        <f t="shared" si="65"/>
      </c>
    </row>
    <row r="710" spans="3:5" ht="12.75">
      <c r="C710">
        <f t="shared" si="63"/>
      </c>
      <c r="D710">
        <f t="shared" si="64"/>
      </c>
      <c r="E710">
        <f t="shared" si="65"/>
      </c>
    </row>
    <row r="711" spans="3:5" ht="12.75">
      <c r="C711">
        <f t="shared" si="63"/>
      </c>
      <c r="D711">
        <f t="shared" si="64"/>
      </c>
      <c r="E711">
        <f t="shared" si="65"/>
      </c>
    </row>
    <row r="712" spans="3:5" ht="12.75">
      <c r="C712">
        <f t="shared" si="63"/>
      </c>
      <c r="D712">
        <f t="shared" si="64"/>
      </c>
      <c r="E712">
        <f t="shared" si="65"/>
      </c>
    </row>
    <row r="713" spans="3:5" ht="12.75">
      <c r="C713">
        <f t="shared" si="63"/>
      </c>
      <c r="D713">
        <f t="shared" si="64"/>
      </c>
      <c r="E713">
        <f t="shared" si="65"/>
      </c>
    </row>
    <row r="714" spans="3:5" ht="12.75">
      <c r="C714">
        <f t="shared" si="63"/>
      </c>
      <c r="D714">
        <f t="shared" si="64"/>
      </c>
      <c r="E714">
        <f t="shared" si="65"/>
      </c>
    </row>
    <row r="715" spans="3:5" ht="12.75">
      <c r="C715">
        <f t="shared" si="63"/>
      </c>
      <c r="D715">
        <f t="shared" si="64"/>
      </c>
      <c r="E715">
        <f t="shared" si="65"/>
      </c>
    </row>
    <row r="716" spans="3:5" ht="12.75">
      <c r="C716">
        <f t="shared" si="63"/>
      </c>
      <c r="D716">
        <f t="shared" si="64"/>
      </c>
      <c r="E716">
        <f t="shared" si="65"/>
      </c>
    </row>
    <row r="717" spans="3:5" ht="12.75">
      <c r="C717">
        <f t="shared" si="63"/>
      </c>
      <c r="D717">
        <f t="shared" si="64"/>
      </c>
      <c r="E717">
        <f t="shared" si="65"/>
      </c>
    </row>
    <row r="718" spans="3:5" ht="12.75">
      <c r="C718">
        <f t="shared" si="63"/>
      </c>
      <c r="D718">
        <f t="shared" si="64"/>
      </c>
      <c r="E718">
        <f t="shared" si="65"/>
      </c>
    </row>
    <row r="719" spans="3:5" ht="12.75">
      <c r="C719">
        <f t="shared" si="63"/>
      </c>
      <c r="D719">
        <f t="shared" si="64"/>
      </c>
      <c r="E719">
        <f t="shared" si="65"/>
      </c>
    </row>
    <row r="720" spans="3:5" ht="12.75">
      <c r="C720">
        <f t="shared" si="63"/>
      </c>
      <c r="D720">
        <f t="shared" si="64"/>
      </c>
      <c r="E720">
        <f t="shared" si="65"/>
      </c>
    </row>
    <row r="721" spans="3:5" ht="12.75">
      <c r="C721">
        <f t="shared" si="63"/>
      </c>
      <c r="D721">
        <f t="shared" si="64"/>
      </c>
      <c r="E721">
        <f t="shared" si="65"/>
      </c>
    </row>
    <row r="722" spans="3:5" ht="12.75">
      <c r="C722">
        <f t="shared" si="63"/>
      </c>
      <c r="D722">
        <f t="shared" si="64"/>
      </c>
      <c r="E722">
        <f t="shared" si="65"/>
      </c>
    </row>
    <row r="723" spans="3:5" ht="12.75">
      <c r="C723">
        <f t="shared" si="63"/>
      </c>
      <c r="D723">
        <f t="shared" si="64"/>
      </c>
      <c r="E723">
        <f t="shared" si="65"/>
      </c>
    </row>
    <row r="724" spans="3:5" ht="12.75">
      <c r="C724">
        <f t="shared" si="63"/>
      </c>
      <c r="D724">
        <f t="shared" si="64"/>
      </c>
      <c r="E724">
        <f t="shared" si="65"/>
      </c>
    </row>
    <row r="725" spans="3:5" ht="12.75">
      <c r="C725">
        <f t="shared" si="63"/>
      </c>
      <c r="D725">
        <f t="shared" si="64"/>
      </c>
      <c r="E725">
        <f t="shared" si="65"/>
      </c>
    </row>
    <row r="726" spans="3:5" ht="12.75">
      <c r="C726">
        <f t="shared" si="63"/>
      </c>
      <c r="D726">
        <f t="shared" si="64"/>
      </c>
      <c r="E726">
        <f t="shared" si="65"/>
      </c>
    </row>
    <row r="727" spans="3:5" ht="12.75">
      <c r="C727">
        <f t="shared" si="63"/>
      </c>
      <c r="D727">
        <f t="shared" si="64"/>
      </c>
      <c r="E727">
        <f t="shared" si="65"/>
      </c>
    </row>
    <row r="728" spans="3:5" ht="12.75">
      <c r="C728">
        <f t="shared" si="63"/>
      </c>
      <c r="D728">
        <f t="shared" si="64"/>
      </c>
      <c r="E728">
        <f t="shared" si="65"/>
      </c>
    </row>
    <row r="729" spans="3:5" ht="12.75">
      <c r="C729">
        <f t="shared" si="63"/>
      </c>
      <c r="D729">
        <f t="shared" si="64"/>
      </c>
      <c r="E729">
        <f t="shared" si="65"/>
      </c>
    </row>
    <row r="730" spans="3:5" ht="12.75">
      <c r="C730">
        <f t="shared" si="63"/>
      </c>
      <c r="D730">
        <f t="shared" si="64"/>
      </c>
      <c r="E730">
        <f t="shared" si="65"/>
      </c>
    </row>
    <row r="731" spans="3:5" ht="12.75">
      <c r="C731">
        <f t="shared" si="63"/>
      </c>
      <c r="D731">
        <f t="shared" si="64"/>
      </c>
      <c r="E731">
        <f t="shared" si="65"/>
      </c>
    </row>
    <row r="732" spans="3:5" ht="12.75">
      <c r="C732">
        <f t="shared" si="63"/>
      </c>
      <c r="D732">
        <f t="shared" si="64"/>
      </c>
      <c r="E732">
        <f t="shared" si="65"/>
      </c>
    </row>
    <row r="733" spans="3:5" ht="12.75">
      <c r="C733">
        <f t="shared" si="63"/>
      </c>
      <c r="D733">
        <f t="shared" si="64"/>
      </c>
      <c r="E733">
        <f t="shared" si="65"/>
      </c>
    </row>
    <row r="734" spans="3:5" ht="12.75">
      <c r="C734">
        <f t="shared" si="63"/>
      </c>
      <c r="D734">
        <f t="shared" si="64"/>
      </c>
      <c r="E734">
        <f t="shared" si="65"/>
      </c>
    </row>
    <row r="735" spans="3:5" ht="12.75">
      <c r="C735">
        <f t="shared" si="63"/>
      </c>
      <c r="D735">
        <f t="shared" si="64"/>
      </c>
      <c r="E735">
        <f t="shared" si="65"/>
      </c>
    </row>
    <row r="736" spans="3:5" ht="12.75">
      <c r="C736">
        <f t="shared" si="63"/>
      </c>
      <c r="D736">
        <f t="shared" si="64"/>
      </c>
      <c r="E736">
        <f t="shared" si="65"/>
      </c>
    </row>
    <row r="737" spans="3:5" ht="12.75">
      <c r="C737">
        <f t="shared" si="63"/>
      </c>
      <c r="D737">
        <f t="shared" si="64"/>
      </c>
      <c r="E737">
        <f t="shared" si="65"/>
      </c>
    </row>
    <row r="738" spans="3:5" ht="12.75">
      <c r="C738">
        <f t="shared" si="63"/>
      </c>
      <c r="D738">
        <f t="shared" si="64"/>
      </c>
      <c r="E738">
        <f t="shared" si="65"/>
      </c>
    </row>
    <row r="739" spans="3:5" ht="12.75">
      <c r="C739">
        <f t="shared" si="63"/>
      </c>
      <c r="D739">
        <f t="shared" si="64"/>
      </c>
      <c r="E739">
        <f t="shared" si="65"/>
      </c>
    </row>
    <row r="740" spans="3:5" ht="12.75">
      <c r="C740">
        <f t="shared" si="63"/>
      </c>
      <c r="D740">
        <f t="shared" si="64"/>
      </c>
      <c r="E740">
        <f t="shared" si="65"/>
      </c>
    </row>
    <row r="741" spans="3:5" ht="12.75">
      <c r="C741">
        <f t="shared" si="63"/>
      </c>
      <c r="D741">
        <f t="shared" si="64"/>
      </c>
      <c r="E741">
        <f t="shared" si="65"/>
      </c>
    </row>
    <row r="742" spans="3:5" ht="12.75">
      <c r="C742">
        <f t="shared" si="63"/>
      </c>
      <c r="D742">
        <f t="shared" si="64"/>
      </c>
      <c r="E742">
        <f t="shared" si="65"/>
      </c>
    </row>
    <row r="743" spans="3:5" ht="12.75">
      <c r="C743">
        <f t="shared" si="63"/>
      </c>
      <c r="D743">
        <f t="shared" si="64"/>
      </c>
      <c r="E743">
        <f t="shared" si="65"/>
      </c>
    </row>
    <row r="744" spans="3:5" ht="12.75">
      <c r="C744">
        <f t="shared" si="63"/>
      </c>
      <c r="D744">
        <f t="shared" si="64"/>
      </c>
      <c r="E744">
        <f t="shared" si="65"/>
      </c>
    </row>
    <row r="745" spans="3:5" ht="12.75">
      <c r="C745">
        <f t="shared" si="63"/>
      </c>
      <c r="D745">
        <f t="shared" si="64"/>
      </c>
      <c r="E745">
        <f t="shared" si="65"/>
      </c>
    </row>
    <row r="746" spans="3:5" ht="12.75">
      <c r="C746">
        <f t="shared" si="63"/>
      </c>
      <c r="D746">
        <f t="shared" si="64"/>
      </c>
      <c r="E746">
        <f t="shared" si="65"/>
      </c>
    </row>
    <row r="747" spans="3:5" ht="12.75">
      <c r="C747">
        <f t="shared" si="63"/>
      </c>
      <c r="D747">
        <f t="shared" si="64"/>
      </c>
      <c r="E747">
        <f t="shared" si="65"/>
      </c>
    </row>
    <row r="748" spans="3:5" ht="12.75">
      <c r="C748">
        <f t="shared" si="63"/>
      </c>
      <c r="D748">
        <f t="shared" si="64"/>
      </c>
      <c r="E748">
        <f t="shared" si="65"/>
      </c>
    </row>
    <row r="749" spans="3:5" ht="12.75">
      <c r="C749">
        <f t="shared" si="63"/>
      </c>
      <c r="D749">
        <f t="shared" si="64"/>
      </c>
      <c r="E749">
        <f t="shared" si="65"/>
      </c>
    </row>
    <row r="750" spans="3:5" ht="12.75">
      <c r="C750">
        <f t="shared" si="63"/>
      </c>
      <c r="D750">
        <f t="shared" si="64"/>
      </c>
      <c r="E750">
        <f t="shared" si="65"/>
      </c>
    </row>
    <row r="751" spans="3:5" ht="12.75">
      <c r="C751">
        <f t="shared" si="63"/>
      </c>
      <c r="D751">
        <f t="shared" si="64"/>
      </c>
      <c r="E751">
        <f t="shared" si="65"/>
      </c>
    </row>
    <row r="752" spans="3:5" ht="12.75">
      <c r="C752">
        <f t="shared" si="63"/>
      </c>
      <c r="D752">
        <f t="shared" si="64"/>
      </c>
      <c r="E752">
        <f t="shared" si="65"/>
      </c>
    </row>
    <row r="753" spans="3:5" ht="12.75">
      <c r="C753">
        <f t="shared" si="63"/>
      </c>
      <c r="D753">
        <f t="shared" si="64"/>
      </c>
      <c r="E753">
        <f t="shared" si="65"/>
      </c>
    </row>
    <row r="754" spans="3:5" ht="12.75">
      <c r="C754">
        <f t="shared" si="63"/>
      </c>
      <c r="D754">
        <f t="shared" si="64"/>
      </c>
      <c r="E754">
        <f t="shared" si="65"/>
      </c>
    </row>
    <row r="755" spans="3:5" ht="12.75">
      <c r="C755">
        <f t="shared" si="63"/>
      </c>
      <c r="D755">
        <f t="shared" si="64"/>
      </c>
      <c r="E755">
        <f t="shared" si="65"/>
      </c>
    </row>
    <row r="756" spans="3:5" ht="12.75">
      <c r="C756">
        <f t="shared" si="63"/>
      </c>
      <c r="D756">
        <f t="shared" si="64"/>
      </c>
      <c r="E756">
        <f t="shared" si="65"/>
      </c>
    </row>
    <row r="757" spans="3:5" ht="12.75">
      <c r="C757">
        <f t="shared" si="63"/>
      </c>
      <c r="D757">
        <f t="shared" si="64"/>
      </c>
      <c r="E757">
        <f t="shared" si="65"/>
      </c>
    </row>
    <row r="758" spans="3:5" ht="12.75">
      <c r="C758">
        <f t="shared" si="63"/>
      </c>
      <c r="D758">
        <f t="shared" si="64"/>
      </c>
      <c r="E758">
        <f t="shared" si="65"/>
      </c>
    </row>
    <row r="759" spans="3:5" ht="12.75">
      <c r="C759">
        <f t="shared" si="63"/>
      </c>
      <c r="D759">
        <f t="shared" si="64"/>
      </c>
      <c r="E759">
        <f t="shared" si="65"/>
      </c>
    </row>
    <row r="760" spans="3:5" ht="12.75">
      <c r="C760">
        <f t="shared" si="63"/>
      </c>
      <c r="D760">
        <f t="shared" si="64"/>
      </c>
      <c r="E760">
        <f t="shared" si="65"/>
      </c>
    </row>
    <row r="761" spans="3:5" ht="12.75">
      <c r="C761">
        <f t="shared" si="63"/>
      </c>
      <c r="D761">
        <f t="shared" si="64"/>
      </c>
      <c r="E761">
        <f t="shared" si="65"/>
      </c>
    </row>
    <row r="762" spans="3:5" ht="12.75">
      <c r="C762">
        <f t="shared" si="63"/>
      </c>
      <c r="D762">
        <f t="shared" si="64"/>
      </c>
      <c r="E762">
        <f t="shared" si="65"/>
      </c>
    </row>
    <row r="763" spans="3:5" ht="12.75">
      <c r="C763">
        <f t="shared" si="63"/>
      </c>
      <c r="D763">
        <f t="shared" si="64"/>
      </c>
      <c r="E763">
        <f t="shared" si="65"/>
      </c>
    </row>
    <row r="764" spans="3:5" ht="12.75">
      <c r="C764">
        <f t="shared" si="63"/>
      </c>
      <c r="D764">
        <f t="shared" si="64"/>
      </c>
      <c r="E764">
        <f t="shared" si="65"/>
      </c>
    </row>
    <row r="765" spans="3:5" ht="12.75">
      <c r="C765">
        <f t="shared" si="63"/>
      </c>
      <c r="D765">
        <f t="shared" si="64"/>
      </c>
      <c r="E765">
        <f t="shared" si="65"/>
      </c>
    </row>
    <row r="766" spans="3:5" ht="12.75">
      <c r="C766">
        <f aca="true" t="shared" si="66" ref="C766:C829">IF(AND(N766&lt;=0.005,N766&gt;0),"1","")</f>
      </c>
      <c r="D766">
        <f aca="true" t="shared" si="67" ref="D766:D829">IF(AND(R766&lt;=0.005,R766&gt;0),"2","")</f>
      </c>
      <c r="E766">
        <f aca="true" t="shared" si="68" ref="E766:E829">IF(AND(T766&lt;=0.005,T766&gt;0),"t","")</f>
      </c>
    </row>
    <row r="767" spans="3:5" ht="12.75">
      <c r="C767">
        <f t="shared" si="66"/>
      </c>
      <c r="D767">
        <f t="shared" si="67"/>
      </c>
      <c r="E767">
        <f t="shared" si="68"/>
      </c>
    </row>
    <row r="768" spans="3:5" ht="12.75">
      <c r="C768">
        <f t="shared" si="66"/>
      </c>
      <c r="D768">
        <f t="shared" si="67"/>
      </c>
      <c r="E768">
        <f t="shared" si="68"/>
      </c>
    </row>
    <row r="769" spans="3:5" ht="12.75">
      <c r="C769">
        <f t="shared" si="66"/>
      </c>
      <c r="D769">
        <f t="shared" si="67"/>
      </c>
      <c r="E769">
        <f t="shared" si="68"/>
      </c>
    </row>
    <row r="770" spans="3:5" ht="12.75">
      <c r="C770">
        <f t="shared" si="66"/>
      </c>
      <c r="D770">
        <f t="shared" si="67"/>
      </c>
      <c r="E770">
        <f t="shared" si="68"/>
      </c>
    </row>
    <row r="771" spans="3:5" ht="12.75">
      <c r="C771">
        <f t="shared" si="66"/>
      </c>
      <c r="D771">
        <f t="shared" si="67"/>
      </c>
      <c r="E771">
        <f t="shared" si="68"/>
      </c>
    </row>
    <row r="772" spans="3:5" ht="12.75">
      <c r="C772">
        <f t="shared" si="66"/>
      </c>
      <c r="D772">
        <f t="shared" si="67"/>
      </c>
      <c r="E772">
        <f t="shared" si="68"/>
      </c>
    </row>
    <row r="773" spans="3:5" ht="12.75">
      <c r="C773">
        <f t="shared" si="66"/>
      </c>
      <c r="D773">
        <f t="shared" si="67"/>
      </c>
      <c r="E773">
        <f t="shared" si="68"/>
      </c>
    </row>
    <row r="774" spans="3:5" ht="12.75">
      <c r="C774">
        <f t="shared" si="66"/>
      </c>
      <c r="D774">
        <f t="shared" si="67"/>
      </c>
      <c r="E774">
        <f t="shared" si="68"/>
      </c>
    </row>
    <row r="775" spans="3:5" ht="12.75">
      <c r="C775">
        <f t="shared" si="66"/>
      </c>
      <c r="D775">
        <f t="shared" si="67"/>
      </c>
      <c r="E775">
        <f t="shared" si="68"/>
      </c>
    </row>
    <row r="776" spans="3:5" ht="12.75">
      <c r="C776">
        <f t="shared" si="66"/>
      </c>
      <c r="D776">
        <f t="shared" si="67"/>
      </c>
      <c r="E776">
        <f t="shared" si="68"/>
      </c>
    </row>
    <row r="777" spans="3:5" ht="12.75">
      <c r="C777">
        <f t="shared" si="66"/>
      </c>
      <c r="D777">
        <f t="shared" si="67"/>
      </c>
      <c r="E777">
        <f t="shared" si="68"/>
      </c>
    </row>
    <row r="778" spans="3:5" ht="12.75">
      <c r="C778">
        <f t="shared" si="66"/>
      </c>
      <c r="D778">
        <f t="shared" si="67"/>
      </c>
      <c r="E778">
        <f t="shared" si="68"/>
      </c>
    </row>
    <row r="779" spans="3:5" ht="12.75">
      <c r="C779">
        <f t="shared" si="66"/>
      </c>
      <c r="D779">
        <f t="shared" si="67"/>
      </c>
      <c r="E779">
        <f t="shared" si="68"/>
      </c>
    </row>
    <row r="780" spans="3:5" ht="12.75">
      <c r="C780">
        <f t="shared" si="66"/>
      </c>
      <c r="D780">
        <f t="shared" si="67"/>
      </c>
      <c r="E780">
        <f t="shared" si="68"/>
      </c>
    </row>
    <row r="781" spans="3:5" ht="12.75">
      <c r="C781">
        <f t="shared" si="66"/>
      </c>
      <c r="D781">
        <f t="shared" si="67"/>
      </c>
      <c r="E781">
        <f t="shared" si="68"/>
      </c>
    </row>
    <row r="782" spans="3:5" ht="12.75">
      <c r="C782">
        <f t="shared" si="66"/>
      </c>
      <c r="D782">
        <f t="shared" si="67"/>
      </c>
      <c r="E782">
        <f t="shared" si="68"/>
      </c>
    </row>
    <row r="783" spans="3:5" ht="12.75">
      <c r="C783">
        <f t="shared" si="66"/>
      </c>
      <c r="D783">
        <f t="shared" si="67"/>
      </c>
      <c r="E783">
        <f t="shared" si="68"/>
      </c>
    </row>
    <row r="784" spans="3:5" ht="12.75">
      <c r="C784">
        <f t="shared" si="66"/>
      </c>
      <c r="D784">
        <f t="shared" si="67"/>
      </c>
      <c r="E784">
        <f t="shared" si="68"/>
      </c>
    </row>
    <row r="785" spans="3:5" ht="12.75">
      <c r="C785">
        <f t="shared" si="66"/>
      </c>
      <c r="D785">
        <f t="shared" si="67"/>
      </c>
      <c r="E785">
        <f t="shared" si="68"/>
      </c>
    </row>
    <row r="786" spans="3:5" ht="12.75">
      <c r="C786">
        <f t="shared" si="66"/>
      </c>
      <c r="D786">
        <f t="shared" si="67"/>
      </c>
      <c r="E786">
        <f t="shared" si="68"/>
      </c>
    </row>
    <row r="787" spans="3:5" ht="12.75">
      <c r="C787">
        <f t="shared" si="66"/>
      </c>
      <c r="D787">
        <f t="shared" si="67"/>
      </c>
      <c r="E787">
        <f t="shared" si="68"/>
      </c>
    </row>
    <row r="788" spans="3:5" ht="12.75">
      <c r="C788">
        <f t="shared" si="66"/>
      </c>
      <c r="D788">
        <f t="shared" si="67"/>
      </c>
      <c r="E788">
        <f t="shared" si="68"/>
      </c>
    </row>
    <row r="789" spans="3:5" ht="12.75">
      <c r="C789">
        <f t="shared" si="66"/>
      </c>
      <c r="D789">
        <f t="shared" si="67"/>
      </c>
      <c r="E789">
        <f t="shared" si="68"/>
      </c>
    </row>
    <row r="790" spans="3:5" ht="12.75">
      <c r="C790">
        <f t="shared" si="66"/>
      </c>
      <c r="D790">
        <f t="shared" si="67"/>
      </c>
      <c r="E790">
        <f t="shared" si="68"/>
      </c>
    </row>
    <row r="791" spans="3:5" ht="12.75">
      <c r="C791">
        <f t="shared" si="66"/>
      </c>
      <c r="D791">
        <f t="shared" si="67"/>
      </c>
      <c r="E791">
        <f t="shared" si="68"/>
      </c>
    </row>
    <row r="792" spans="3:5" ht="12.75">
      <c r="C792">
        <f t="shared" si="66"/>
      </c>
      <c r="D792">
        <f t="shared" si="67"/>
      </c>
      <c r="E792">
        <f t="shared" si="68"/>
      </c>
    </row>
    <row r="793" spans="3:5" ht="12.75">
      <c r="C793">
        <f t="shared" si="66"/>
      </c>
      <c r="D793">
        <f t="shared" si="67"/>
      </c>
      <c r="E793">
        <f t="shared" si="68"/>
      </c>
    </row>
    <row r="794" spans="3:5" ht="12.75">
      <c r="C794">
        <f t="shared" si="66"/>
      </c>
      <c r="D794">
        <f t="shared" si="67"/>
      </c>
      <c r="E794">
        <f t="shared" si="68"/>
      </c>
    </row>
    <row r="795" spans="3:5" ht="12.75">
      <c r="C795">
        <f t="shared" si="66"/>
      </c>
      <c r="D795">
        <f t="shared" si="67"/>
      </c>
      <c r="E795">
        <f t="shared" si="68"/>
      </c>
    </row>
    <row r="796" spans="3:5" ht="12.75">
      <c r="C796">
        <f t="shared" si="66"/>
      </c>
      <c r="D796">
        <f t="shared" si="67"/>
      </c>
      <c r="E796">
        <f t="shared" si="68"/>
      </c>
    </row>
    <row r="797" spans="3:5" ht="12.75">
      <c r="C797">
        <f t="shared" si="66"/>
      </c>
      <c r="D797">
        <f t="shared" si="67"/>
      </c>
      <c r="E797">
        <f t="shared" si="68"/>
      </c>
    </row>
    <row r="798" spans="3:5" ht="12.75">
      <c r="C798">
        <f t="shared" si="66"/>
      </c>
      <c r="D798">
        <f t="shared" si="67"/>
      </c>
      <c r="E798">
        <f t="shared" si="68"/>
      </c>
    </row>
    <row r="799" spans="3:5" ht="12.75">
      <c r="C799">
        <f t="shared" si="66"/>
      </c>
      <c r="D799">
        <f t="shared" si="67"/>
      </c>
      <c r="E799">
        <f t="shared" si="68"/>
      </c>
    </row>
    <row r="800" spans="3:5" ht="12.75">
      <c r="C800">
        <f t="shared" si="66"/>
      </c>
      <c r="D800">
        <f t="shared" si="67"/>
      </c>
      <c r="E800">
        <f t="shared" si="68"/>
      </c>
    </row>
    <row r="801" spans="3:5" ht="12.75">
      <c r="C801">
        <f t="shared" si="66"/>
      </c>
      <c r="D801">
        <f t="shared" si="67"/>
      </c>
      <c r="E801">
        <f t="shared" si="68"/>
      </c>
    </row>
    <row r="802" spans="3:5" ht="12.75">
      <c r="C802">
        <f t="shared" si="66"/>
      </c>
      <c r="D802">
        <f t="shared" si="67"/>
      </c>
      <c r="E802">
        <f t="shared" si="68"/>
      </c>
    </row>
    <row r="803" spans="3:5" ht="12.75">
      <c r="C803">
        <f t="shared" si="66"/>
      </c>
      <c r="D803">
        <f t="shared" si="67"/>
      </c>
      <c r="E803">
        <f t="shared" si="68"/>
      </c>
    </row>
    <row r="804" spans="3:5" ht="12.75">
      <c r="C804">
        <f t="shared" si="66"/>
      </c>
      <c r="D804">
        <f t="shared" si="67"/>
      </c>
      <c r="E804">
        <f t="shared" si="68"/>
      </c>
    </row>
    <row r="805" spans="3:5" ht="12.75">
      <c r="C805">
        <f t="shared" si="66"/>
      </c>
      <c r="D805">
        <f t="shared" si="67"/>
      </c>
      <c r="E805">
        <f t="shared" si="68"/>
      </c>
    </row>
    <row r="806" spans="3:5" ht="12.75">
      <c r="C806">
        <f t="shared" si="66"/>
      </c>
      <c r="D806">
        <f t="shared" si="67"/>
      </c>
      <c r="E806">
        <f t="shared" si="68"/>
      </c>
    </row>
    <row r="807" spans="3:5" ht="12.75">
      <c r="C807">
        <f t="shared" si="66"/>
      </c>
      <c r="D807">
        <f t="shared" si="67"/>
      </c>
      <c r="E807">
        <f t="shared" si="68"/>
      </c>
    </row>
    <row r="808" spans="3:5" ht="12.75">
      <c r="C808">
        <f t="shared" si="66"/>
      </c>
      <c r="D808">
        <f t="shared" si="67"/>
      </c>
      <c r="E808">
        <f t="shared" si="68"/>
      </c>
    </row>
    <row r="809" spans="3:5" ht="12.75">
      <c r="C809">
        <f t="shared" si="66"/>
      </c>
      <c r="D809">
        <f t="shared" si="67"/>
      </c>
      <c r="E809">
        <f t="shared" si="68"/>
      </c>
    </row>
    <row r="810" spans="3:5" ht="12.75">
      <c r="C810">
        <f t="shared" si="66"/>
      </c>
      <c r="D810">
        <f t="shared" si="67"/>
      </c>
      <c r="E810">
        <f t="shared" si="68"/>
      </c>
    </row>
    <row r="811" spans="3:5" ht="12.75">
      <c r="C811">
        <f t="shared" si="66"/>
      </c>
      <c r="D811">
        <f t="shared" si="67"/>
      </c>
      <c r="E811">
        <f t="shared" si="68"/>
      </c>
    </row>
    <row r="812" spans="3:5" ht="12.75">
      <c r="C812">
        <f t="shared" si="66"/>
      </c>
      <c r="D812">
        <f t="shared" si="67"/>
      </c>
      <c r="E812">
        <f t="shared" si="68"/>
      </c>
    </row>
    <row r="813" spans="3:5" ht="12.75">
      <c r="C813">
        <f t="shared" si="66"/>
      </c>
      <c r="D813">
        <f t="shared" si="67"/>
      </c>
      <c r="E813">
        <f t="shared" si="68"/>
      </c>
    </row>
    <row r="814" spans="3:5" ht="12.75">
      <c r="C814">
        <f t="shared" si="66"/>
      </c>
      <c r="D814">
        <f t="shared" si="67"/>
      </c>
      <c r="E814">
        <f t="shared" si="68"/>
      </c>
    </row>
    <row r="815" spans="3:5" ht="12.75">
      <c r="C815">
        <f t="shared" si="66"/>
      </c>
      <c r="D815">
        <f t="shared" si="67"/>
      </c>
      <c r="E815">
        <f t="shared" si="68"/>
      </c>
    </row>
    <row r="816" spans="3:5" ht="12.75">
      <c r="C816">
        <f t="shared" si="66"/>
      </c>
      <c r="D816">
        <f t="shared" si="67"/>
      </c>
      <c r="E816">
        <f t="shared" si="68"/>
      </c>
    </row>
    <row r="817" spans="3:5" ht="12.75">
      <c r="C817">
        <f t="shared" si="66"/>
      </c>
      <c r="D817">
        <f t="shared" si="67"/>
      </c>
      <c r="E817">
        <f t="shared" si="68"/>
      </c>
    </row>
    <row r="818" spans="3:5" ht="12.75">
      <c r="C818">
        <f t="shared" si="66"/>
      </c>
      <c r="D818">
        <f t="shared" si="67"/>
      </c>
      <c r="E818">
        <f t="shared" si="68"/>
      </c>
    </row>
    <row r="819" spans="3:5" ht="12.75">
      <c r="C819">
        <f t="shared" si="66"/>
      </c>
      <c r="D819">
        <f t="shared" si="67"/>
      </c>
      <c r="E819">
        <f t="shared" si="68"/>
      </c>
    </row>
    <row r="820" spans="3:5" ht="12.75">
      <c r="C820">
        <f t="shared" si="66"/>
      </c>
      <c r="D820">
        <f t="shared" si="67"/>
      </c>
      <c r="E820">
        <f t="shared" si="68"/>
      </c>
    </row>
    <row r="821" spans="3:5" ht="12.75">
      <c r="C821">
        <f t="shared" si="66"/>
      </c>
      <c r="D821">
        <f t="shared" si="67"/>
      </c>
      <c r="E821">
        <f t="shared" si="68"/>
      </c>
    </row>
    <row r="822" spans="3:5" ht="12.75">
      <c r="C822">
        <f t="shared" si="66"/>
      </c>
      <c r="D822">
        <f t="shared" si="67"/>
      </c>
      <c r="E822">
        <f t="shared" si="68"/>
      </c>
    </row>
    <row r="823" spans="3:5" ht="12.75">
      <c r="C823">
        <f t="shared" si="66"/>
      </c>
      <c r="D823">
        <f t="shared" si="67"/>
      </c>
      <c r="E823">
        <f t="shared" si="68"/>
      </c>
    </row>
    <row r="824" spans="3:5" ht="12.75">
      <c r="C824">
        <f t="shared" si="66"/>
      </c>
      <c r="D824">
        <f t="shared" si="67"/>
      </c>
      <c r="E824">
        <f t="shared" si="68"/>
      </c>
    </row>
    <row r="825" spans="3:5" ht="12.75">
      <c r="C825">
        <f t="shared" si="66"/>
      </c>
      <c r="D825">
        <f t="shared" si="67"/>
      </c>
      <c r="E825">
        <f t="shared" si="68"/>
      </c>
    </row>
    <row r="826" spans="3:5" ht="12.75">
      <c r="C826">
        <f t="shared" si="66"/>
      </c>
      <c r="D826">
        <f t="shared" si="67"/>
      </c>
      <c r="E826">
        <f t="shared" si="68"/>
      </c>
    </row>
    <row r="827" spans="3:5" ht="12.75">
      <c r="C827">
        <f t="shared" si="66"/>
      </c>
      <c r="D827">
        <f t="shared" si="67"/>
      </c>
      <c r="E827">
        <f t="shared" si="68"/>
      </c>
    </row>
    <row r="828" spans="3:5" ht="12.75">
      <c r="C828">
        <f t="shared" si="66"/>
      </c>
      <c r="D828">
        <f t="shared" si="67"/>
      </c>
      <c r="E828">
        <f t="shared" si="68"/>
      </c>
    </row>
    <row r="829" spans="3:5" ht="12.75">
      <c r="C829">
        <f t="shared" si="66"/>
      </c>
      <c r="D829">
        <f t="shared" si="67"/>
      </c>
      <c r="E829">
        <f t="shared" si="68"/>
      </c>
    </row>
    <row r="830" spans="3:5" ht="12.75">
      <c r="C830">
        <f aca="true" t="shared" si="69" ref="C830:C893">IF(AND(N830&lt;=0.005,N830&gt;0),"1","")</f>
      </c>
      <c r="D830">
        <f aca="true" t="shared" si="70" ref="D830:D887">IF(AND(R830&lt;=0.005,R830&gt;0),"2","")</f>
      </c>
      <c r="E830">
        <f aca="true" t="shared" si="71" ref="E830:E893">IF(AND(T830&lt;=0.005,T830&gt;0),"t","")</f>
      </c>
    </row>
    <row r="831" spans="3:5" ht="12.75">
      <c r="C831">
        <f t="shared" si="69"/>
      </c>
      <c r="D831">
        <f t="shared" si="70"/>
      </c>
      <c r="E831">
        <f t="shared" si="71"/>
      </c>
    </row>
    <row r="832" spans="3:5" ht="12.75">
      <c r="C832">
        <f t="shared" si="69"/>
      </c>
      <c r="D832">
        <f t="shared" si="70"/>
      </c>
      <c r="E832">
        <f t="shared" si="71"/>
      </c>
    </row>
    <row r="833" spans="3:5" ht="12.75">
      <c r="C833">
        <f t="shared" si="69"/>
      </c>
      <c r="D833">
        <f t="shared" si="70"/>
      </c>
      <c r="E833">
        <f t="shared" si="71"/>
      </c>
    </row>
    <row r="834" spans="3:5" ht="12.75">
      <c r="C834">
        <f t="shared" si="69"/>
      </c>
      <c r="D834">
        <f t="shared" si="70"/>
      </c>
      <c r="E834">
        <f t="shared" si="71"/>
      </c>
    </row>
    <row r="835" spans="3:5" ht="12.75">
      <c r="C835">
        <f t="shared" si="69"/>
      </c>
      <c r="D835">
        <f t="shared" si="70"/>
      </c>
      <c r="E835">
        <f t="shared" si="71"/>
      </c>
    </row>
    <row r="836" spans="3:5" ht="12.75">
      <c r="C836">
        <f t="shared" si="69"/>
      </c>
      <c r="D836">
        <f t="shared" si="70"/>
      </c>
      <c r="E836">
        <f t="shared" si="71"/>
      </c>
    </row>
    <row r="837" spans="3:5" ht="12.75">
      <c r="C837">
        <f t="shared" si="69"/>
      </c>
      <c r="D837">
        <f t="shared" si="70"/>
      </c>
      <c r="E837">
        <f t="shared" si="71"/>
      </c>
    </row>
    <row r="838" spans="3:5" ht="12.75">
      <c r="C838">
        <f t="shared" si="69"/>
      </c>
      <c r="D838">
        <f t="shared" si="70"/>
      </c>
      <c r="E838">
        <f t="shared" si="71"/>
      </c>
    </row>
    <row r="839" spans="3:5" ht="12.75">
      <c r="C839">
        <f t="shared" si="69"/>
      </c>
      <c r="D839">
        <f t="shared" si="70"/>
      </c>
      <c r="E839">
        <f t="shared" si="71"/>
      </c>
    </row>
    <row r="840" spans="3:5" ht="12.75">
      <c r="C840">
        <f t="shared" si="69"/>
      </c>
      <c r="D840">
        <f t="shared" si="70"/>
      </c>
      <c r="E840">
        <f t="shared" si="71"/>
      </c>
    </row>
    <row r="841" spans="3:5" ht="12.75">
      <c r="C841">
        <f t="shared" si="69"/>
      </c>
      <c r="D841">
        <f t="shared" si="70"/>
      </c>
      <c r="E841">
        <f t="shared" si="71"/>
      </c>
    </row>
    <row r="842" spans="3:5" ht="12.75">
      <c r="C842">
        <f t="shared" si="69"/>
      </c>
      <c r="D842">
        <f t="shared" si="70"/>
      </c>
      <c r="E842">
        <f t="shared" si="71"/>
      </c>
    </row>
    <row r="843" spans="3:5" ht="12.75">
      <c r="C843">
        <f t="shared" si="69"/>
      </c>
      <c r="D843">
        <f t="shared" si="70"/>
      </c>
      <c r="E843">
        <f t="shared" si="71"/>
      </c>
    </row>
    <row r="844" spans="3:5" ht="12.75">
      <c r="C844">
        <f t="shared" si="69"/>
      </c>
      <c r="D844">
        <f t="shared" si="70"/>
      </c>
      <c r="E844">
        <f t="shared" si="71"/>
      </c>
    </row>
    <row r="845" spans="3:5" ht="12.75">
      <c r="C845">
        <f t="shared" si="69"/>
      </c>
      <c r="D845">
        <f t="shared" si="70"/>
      </c>
      <c r="E845">
        <f t="shared" si="71"/>
      </c>
    </row>
    <row r="846" spans="3:5" ht="12.75">
      <c r="C846">
        <f t="shared" si="69"/>
      </c>
      <c r="D846">
        <f t="shared" si="70"/>
      </c>
      <c r="E846">
        <f t="shared" si="71"/>
      </c>
    </row>
    <row r="847" spans="3:5" ht="12.75">
      <c r="C847">
        <f t="shared" si="69"/>
      </c>
      <c r="D847">
        <f t="shared" si="70"/>
      </c>
      <c r="E847">
        <f t="shared" si="71"/>
      </c>
    </row>
    <row r="848" spans="3:5" ht="12.75">
      <c r="C848">
        <f t="shared" si="69"/>
      </c>
      <c r="D848">
        <f t="shared" si="70"/>
      </c>
      <c r="E848">
        <f t="shared" si="71"/>
      </c>
    </row>
    <row r="849" spans="3:5" ht="12.75">
      <c r="C849">
        <f t="shared" si="69"/>
      </c>
      <c r="D849">
        <f t="shared" si="70"/>
      </c>
      <c r="E849">
        <f t="shared" si="71"/>
      </c>
    </row>
    <row r="850" spans="3:5" ht="12.75">
      <c r="C850">
        <f t="shared" si="69"/>
      </c>
      <c r="D850">
        <f t="shared" si="70"/>
      </c>
      <c r="E850">
        <f t="shared" si="71"/>
      </c>
    </row>
    <row r="851" spans="3:5" ht="12.75">
      <c r="C851">
        <f t="shared" si="69"/>
      </c>
      <c r="D851">
        <f t="shared" si="70"/>
      </c>
      <c r="E851">
        <f t="shared" si="71"/>
      </c>
    </row>
    <row r="852" spans="3:5" ht="12.75">
      <c r="C852">
        <f t="shared" si="69"/>
      </c>
      <c r="D852">
        <f t="shared" si="70"/>
      </c>
      <c r="E852">
        <f t="shared" si="71"/>
      </c>
    </row>
    <row r="853" spans="3:5" ht="12.75">
      <c r="C853">
        <f t="shared" si="69"/>
      </c>
      <c r="D853">
        <f t="shared" si="70"/>
      </c>
      <c r="E853">
        <f t="shared" si="71"/>
      </c>
    </row>
    <row r="854" spans="3:5" ht="12.75">
      <c r="C854">
        <f t="shared" si="69"/>
      </c>
      <c r="D854">
        <f t="shared" si="70"/>
      </c>
      <c r="E854">
        <f t="shared" si="71"/>
      </c>
    </row>
    <row r="855" spans="3:5" ht="12.75">
      <c r="C855">
        <f t="shared" si="69"/>
      </c>
      <c r="D855">
        <f t="shared" si="70"/>
      </c>
      <c r="E855">
        <f t="shared" si="71"/>
      </c>
    </row>
    <row r="856" spans="3:5" ht="12.75">
      <c r="C856">
        <f t="shared" si="69"/>
      </c>
      <c r="D856">
        <f t="shared" si="70"/>
      </c>
      <c r="E856">
        <f t="shared" si="71"/>
      </c>
    </row>
    <row r="857" spans="3:5" ht="12.75">
      <c r="C857">
        <f t="shared" si="69"/>
      </c>
      <c r="D857">
        <f t="shared" si="70"/>
      </c>
      <c r="E857">
        <f t="shared" si="71"/>
      </c>
    </row>
    <row r="858" spans="3:5" ht="12.75">
      <c r="C858">
        <f t="shared" si="69"/>
      </c>
      <c r="D858">
        <f t="shared" si="70"/>
      </c>
      <c r="E858">
        <f t="shared" si="71"/>
      </c>
    </row>
    <row r="859" spans="3:5" ht="12.75">
      <c r="C859">
        <f t="shared" si="69"/>
      </c>
      <c r="D859">
        <f t="shared" si="70"/>
      </c>
      <c r="E859">
        <f t="shared" si="71"/>
      </c>
    </row>
    <row r="860" spans="3:5" ht="12.75">
      <c r="C860">
        <f t="shared" si="69"/>
      </c>
      <c r="D860">
        <f t="shared" si="70"/>
      </c>
      <c r="E860">
        <f t="shared" si="71"/>
      </c>
    </row>
    <row r="861" spans="3:5" ht="12.75">
      <c r="C861">
        <f t="shared" si="69"/>
      </c>
      <c r="D861">
        <f t="shared" si="70"/>
      </c>
      <c r="E861">
        <f t="shared" si="71"/>
      </c>
    </row>
    <row r="862" spans="3:5" ht="12.75">
      <c r="C862">
        <f t="shared" si="69"/>
      </c>
      <c r="D862">
        <f t="shared" si="70"/>
      </c>
      <c r="E862">
        <f t="shared" si="71"/>
      </c>
    </row>
    <row r="863" spans="3:5" ht="12.75">
      <c r="C863">
        <f t="shared" si="69"/>
      </c>
      <c r="D863">
        <f t="shared" si="70"/>
      </c>
      <c r="E863">
        <f t="shared" si="71"/>
      </c>
    </row>
    <row r="864" spans="3:5" ht="12.75">
      <c r="C864">
        <f t="shared" si="69"/>
      </c>
      <c r="D864">
        <f t="shared" si="70"/>
      </c>
      <c r="E864">
        <f t="shared" si="71"/>
      </c>
    </row>
    <row r="865" spans="3:5" ht="12.75">
      <c r="C865">
        <f t="shared" si="69"/>
      </c>
      <c r="D865">
        <f t="shared" si="70"/>
      </c>
      <c r="E865">
        <f t="shared" si="71"/>
      </c>
    </row>
    <row r="866" spans="3:5" ht="12.75">
      <c r="C866">
        <f t="shared" si="69"/>
      </c>
      <c r="D866">
        <f t="shared" si="70"/>
      </c>
      <c r="E866">
        <f t="shared" si="71"/>
      </c>
    </row>
    <row r="867" spans="3:5" ht="12.75">
      <c r="C867">
        <f t="shared" si="69"/>
      </c>
      <c r="D867">
        <f t="shared" si="70"/>
      </c>
      <c r="E867">
        <f t="shared" si="71"/>
      </c>
    </row>
    <row r="868" spans="3:5" ht="12.75">
      <c r="C868">
        <f t="shared" si="69"/>
      </c>
      <c r="D868">
        <f t="shared" si="70"/>
      </c>
      <c r="E868">
        <f t="shared" si="71"/>
      </c>
    </row>
    <row r="869" spans="3:5" ht="12.75">
      <c r="C869">
        <f t="shared" si="69"/>
      </c>
      <c r="D869">
        <f t="shared" si="70"/>
      </c>
      <c r="E869">
        <f t="shared" si="71"/>
      </c>
    </row>
    <row r="870" spans="3:5" ht="12.75">
      <c r="C870">
        <f t="shared" si="69"/>
      </c>
      <c r="D870">
        <f t="shared" si="70"/>
      </c>
      <c r="E870">
        <f t="shared" si="71"/>
      </c>
    </row>
    <row r="871" spans="3:5" ht="12.75">
      <c r="C871">
        <f t="shared" si="69"/>
      </c>
      <c r="D871">
        <f t="shared" si="70"/>
      </c>
      <c r="E871">
        <f t="shared" si="71"/>
      </c>
    </row>
    <row r="872" spans="3:5" ht="12.75">
      <c r="C872">
        <f t="shared" si="69"/>
      </c>
      <c r="D872">
        <f t="shared" si="70"/>
      </c>
      <c r="E872">
        <f t="shared" si="71"/>
      </c>
    </row>
    <row r="873" spans="3:5" ht="12.75">
      <c r="C873">
        <f t="shared" si="69"/>
      </c>
      <c r="D873">
        <f t="shared" si="70"/>
      </c>
      <c r="E873">
        <f t="shared" si="71"/>
      </c>
    </row>
    <row r="874" spans="3:5" ht="12.75">
      <c r="C874">
        <f t="shared" si="69"/>
      </c>
      <c r="D874">
        <f t="shared" si="70"/>
      </c>
      <c r="E874">
        <f t="shared" si="71"/>
      </c>
    </row>
    <row r="875" spans="3:5" ht="12.75">
      <c r="C875">
        <f t="shared" si="69"/>
      </c>
      <c r="D875">
        <f t="shared" si="70"/>
      </c>
      <c r="E875">
        <f t="shared" si="71"/>
      </c>
    </row>
    <row r="876" spans="3:5" ht="12.75">
      <c r="C876">
        <f t="shared" si="69"/>
      </c>
      <c r="D876">
        <f t="shared" si="70"/>
      </c>
      <c r="E876">
        <f t="shared" si="71"/>
      </c>
    </row>
    <row r="877" spans="3:5" ht="12.75">
      <c r="C877">
        <f t="shared" si="69"/>
      </c>
      <c r="D877">
        <f t="shared" si="70"/>
      </c>
      <c r="E877">
        <f t="shared" si="71"/>
      </c>
    </row>
    <row r="878" spans="3:5" ht="12.75">
      <c r="C878">
        <f t="shared" si="69"/>
      </c>
      <c r="D878">
        <f t="shared" si="70"/>
      </c>
      <c r="E878">
        <f t="shared" si="71"/>
      </c>
    </row>
    <row r="879" spans="3:5" ht="12.75">
      <c r="C879">
        <f t="shared" si="69"/>
      </c>
      <c r="D879">
        <f t="shared" si="70"/>
      </c>
      <c r="E879">
        <f t="shared" si="71"/>
      </c>
    </row>
    <row r="880" spans="3:5" ht="12.75">
      <c r="C880">
        <f t="shared" si="69"/>
      </c>
      <c r="D880">
        <f t="shared" si="70"/>
      </c>
      <c r="E880">
        <f t="shared" si="71"/>
      </c>
    </row>
    <row r="881" spans="3:5" ht="12.75">
      <c r="C881">
        <f t="shared" si="69"/>
      </c>
      <c r="D881">
        <f t="shared" si="70"/>
      </c>
      <c r="E881">
        <f t="shared" si="71"/>
      </c>
    </row>
    <row r="882" spans="3:5" ht="12.75">
      <c r="C882">
        <f t="shared" si="69"/>
      </c>
      <c r="D882">
        <f t="shared" si="70"/>
      </c>
      <c r="E882">
        <f t="shared" si="71"/>
      </c>
    </row>
    <row r="883" spans="3:5" ht="12.75">
      <c r="C883">
        <f t="shared" si="69"/>
      </c>
      <c r="D883">
        <f t="shared" si="70"/>
      </c>
      <c r="E883">
        <f t="shared" si="71"/>
      </c>
    </row>
    <row r="884" spans="3:5" ht="12.75">
      <c r="C884">
        <f t="shared" si="69"/>
      </c>
      <c r="D884">
        <f t="shared" si="70"/>
      </c>
      <c r="E884">
        <f t="shared" si="71"/>
      </c>
    </row>
    <row r="885" spans="3:5" ht="12.75">
      <c r="C885">
        <f t="shared" si="69"/>
      </c>
      <c r="D885">
        <f t="shared" si="70"/>
      </c>
      <c r="E885">
        <f t="shared" si="71"/>
      </c>
    </row>
    <row r="886" spans="3:5" ht="12.75">
      <c r="C886">
        <f t="shared" si="69"/>
      </c>
      <c r="D886">
        <f t="shared" si="70"/>
      </c>
      <c r="E886">
        <f t="shared" si="71"/>
      </c>
    </row>
    <row r="887" spans="3:5" ht="12.75">
      <c r="C887">
        <f t="shared" si="69"/>
      </c>
      <c r="D887">
        <f t="shared" si="70"/>
      </c>
      <c r="E887">
        <f t="shared" si="71"/>
      </c>
    </row>
    <row r="888" spans="3:5" ht="12.75">
      <c r="C888">
        <f t="shared" si="69"/>
      </c>
      <c r="E888">
        <f t="shared" si="71"/>
      </c>
    </row>
    <row r="889" spans="3:5" ht="12.75">
      <c r="C889">
        <f t="shared" si="69"/>
      </c>
      <c r="E889">
        <f t="shared" si="71"/>
      </c>
    </row>
    <row r="890" spans="3:5" ht="12.75">
      <c r="C890">
        <f t="shared" si="69"/>
      </c>
      <c r="E890">
        <f t="shared" si="71"/>
      </c>
    </row>
    <row r="891" spans="3:5" ht="12.75">
      <c r="C891">
        <f t="shared" si="69"/>
      </c>
      <c r="E891">
        <f t="shared" si="71"/>
      </c>
    </row>
    <row r="892" spans="3:5" ht="12.75">
      <c r="C892">
        <f t="shared" si="69"/>
      </c>
      <c r="E892">
        <f t="shared" si="71"/>
      </c>
    </row>
    <row r="893" spans="3:5" ht="12.75">
      <c r="C893">
        <f t="shared" si="69"/>
      </c>
      <c r="E893">
        <f t="shared" si="71"/>
      </c>
    </row>
    <row r="894" spans="3:5" ht="12.75">
      <c r="C894">
        <f aca="true" t="shared" si="72" ref="C894:C957">IF(AND(N894&lt;=0.005,N894&gt;0),"1","")</f>
      </c>
      <c r="E894">
        <f aca="true" t="shared" si="73" ref="E894:E957">IF(AND(T894&lt;=0.005,T894&gt;0),"t","")</f>
      </c>
    </row>
    <row r="895" spans="3:5" ht="12.75">
      <c r="C895">
        <f t="shared" si="72"/>
      </c>
      <c r="E895">
        <f t="shared" si="73"/>
      </c>
    </row>
    <row r="896" spans="3:5" ht="12.75">
      <c r="C896">
        <f t="shared" si="72"/>
      </c>
      <c r="E896">
        <f t="shared" si="73"/>
      </c>
    </row>
    <row r="897" spans="3:5" ht="12.75">
      <c r="C897">
        <f t="shared" si="72"/>
      </c>
      <c r="E897">
        <f t="shared" si="73"/>
      </c>
    </row>
    <row r="898" spans="3:5" ht="12.75">
      <c r="C898">
        <f t="shared" si="72"/>
      </c>
      <c r="E898">
        <f t="shared" si="73"/>
      </c>
    </row>
    <row r="899" spans="3:5" ht="12.75">
      <c r="C899">
        <f t="shared" si="72"/>
      </c>
      <c r="E899">
        <f t="shared" si="73"/>
      </c>
    </row>
    <row r="900" spans="3:5" ht="12.75">
      <c r="C900">
        <f t="shared" si="72"/>
      </c>
      <c r="E900">
        <f t="shared" si="73"/>
      </c>
    </row>
    <row r="901" spans="3:5" ht="12.75">
      <c r="C901">
        <f t="shared" si="72"/>
      </c>
      <c r="E901">
        <f t="shared" si="73"/>
      </c>
    </row>
    <row r="902" spans="3:5" ht="12.75">
      <c r="C902">
        <f t="shared" si="72"/>
      </c>
      <c r="E902">
        <f t="shared" si="73"/>
      </c>
    </row>
    <row r="903" spans="3:5" ht="12.75">
      <c r="C903">
        <f t="shared" si="72"/>
      </c>
      <c r="E903">
        <f t="shared" si="73"/>
      </c>
    </row>
    <row r="904" spans="3:5" ht="12.75">
      <c r="C904">
        <f t="shared" si="72"/>
      </c>
      <c r="E904">
        <f t="shared" si="73"/>
      </c>
    </row>
    <row r="905" spans="3:5" ht="12.75">
      <c r="C905">
        <f t="shared" si="72"/>
      </c>
      <c r="E905">
        <f t="shared" si="73"/>
      </c>
    </row>
    <row r="906" spans="3:5" ht="12.75">
      <c r="C906">
        <f t="shared" si="72"/>
      </c>
      <c r="E906">
        <f t="shared" si="73"/>
      </c>
    </row>
    <row r="907" spans="3:5" ht="12.75">
      <c r="C907">
        <f t="shared" si="72"/>
      </c>
      <c r="E907">
        <f t="shared" si="73"/>
      </c>
    </row>
    <row r="908" spans="3:5" ht="12.75">
      <c r="C908">
        <f t="shared" si="72"/>
      </c>
      <c r="E908">
        <f t="shared" si="73"/>
      </c>
    </row>
    <row r="909" spans="3:5" ht="12.75">
      <c r="C909">
        <f t="shared" si="72"/>
      </c>
      <c r="E909">
        <f t="shared" si="73"/>
      </c>
    </row>
    <row r="910" spans="3:5" ht="12.75">
      <c r="C910">
        <f t="shared" si="72"/>
      </c>
      <c r="E910">
        <f t="shared" si="73"/>
      </c>
    </row>
    <row r="911" spans="3:5" ht="12.75">
      <c r="C911">
        <f t="shared" si="72"/>
      </c>
      <c r="E911">
        <f t="shared" si="73"/>
      </c>
    </row>
    <row r="912" spans="3:5" ht="12.75">
      <c r="C912">
        <f t="shared" si="72"/>
      </c>
      <c r="E912">
        <f t="shared" si="73"/>
      </c>
    </row>
    <row r="913" spans="3:5" ht="12.75">
      <c r="C913">
        <f t="shared" si="72"/>
      </c>
      <c r="E913">
        <f t="shared" si="73"/>
      </c>
    </row>
    <row r="914" spans="3:5" ht="12.75">
      <c r="C914">
        <f t="shared" si="72"/>
      </c>
      <c r="E914">
        <f t="shared" si="73"/>
      </c>
    </row>
    <row r="915" spans="3:5" ht="12.75">
      <c r="C915">
        <f t="shared" si="72"/>
      </c>
      <c r="E915">
        <f t="shared" si="73"/>
      </c>
    </row>
    <row r="916" spans="3:5" ht="12.75">
      <c r="C916">
        <f t="shared" si="72"/>
      </c>
      <c r="E916">
        <f t="shared" si="73"/>
      </c>
    </row>
    <row r="917" spans="3:5" ht="12.75">
      <c r="C917">
        <f t="shared" si="72"/>
      </c>
      <c r="E917">
        <f t="shared" si="73"/>
      </c>
    </row>
    <row r="918" spans="3:5" ht="12.75">
      <c r="C918">
        <f t="shared" si="72"/>
      </c>
      <c r="E918">
        <f t="shared" si="73"/>
      </c>
    </row>
    <row r="919" spans="3:5" ht="12.75">
      <c r="C919">
        <f t="shared" si="72"/>
      </c>
      <c r="E919">
        <f t="shared" si="73"/>
      </c>
    </row>
    <row r="920" spans="3:5" ht="12.75">
      <c r="C920">
        <f t="shared" si="72"/>
      </c>
      <c r="E920">
        <f t="shared" si="73"/>
      </c>
    </row>
    <row r="921" spans="3:5" ht="12.75">
      <c r="C921">
        <f t="shared" si="72"/>
      </c>
      <c r="E921">
        <f t="shared" si="73"/>
      </c>
    </row>
    <row r="922" spans="3:5" ht="12.75">
      <c r="C922">
        <f t="shared" si="72"/>
      </c>
      <c r="E922">
        <f t="shared" si="73"/>
      </c>
    </row>
    <row r="923" spans="3:5" ht="12.75">
      <c r="C923">
        <f t="shared" si="72"/>
      </c>
      <c r="E923">
        <f t="shared" si="73"/>
      </c>
    </row>
    <row r="924" spans="3:5" ht="12.75">
      <c r="C924">
        <f t="shared" si="72"/>
      </c>
      <c r="E924">
        <f t="shared" si="73"/>
      </c>
    </row>
    <row r="925" spans="3:5" ht="12.75">
      <c r="C925">
        <f t="shared" si="72"/>
      </c>
      <c r="E925">
        <f t="shared" si="73"/>
      </c>
    </row>
    <row r="926" spans="3:5" ht="12.75">
      <c r="C926">
        <f t="shared" si="72"/>
      </c>
      <c r="E926">
        <f t="shared" si="73"/>
      </c>
    </row>
    <row r="927" spans="3:5" ht="12.75">
      <c r="C927">
        <f t="shared" si="72"/>
      </c>
      <c r="E927">
        <f t="shared" si="73"/>
      </c>
    </row>
    <row r="928" spans="3:5" ht="12.75">
      <c r="C928">
        <f t="shared" si="72"/>
      </c>
      <c r="E928">
        <f t="shared" si="73"/>
      </c>
    </row>
    <row r="929" spans="3:5" ht="12.75">
      <c r="C929">
        <f t="shared" si="72"/>
      </c>
      <c r="E929">
        <f t="shared" si="73"/>
      </c>
    </row>
    <row r="930" spans="3:5" ht="12.75">
      <c r="C930">
        <f t="shared" si="72"/>
      </c>
      <c r="E930">
        <f t="shared" si="73"/>
      </c>
    </row>
    <row r="931" spans="3:5" ht="12.75">
      <c r="C931">
        <f t="shared" si="72"/>
      </c>
      <c r="E931">
        <f t="shared" si="73"/>
      </c>
    </row>
    <row r="932" spans="3:5" ht="12.75">
      <c r="C932">
        <f t="shared" si="72"/>
      </c>
      <c r="E932">
        <f t="shared" si="73"/>
      </c>
    </row>
    <row r="933" spans="3:5" ht="12.75">
      <c r="C933">
        <f t="shared" si="72"/>
      </c>
      <c r="E933">
        <f t="shared" si="73"/>
      </c>
    </row>
    <row r="934" spans="3:5" ht="12.75">
      <c r="C934">
        <f t="shared" si="72"/>
      </c>
      <c r="E934">
        <f t="shared" si="73"/>
      </c>
    </row>
    <row r="935" spans="3:5" ht="12.75">
      <c r="C935">
        <f t="shared" si="72"/>
      </c>
      <c r="E935">
        <f t="shared" si="73"/>
      </c>
    </row>
    <row r="936" spans="3:5" ht="12.75">
      <c r="C936">
        <f t="shared" si="72"/>
      </c>
      <c r="E936">
        <f t="shared" si="73"/>
      </c>
    </row>
    <row r="937" spans="3:5" ht="12.75">
      <c r="C937">
        <f t="shared" si="72"/>
      </c>
      <c r="E937">
        <f t="shared" si="73"/>
      </c>
    </row>
    <row r="938" spans="3:5" ht="12.75">
      <c r="C938">
        <f t="shared" si="72"/>
      </c>
      <c r="E938">
        <f t="shared" si="73"/>
      </c>
    </row>
    <row r="939" spans="3:5" ht="12.75">
      <c r="C939">
        <f t="shared" si="72"/>
      </c>
      <c r="E939">
        <f t="shared" si="73"/>
      </c>
    </row>
    <row r="940" spans="3:5" ht="12.75">
      <c r="C940">
        <f t="shared" si="72"/>
      </c>
      <c r="E940">
        <f t="shared" si="73"/>
      </c>
    </row>
    <row r="941" spans="3:5" ht="12.75">
      <c r="C941">
        <f t="shared" si="72"/>
      </c>
      <c r="E941">
        <f t="shared" si="73"/>
      </c>
    </row>
    <row r="942" spans="3:5" ht="12.75">
      <c r="C942">
        <f t="shared" si="72"/>
      </c>
      <c r="E942">
        <f t="shared" si="73"/>
      </c>
    </row>
    <row r="943" spans="3:5" ht="12.75">
      <c r="C943">
        <f t="shared" si="72"/>
      </c>
      <c r="E943">
        <f t="shared" si="73"/>
      </c>
    </row>
    <row r="944" spans="3:5" ht="12.75">
      <c r="C944">
        <f t="shared" si="72"/>
      </c>
      <c r="E944">
        <f t="shared" si="73"/>
      </c>
    </row>
    <row r="945" spans="3:5" ht="12.75">
      <c r="C945">
        <f t="shared" si="72"/>
      </c>
      <c r="E945">
        <f t="shared" si="73"/>
      </c>
    </row>
    <row r="946" spans="3:5" ht="12.75">
      <c r="C946">
        <f t="shared" si="72"/>
      </c>
      <c r="E946">
        <f t="shared" si="73"/>
      </c>
    </row>
    <row r="947" spans="3:5" ht="12.75">
      <c r="C947">
        <f t="shared" si="72"/>
      </c>
      <c r="E947">
        <f t="shared" si="73"/>
      </c>
    </row>
    <row r="948" spans="3:5" ht="12.75">
      <c r="C948">
        <f t="shared" si="72"/>
      </c>
      <c r="E948">
        <f t="shared" si="73"/>
      </c>
    </row>
    <row r="949" spans="3:5" ht="12.75">
      <c r="C949">
        <f t="shared" si="72"/>
      </c>
      <c r="E949">
        <f t="shared" si="73"/>
      </c>
    </row>
    <row r="950" spans="3:5" ht="12.75">
      <c r="C950">
        <f t="shared" si="72"/>
      </c>
      <c r="E950">
        <f t="shared" si="73"/>
      </c>
    </row>
    <row r="951" spans="3:5" ht="12.75">
      <c r="C951">
        <f t="shared" si="72"/>
      </c>
      <c r="E951">
        <f t="shared" si="73"/>
      </c>
    </row>
    <row r="952" spans="3:5" ht="12.75">
      <c r="C952">
        <f t="shared" si="72"/>
      </c>
      <c r="E952">
        <f t="shared" si="73"/>
      </c>
    </row>
    <row r="953" spans="3:5" ht="12.75">
      <c r="C953">
        <f t="shared" si="72"/>
      </c>
      <c r="E953">
        <f t="shared" si="73"/>
      </c>
    </row>
    <row r="954" spans="3:5" ht="12.75">
      <c r="C954">
        <f t="shared" si="72"/>
      </c>
      <c r="E954">
        <f t="shared" si="73"/>
      </c>
    </row>
    <row r="955" spans="3:5" ht="12.75">
      <c r="C955">
        <f t="shared" si="72"/>
      </c>
      <c r="E955">
        <f t="shared" si="73"/>
      </c>
    </row>
    <row r="956" spans="3:5" ht="12.75">
      <c r="C956">
        <f t="shared" si="72"/>
      </c>
      <c r="E956">
        <f t="shared" si="73"/>
      </c>
    </row>
    <row r="957" spans="3:5" ht="12.75">
      <c r="C957">
        <f t="shared" si="72"/>
      </c>
      <c r="E957">
        <f t="shared" si="73"/>
      </c>
    </row>
    <row r="958" spans="3:5" ht="12.75">
      <c r="C958">
        <f aca="true" t="shared" si="74" ref="C958:C1021">IF(AND(N958&lt;=0.005,N958&gt;0),"1","")</f>
      </c>
      <c r="E958">
        <f aca="true" t="shared" si="75" ref="E958:E1021">IF(AND(T958&lt;=0.005,T958&gt;0),"t","")</f>
      </c>
    </row>
    <row r="959" spans="3:5" ht="12.75">
      <c r="C959">
        <f t="shared" si="74"/>
      </c>
      <c r="E959">
        <f t="shared" si="75"/>
      </c>
    </row>
    <row r="960" spans="3:5" ht="12.75">
      <c r="C960">
        <f t="shared" si="74"/>
      </c>
      <c r="E960">
        <f t="shared" si="75"/>
      </c>
    </row>
    <row r="961" spans="3:5" ht="12.75">
      <c r="C961">
        <f t="shared" si="74"/>
      </c>
      <c r="E961">
        <f t="shared" si="75"/>
      </c>
    </row>
    <row r="962" spans="3:5" ht="12.75">
      <c r="C962">
        <f t="shared" si="74"/>
      </c>
      <c r="E962">
        <f t="shared" si="75"/>
      </c>
    </row>
    <row r="963" spans="3:5" ht="12.75">
      <c r="C963">
        <f t="shared" si="74"/>
      </c>
      <c r="E963">
        <f t="shared" si="75"/>
      </c>
    </row>
    <row r="964" spans="3:5" ht="12.75">
      <c r="C964">
        <f t="shared" si="74"/>
      </c>
      <c r="E964">
        <f t="shared" si="75"/>
      </c>
    </row>
    <row r="965" spans="3:5" ht="12.75">
      <c r="C965">
        <f t="shared" si="74"/>
      </c>
      <c r="E965">
        <f t="shared" si="75"/>
      </c>
    </row>
    <row r="966" spans="3:5" ht="12.75">
      <c r="C966">
        <f t="shared" si="74"/>
      </c>
      <c r="E966">
        <f t="shared" si="75"/>
      </c>
    </row>
    <row r="967" spans="3:5" ht="12.75">
      <c r="C967">
        <f t="shared" si="74"/>
      </c>
      <c r="E967">
        <f t="shared" si="75"/>
      </c>
    </row>
    <row r="968" spans="3:5" ht="12.75">
      <c r="C968">
        <f t="shared" si="74"/>
      </c>
      <c r="E968">
        <f t="shared" si="75"/>
      </c>
    </row>
    <row r="969" spans="3:5" ht="12.75">
      <c r="C969">
        <f t="shared" si="74"/>
      </c>
      <c r="E969">
        <f t="shared" si="75"/>
      </c>
    </row>
    <row r="970" spans="3:5" ht="12.75">
      <c r="C970">
        <f t="shared" si="74"/>
      </c>
      <c r="E970">
        <f t="shared" si="75"/>
      </c>
    </row>
    <row r="971" spans="3:5" ht="12.75">
      <c r="C971">
        <f t="shared" si="74"/>
      </c>
      <c r="E971">
        <f t="shared" si="75"/>
      </c>
    </row>
    <row r="972" spans="3:5" ht="12.75">
      <c r="C972">
        <f t="shared" si="74"/>
      </c>
      <c r="E972">
        <f t="shared" si="75"/>
      </c>
    </row>
    <row r="973" spans="3:5" ht="12.75">
      <c r="C973">
        <f t="shared" si="74"/>
      </c>
      <c r="E973">
        <f t="shared" si="75"/>
      </c>
    </row>
    <row r="974" spans="3:5" ht="12.75">
      <c r="C974">
        <f t="shared" si="74"/>
      </c>
      <c r="E974">
        <f t="shared" si="75"/>
      </c>
    </row>
    <row r="975" spans="3:5" ht="12.75">
      <c r="C975">
        <f t="shared" si="74"/>
      </c>
      <c r="E975">
        <f t="shared" si="75"/>
      </c>
    </row>
    <row r="976" spans="3:5" ht="12.75">
      <c r="C976">
        <f t="shared" si="74"/>
      </c>
      <c r="E976">
        <f t="shared" si="75"/>
      </c>
    </row>
    <row r="977" spans="3:5" ht="12.75">
      <c r="C977">
        <f t="shared" si="74"/>
      </c>
      <c r="E977">
        <f t="shared" si="75"/>
      </c>
    </row>
    <row r="978" spans="3:5" ht="12.75">
      <c r="C978">
        <f t="shared" si="74"/>
      </c>
      <c r="E978">
        <f t="shared" si="75"/>
      </c>
    </row>
    <row r="979" spans="3:5" ht="12.75">
      <c r="C979">
        <f t="shared" si="74"/>
      </c>
      <c r="E979">
        <f t="shared" si="75"/>
      </c>
    </row>
    <row r="980" spans="3:5" ht="12.75">
      <c r="C980">
        <f t="shared" si="74"/>
      </c>
      <c r="E980">
        <f t="shared" si="75"/>
      </c>
    </row>
    <row r="981" spans="3:5" ht="12.75">
      <c r="C981">
        <f t="shared" si="74"/>
      </c>
      <c r="E981">
        <f t="shared" si="75"/>
      </c>
    </row>
    <row r="982" spans="3:5" ht="12.75">
      <c r="C982">
        <f t="shared" si="74"/>
      </c>
      <c r="E982">
        <f t="shared" si="75"/>
      </c>
    </row>
    <row r="983" spans="3:5" ht="12.75">
      <c r="C983">
        <f t="shared" si="74"/>
      </c>
      <c r="E983">
        <f t="shared" si="75"/>
      </c>
    </row>
    <row r="984" spans="3:5" ht="12.75">
      <c r="C984">
        <f t="shared" si="74"/>
      </c>
      <c r="E984">
        <f t="shared" si="75"/>
      </c>
    </row>
    <row r="985" spans="3:5" ht="12.75">
      <c r="C985">
        <f t="shared" si="74"/>
      </c>
      <c r="E985">
        <f t="shared" si="75"/>
      </c>
    </row>
    <row r="986" spans="3:5" ht="12.75">
      <c r="C986">
        <f t="shared" si="74"/>
      </c>
      <c r="E986">
        <f t="shared" si="75"/>
      </c>
    </row>
    <row r="987" spans="3:5" ht="12.75">
      <c r="C987">
        <f t="shared" si="74"/>
      </c>
      <c r="E987">
        <f t="shared" si="75"/>
      </c>
    </row>
    <row r="988" spans="3:5" ht="12.75">
      <c r="C988">
        <f t="shared" si="74"/>
      </c>
      <c r="E988">
        <f t="shared" si="75"/>
      </c>
    </row>
    <row r="989" spans="3:5" ht="12.75">
      <c r="C989">
        <f t="shared" si="74"/>
      </c>
      <c r="E989">
        <f t="shared" si="75"/>
      </c>
    </row>
    <row r="990" spans="3:5" ht="12.75">
      <c r="C990">
        <f t="shared" si="74"/>
      </c>
      <c r="E990">
        <f t="shared" si="75"/>
      </c>
    </row>
    <row r="991" spans="3:5" ht="12.75">
      <c r="C991">
        <f t="shared" si="74"/>
      </c>
      <c r="E991">
        <f t="shared" si="75"/>
      </c>
    </row>
    <row r="992" spans="3:5" ht="12.75">
      <c r="C992">
        <f t="shared" si="74"/>
      </c>
      <c r="E992">
        <f t="shared" si="75"/>
      </c>
    </row>
    <row r="993" spans="3:5" ht="12.75">
      <c r="C993">
        <f t="shared" si="74"/>
      </c>
      <c r="E993">
        <f t="shared" si="75"/>
      </c>
    </row>
    <row r="994" spans="3:5" ht="12.75">
      <c r="C994">
        <f t="shared" si="74"/>
      </c>
      <c r="E994">
        <f t="shared" si="75"/>
      </c>
    </row>
    <row r="995" spans="3:5" ht="12.75">
      <c r="C995">
        <f t="shared" si="74"/>
      </c>
      <c r="E995">
        <f t="shared" si="75"/>
      </c>
    </row>
    <row r="996" spans="3:5" ht="12.75">
      <c r="C996">
        <f t="shared" si="74"/>
      </c>
      <c r="E996">
        <f t="shared" si="75"/>
      </c>
    </row>
    <row r="997" spans="3:5" ht="12.75">
      <c r="C997">
        <f t="shared" si="74"/>
      </c>
      <c r="E997">
        <f t="shared" si="75"/>
      </c>
    </row>
    <row r="998" spans="3:5" ht="12.75">
      <c r="C998">
        <f t="shared" si="74"/>
      </c>
      <c r="E998">
        <f t="shared" si="75"/>
      </c>
    </row>
    <row r="999" spans="3:5" ht="12.75">
      <c r="C999">
        <f t="shared" si="74"/>
      </c>
      <c r="E999">
        <f t="shared" si="75"/>
      </c>
    </row>
    <row r="1000" spans="3:5" ht="12.75">
      <c r="C1000">
        <f t="shared" si="74"/>
      </c>
      <c r="E1000">
        <f t="shared" si="75"/>
      </c>
    </row>
    <row r="1001" spans="3:5" ht="12.75">
      <c r="C1001">
        <f t="shared" si="74"/>
      </c>
      <c r="E1001">
        <f t="shared" si="75"/>
      </c>
    </row>
    <row r="1002" spans="3:5" ht="12.75">
      <c r="C1002">
        <f t="shared" si="74"/>
      </c>
      <c r="E1002">
        <f t="shared" si="75"/>
      </c>
    </row>
    <row r="1003" spans="3:5" ht="12.75">
      <c r="C1003">
        <f t="shared" si="74"/>
      </c>
      <c r="E1003">
        <f t="shared" si="75"/>
      </c>
    </row>
    <row r="1004" spans="3:5" ht="12.75">
      <c r="C1004">
        <f t="shared" si="74"/>
      </c>
      <c r="E1004">
        <f t="shared" si="75"/>
      </c>
    </row>
    <row r="1005" spans="3:5" ht="12.75">
      <c r="C1005">
        <f t="shared" si="74"/>
      </c>
      <c r="E1005">
        <f t="shared" si="75"/>
      </c>
    </row>
    <row r="1006" spans="3:5" ht="12.75">
      <c r="C1006">
        <f t="shared" si="74"/>
      </c>
      <c r="E1006">
        <f t="shared" si="75"/>
      </c>
    </row>
    <row r="1007" spans="3:5" ht="12.75">
      <c r="C1007">
        <f t="shared" si="74"/>
      </c>
      <c r="E1007">
        <f t="shared" si="75"/>
      </c>
    </row>
    <row r="1008" spans="3:5" ht="12.75">
      <c r="C1008">
        <f t="shared" si="74"/>
      </c>
      <c r="E1008">
        <f t="shared" si="75"/>
      </c>
    </row>
    <row r="1009" spans="3:5" ht="12.75">
      <c r="C1009">
        <f t="shared" si="74"/>
      </c>
      <c r="E1009">
        <f t="shared" si="75"/>
      </c>
    </row>
    <row r="1010" spans="3:5" ht="12.75">
      <c r="C1010">
        <f t="shared" si="74"/>
      </c>
      <c r="E1010">
        <f t="shared" si="75"/>
      </c>
    </row>
    <row r="1011" spans="3:5" ht="12.75">
      <c r="C1011">
        <f t="shared" si="74"/>
      </c>
      <c r="E1011">
        <f t="shared" si="75"/>
      </c>
    </row>
    <row r="1012" spans="3:5" ht="12.75">
      <c r="C1012">
        <f t="shared" si="74"/>
      </c>
      <c r="E1012">
        <f t="shared" si="75"/>
      </c>
    </row>
    <row r="1013" spans="3:5" ht="12.75">
      <c r="C1013">
        <f t="shared" si="74"/>
      </c>
      <c r="E1013">
        <f t="shared" si="75"/>
      </c>
    </row>
    <row r="1014" spans="3:5" ht="12.75">
      <c r="C1014">
        <f t="shared" si="74"/>
      </c>
      <c r="E1014">
        <f t="shared" si="75"/>
      </c>
    </row>
    <row r="1015" spans="3:5" ht="12.75">
      <c r="C1015">
        <f t="shared" si="74"/>
      </c>
      <c r="E1015">
        <f t="shared" si="75"/>
      </c>
    </row>
    <row r="1016" spans="3:5" ht="12.75">
      <c r="C1016">
        <f t="shared" si="74"/>
      </c>
      <c r="E1016">
        <f t="shared" si="75"/>
      </c>
    </row>
    <row r="1017" spans="3:5" ht="12.75">
      <c r="C1017">
        <f t="shared" si="74"/>
      </c>
      <c r="E1017">
        <f t="shared" si="75"/>
      </c>
    </row>
    <row r="1018" spans="3:5" ht="12.75">
      <c r="C1018">
        <f t="shared" si="74"/>
      </c>
      <c r="E1018">
        <f t="shared" si="75"/>
      </c>
    </row>
    <row r="1019" spans="3:5" ht="12.75">
      <c r="C1019">
        <f t="shared" si="74"/>
      </c>
      <c r="E1019">
        <f t="shared" si="75"/>
      </c>
    </row>
    <row r="1020" spans="3:5" ht="12.75">
      <c r="C1020">
        <f t="shared" si="74"/>
      </c>
      <c r="E1020">
        <f t="shared" si="75"/>
      </c>
    </row>
    <row r="1021" spans="3:5" ht="12.75">
      <c r="C1021">
        <f t="shared" si="74"/>
      </c>
      <c r="E1021">
        <f t="shared" si="75"/>
      </c>
    </row>
    <row r="1022" spans="3:5" ht="12.75">
      <c r="C1022">
        <f aca="true" t="shared" si="76" ref="C1022:C1085">IF(AND(N1022&lt;=0.005,N1022&gt;0),"1","")</f>
      </c>
      <c r="E1022">
        <f aca="true" t="shared" si="77" ref="E1022:E1085">IF(AND(T1022&lt;=0.005,T1022&gt;0),"t","")</f>
      </c>
    </row>
    <row r="1023" spans="3:5" ht="12.75">
      <c r="C1023">
        <f t="shared" si="76"/>
      </c>
      <c r="E1023">
        <f t="shared" si="77"/>
      </c>
    </row>
    <row r="1024" spans="3:5" ht="12.75">
      <c r="C1024">
        <f t="shared" si="76"/>
      </c>
      <c r="E1024">
        <f t="shared" si="77"/>
      </c>
    </row>
    <row r="1025" spans="3:5" ht="12.75">
      <c r="C1025">
        <f t="shared" si="76"/>
      </c>
      <c r="E1025">
        <f t="shared" si="77"/>
      </c>
    </row>
    <row r="1026" spans="3:5" ht="12.75">
      <c r="C1026">
        <f t="shared" si="76"/>
      </c>
      <c r="E1026">
        <f t="shared" si="77"/>
      </c>
    </row>
    <row r="1027" spans="3:5" ht="12.75">
      <c r="C1027">
        <f t="shared" si="76"/>
      </c>
      <c r="E1027">
        <f t="shared" si="77"/>
      </c>
    </row>
    <row r="1028" spans="3:5" ht="12.75">
      <c r="C1028">
        <f t="shared" si="76"/>
      </c>
      <c r="E1028">
        <f t="shared" si="77"/>
      </c>
    </row>
    <row r="1029" spans="3:5" ht="12.75">
      <c r="C1029">
        <f t="shared" si="76"/>
      </c>
      <c r="E1029">
        <f t="shared" si="77"/>
      </c>
    </row>
    <row r="1030" spans="3:5" ht="12.75">
      <c r="C1030">
        <f t="shared" si="76"/>
      </c>
      <c r="E1030">
        <f t="shared" si="77"/>
      </c>
    </row>
    <row r="1031" spans="3:5" ht="12.75">
      <c r="C1031">
        <f t="shared" si="76"/>
      </c>
      <c r="E1031">
        <f t="shared" si="77"/>
      </c>
    </row>
    <row r="1032" spans="3:5" ht="12.75">
      <c r="C1032">
        <f t="shared" si="76"/>
      </c>
      <c r="E1032">
        <f t="shared" si="77"/>
      </c>
    </row>
    <row r="1033" spans="3:5" ht="12.75">
      <c r="C1033">
        <f t="shared" si="76"/>
      </c>
      <c r="E1033">
        <f t="shared" si="77"/>
      </c>
    </row>
    <row r="1034" spans="3:5" ht="12.75">
      <c r="C1034">
        <f t="shared" si="76"/>
      </c>
      <c r="E1034">
        <f t="shared" si="77"/>
      </c>
    </row>
    <row r="1035" spans="3:5" ht="12.75">
      <c r="C1035">
        <f t="shared" si="76"/>
      </c>
      <c r="E1035">
        <f t="shared" si="77"/>
      </c>
    </row>
    <row r="1036" spans="3:5" ht="12.75">
      <c r="C1036">
        <f t="shared" si="76"/>
      </c>
      <c r="E1036">
        <f t="shared" si="77"/>
      </c>
    </row>
    <row r="1037" spans="3:5" ht="12.75">
      <c r="C1037">
        <f t="shared" si="76"/>
      </c>
      <c r="E1037">
        <f t="shared" si="77"/>
      </c>
    </row>
    <row r="1038" spans="3:5" ht="12.75">
      <c r="C1038">
        <f t="shared" si="76"/>
      </c>
      <c r="E1038">
        <f t="shared" si="77"/>
      </c>
    </row>
    <row r="1039" spans="3:5" ht="12.75">
      <c r="C1039">
        <f t="shared" si="76"/>
      </c>
      <c r="E1039">
        <f t="shared" si="77"/>
      </c>
    </row>
    <row r="1040" spans="3:5" ht="12.75">
      <c r="C1040">
        <f t="shared" si="76"/>
      </c>
      <c r="E1040">
        <f t="shared" si="77"/>
      </c>
    </row>
    <row r="1041" spans="3:5" ht="12.75">
      <c r="C1041">
        <f t="shared" si="76"/>
      </c>
      <c r="E1041">
        <f t="shared" si="77"/>
      </c>
    </row>
    <row r="1042" spans="3:5" ht="12.75">
      <c r="C1042">
        <f t="shared" si="76"/>
      </c>
      <c r="E1042">
        <f t="shared" si="77"/>
      </c>
    </row>
    <row r="1043" spans="3:5" ht="12.75">
      <c r="C1043">
        <f t="shared" si="76"/>
      </c>
      <c r="E1043">
        <f t="shared" si="77"/>
      </c>
    </row>
    <row r="1044" spans="3:5" ht="12.75">
      <c r="C1044">
        <f t="shared" si="76"/>
      </c>
      <c r="E1044">
        <f t="shared" si="77"/>
      </c>
    </row>
    <row r="1045" spans="3:5" ht="12.75">
      <c r="C1045">
        <f t="shared" si="76"/>
      </c>
      <c r="E1045">
        <f t="shared" si="77"/>
      </c>
    </row>
    <row r="1046" spans="3:5" ht="12.75">
      <c r="C1046">
        <f t="shared" si="76"/>
      </c>
      <c r="E1046">
        <f t="shared" si="77"/>
      </c>
    </row>
    <row r="1047" spans="3:5" ht="12.75">
      <c r="C1047">
        <f t="shared" si="76"/>
      </c>
      <c r="E1047">
        <f t="shared" si="77"/>
      </c>
    </row>
    <row r="1048" spans="3:5" ht="12.75">
      <c r="C1048">
        <f t="shared" si="76"/>
      </c>
      <c r="E1048">
        <f t="shared" si="77"/>
      </c>
    </row>
    <row r="1049" spans="3:5" ht="12.75">
      <c r="C1049">
        <f t="shared" si="76"/>
      </c>
      <c r="E1049">
        <f t="shared" si="77"/>
      </c>
    </row>
    <row r="1050" spans="3:5" ht="12.75">
      <c r="C1050">
        <f t="shared" si="76"/>
      </c>
      <c r="E1050">
        <f t="shared" si="77"/>
      </c>
    </row>
    <row r="1051" spans="3:5" ht="12.75">
      <c r="C1051">
        <f t="shared" si="76"/>
      </c>
      <c r="E1051">
        <f t="shared" si="77"/>
      </c>
    </row>
    <row r="1052" spans="3:5" ht="12.75">
      <c r="C1052">
        <f t="shared" si="76"/>
      </c>
      <c r="E1052">
        <f t="shared" si="77"/>
      </c>
    </row>
    <row r="1053" spans="3:5" ht="12.75">
      <c r="C1053">
        <f t="shared" si="76"/>
      </c>
      <c r="E1053">
        <f t="shared" si="77"/>
      </c>
    </row>
    <row r="1054" spans="3:5" ht="12.75">
      <c r="C1054">
        <f t="shared" si="76"/>
      </c>
      <c r="E1054">
        <f t="shared" si="77"/>
      </c>
    </row>
    <row r="1055" spans="3:5" ht="12.75">
      <c r="C1055">
        <f t="shared" si="76"/>
      </c>
      <c r="E1055">
        <f t="shared" si="77"/>
      </c>
    </row>
    <row r="1056" spans="3:5" ht="12.75">
      <c r="C1056">
        <f t="shared" si="76"/>
      </c>
      <c r="E1056">
        <f t="shared" si="77"/>
      </c>
    </row>
    <row r="1057" spans="3:5" ht="12.75">
      <c r="C1057">
        <f t="shared" si="76"/>
      </c>
      <c r="E1057">
        <f t="shared" si="77"/>
      </c>
    </row>
    <row r="1058" spans="3:5" ht="12.75">
      <c r="C1058">
        <f t="shared" si="76"/>
      </c>
      <c r="E1058">
        <f t="shared" si="77"/>
      </c>
    </row>
    <row r="1059" spans="3:5" ht="12.75">
      <c r="C1059">
        <f t="shared" si="76"/>
      </c>
      <c r="E1059">
        <f t="shared" si="77"/>
      </c>
    </row>
    <row r="1060" spans="3:5" ht="12.75">
      <c r="C1060">
        <f t="shared" si="76"/>
      </c>
      <c r="E1060">
        <f t="shared" si="77"/>
      </c>
    </row>
    <row r="1061" spans="3:5" ht="12.75">
      <c r="C1061">
        <f t="shared" si="76"/>
      </c>
      <c r="E1061">
        <f t="shared" si="77"/>
      </c>
    </row>
    <row r="1062" spans="3:5" ht="12.75">
      <c r="C1062">
        <f t="shared" si="76"/>
      </c>
      <c r="E1062">
        <f t="shared" si="77"/>
      </c>
    </row>
    <row r="1063" spans="3:5" ht="12.75">
      <c r="C1063">
        <f t="shared" si="76"/>
      </c>
      <c r="E1063">
        <f t="shared" si="77"/>
      </c>
    </row>
    <row r="1064" spans="3:5" ht="12.75">
      <c r="C1064">
        <f t="shared" si="76"/>
      </c>
      <c r="E1064">
        <f t="shared" si="77"/>
      </c>
    </row>
    <row r="1065" spans="3:5" ht="12.75">
      <c r="C1065">
        <f t="shared" si="76"/>
      </c>
      <c r="E1065">
        <f t="shared" si="77"/>
      </c>
    </row>
    <row r="1066" spans="3:5" ht="12.75">
      <c r="C1066">
        <f t="shared" si="76"/>
      </c>
      <c r="E1066">
        <f t="shared" si="77"/>
      </c>
    </row>
    <row r="1067" spans="3:5" ht="12.75">
      <c r="C1067">
        <f t="shared" si="76"/>
      </c>
      <c r="E1067">
        <f t="shared" si="77"/>
      </c>
    </row>
    <row r="1068" spans="3:5" ht="12.75">
      <c r="C1068">
        <f t="shared" si="76"/>
      </c>
      <c r="E1068">
        <f t="shared" si="77"/>
      </c>
    </row>
    <row r="1069" spans="3:5" ht="12.75">
      <c r="C1069">
        <f t="shared" si="76"/>
      </c>
      <c r="E1069">
        <f t="shared" si="77"/>
      </c>
    </row>
    <row r="1070" spans="3:5" ht="12.75">
      <c r="C1070">
        <f t="shared" si="76"/>
      </c>
      <c r="E1070">
        <f t="shared" si="77"/>
      </c>
    </row>
    <row r="1071" spans="3:5" ht="12.75">
      <c r="C1071">
        <f t="shared" si="76"/>
      </c>
      <c r="E1071">
        <f t="shared" si="77"/>
      </c>
    </row>
    <row r="1072" spans="3:5" ht="12.75">
      <c r="C1072">
        <f t="shared" si="76"/>
      </c>
      <c r="E1072">
        <f t="shared" si="77"/>
      </c>
    </row>
    <row r="1073" spans="3:5" ht="12.75">
      <c r="C1073">
        <f t="shared" si="76"/>
      </c>
      <c r="E1073">
        <f t="shared" si="77"/>
      </c>
    </row>
    <row r="1074" spans="3:5" ht="12.75">
      <c r="C1074">
        <f t="shared" si="76"/>
      </c>
      <c r="E1074">
        <f t="shared" si="77"/>
      </c>
    </row>
    <row r="1075" spans="3:5" ht="12.75">
      <c r="C1075">
        <f t="shared" si="76"/>
      </c>
      <c r="E1075">
        <f t="shared" si="77"/>
      </c>
    </row>
    <row r="1076" spans="3:5" ht="12.75">
      <c r="C1076">
        <f t="shared" si="76"/>
      </c>
      <c r="E1076">
        <f t="shared" si="77"/>
      </c>
    </row>
    <row r="1077" spans="3:5" ht="12.75">
      <c r="C1077">
        <f t="shared" si="76"/>
      </c>
      <c r="E1077">
        <f t="shared" si="77"/>
      </c>
    </row>
    <row r="1078" spans="3:5" ht="12.75">
      <c r="C1078">
        <f t="shared" si="76"/>
      </c>
      <c r="E1078">
        <f t="shared" si="77"/>
      </c>
    </row>
    <row r="1079" spans="3:5" ht="12.75">
      <c r="C1079">
        <f t="shared" si="76"/>
      </c>
      <c r="E1079">
        <f t="shared" si="77"/>
      </c>
    </row>
    <row r="1080" spans="3:5" ht="12.75">
      <c r="C1080">
        <f t="shared" si="76"/>
      </c>
      <c r="E1080">
        <f t="shared" si="77"/>
      </c>
    </row>
    <row r="1081" spans="3:5" ht="12.75">
      <c r="C1081">
        <f t="shared" si="76"/>
      </c>
      <c r="E1081">
        <f t="shared" si="77"/>
      </c>
    </row>
    <row r="1082" spans="3:5" ht="12.75">
      <c r="C1082">
        <f t="shared" si="76"/>
      </c>
      <c r="E1082">
        <f t="shared" si="77"/>
      </c>
    </row>
    <row r="1083" spans="3:5" ht="12.75">
      <c r="C1083">
        <f t="shared" si="76"/>
      </c>
      <c r="E1083">
        <f t="shared" si="77"/>
      </c>
    </row>
    <row r="1084" spans="3:5" ht="12.75">
      <c r="C1084">
        <f t="shared" si="76"/>
      </c>
      <c r="E1084">
        <f t="shared" si="77"/>
      </c>
    </row>
    <row r="1085" spans="3:5" ht="12.75">
      <c r="C1085">
        <f t="shared" si="76"/>
      </c>
      <c r="E1085">
        <f t="shared" si="77"/>
      </c>
    </row>
    <row r="1086" spans="3:5" ht="12.75">
      <c r="C1086">
        <f aca="true" t="shared" si="78" ref="C1086:C1149">IF(AND(N1086&lt;=0.005,N1086&gt;0),"1","")</f>
      </c>
      <c r="E1086">
        <f aca="true" t="shared" si="79" ref="E1086:E1149">IF(AND(T1086&lt;=0.005,T1086&gt;0),"t","")</f>
      </c>
    </row>
    <row r="1087" spans="3:5" ht="12.75">
      <c r="C1087">
        <f t="shared" si="78"/>
      </c>
      <c r="E1087">
        <f t="shared" si="79"/>
      </c>
    </row>
    <row r="1088" spans="3:5" ht="12.75">
      <c r="C1088">
        <f t="shared" si="78"/>
      </c>
      <c r="E1088">
        <f t="shared" si="79"/>
      </c>
    </row>
    <row r="1089" spans="3:5" ht="12.75">
      <c r="C1089">
        <f t="shared" si="78"/>
      </c>
      <c r="E1089">
        <f t="shared" si="79"/>
      </c>
    </row>
    <row r="1090" spans="3:5" ht="12.75">
      <c r="C1090">
        <f t="shared" si="78"/>
      </c>
      <c r="E1090">
        <f t="shared" si="79"/>
      </c>
    </row>
    <row r="1091" spans="3:5" ht="12.75">
      <c r="C1091">
        <f t="shared" si="78"/>
      </c>
      <c r="E1091">
        <f t="shared" si="79"/>
      </c>
    </row>
    <row r="1092" spans="3:5" ht="12.75">
      <c r="C1092">
        <f t="shared" si="78"/>
      </c>
      <c r="E1092">
        <f t="shared" si="79"/>
      </c>
    </row>
    <row r="1093" spans="3:5" ht="12.75">
      <c r="C1093">
        <f t="shared" si="78"/>
      </c>
      <c r="E1093">
        <f t="shared" si="79"/>
      </c>
    </row>
    <row r="1094" spans="3:5" ht="12.75">
      <c r="C1094">
        <f t="shared" si="78"/>
      </c>
      <c r="E1094">
        <f t="shared" si="79"/>
      </c>
    </row>
    <row r="1095" spans="3:5" ht="12.75">
      <c r="C1095">
        <f t="shared" si="78"/>
      </c>
      <c r="E1095">
        <f t="shared" si="79"/>
      </c>
    </row>
    <row r="1096" spans="3:5" ht="12.75">
      <c r="C1096">
        <f t="shared" si="78"/>
      </c>
      <c r="E1096">
        <f t="shared" si="79"/>
      </c>
    </row>
    <row r="1097" spans="3:5" ht="12.75">
      <c r="C1097">
        <f t="shared" si="78"/>
      </c>
      <c r="E1097">
        <f t="shared" si="79"/>
      </c>
    </row>
    <row r="1098" spans="3:5" ht="12.75">
      <c r="C1098">
        <f t="shared" si="78"/>
      </c>
      <c r="E1098">
        <f t="shared" si="79"/>
      </c>
    </row>
    <row r="1099" spans="3:5" ht="12.75">
      <c r="C1099">
        <f t="shared" si="78"/>
      </c>
      <c r="E1099">
        <f t="shared" si="79"/>
      </c>
    </row>
    <row r="1100" spans="3:5" ht="12.75">
      <c r="C1100">
        <f t="shared" si="78"/>
      </c>
      <c r="E1100">
        <f t="shared" si="79"/>
      </c>
    </row>
    <row r="1101" spans="3:5" ht="12.75">
      <c r="C1101">
        <f t="shared" si="78"/>
      </c>
      <c r="E1101">
        <f t="shared" si="79"/>
      </c>
    </row>
    <row r="1102" spans="3:5" ht="12.75">
      <c r="C1102">
        <f t="shared" si="78"/>
      </c>
      <c r="E1102">
        <f t="shared" si="79"/>
      </c>
    </row>
    <row r="1103" spans="3:5" ht="12.75">
      <c r="C1103">
        <f t="shared" si="78"/>
      </c>
      <c r="E1103">
        <f t="shared" si="79"/>
      </c>
    </row>
    <row r="1104" spans="3:5" ht="12.75">
      <c r="C1104">
        <f t="shared" si="78"/>
      </c>
      <c r="E1104">
        <f t="shared" si="79"/>
      </c>
    </row>
    <row r="1105" spans="3:5" ht="12.75">
      <c r="C1105">
        <f t="shared" si="78"/>
      </c>
      <c r="E1105">
        <f t="shared" si="79"/>
      </c>
    </row>
    <row r="1106" spans="3:5" ht="12.75">
      <c r="C1106">
        <f t="shared" si="78"/>
      </c>
      <c r="E1106">
        <f t="shared" si="79"/>
      </c>
    </row>
    <row r="1107" spans="3:5" ht="12.75">
      <c r="C1107">
        <f t="shared" si="78"/>
      </c>
      <c r="E1107">
        <f t="shared" si="79"/>
      </c>
    </row>
    <row r="1108" spans="3:5" ht="12.75">
      <c r="C1108">
        <f t="shared" si="78"/>
      </c>
      <c r="E1108">
        <f t="shared" si="79"/>
      </c>
    </row>
    <row r="1109" spans="3:5" ht="12.75">
      <c r="C1109">
        <f t="shared" si="78"/>
      </c>
      <c r="E1109">
        <f t="shared" si="79"/>
      </c>
    </row>
    <row r="1110" spans="3:5" ht="12.75">
      <c r="C1110">
        <f t="shared" si="78"/>
      </c>
      <c r="E1110">
        <f t="shared" si="79"/>
      </c>
    </row>
    <row r="1111" spans="3:5" ht="12.75">
      <c r="C1111">
        <f t="shared" si="78"/>
      </c>
      <c r="E1111">
        <f t="shared" si="79"/>
      </c>
    </row>
    <row r="1112" spans="3:5" ht="12.75">
      <c r="C1112">
        <f t="shared" si="78"/>
      </c>
      <c r="E1112">
        <f t="shared" si="79"/>
      </c>
    </row>
    <row r="1113" spans="3:5" ht="12.75">
      <c r="C1113">
        <f t="shared" si="78"/>
      </c>
      <c r="E1113">
        <f t="shared" si="79"/>
      </c>
    </row>
    <row r="1114" spans="3:5" ht="12.75">
      <c r="C1114">
        <f t="shared" si="78"/>
      </c>
      <c r="E1114">
        <f t="shared" si="79"/>
      </c>
    </row>
    <row r="1115" spans="3:5" ht="12.75">
      <c r="C1115">
        <f t="shared" si="78"/>
      </c>
      <c r="E1115">
        <f t="shared" si="79"/>
      </c>
    </row>
    <row r="1116" spans="3:5" ht="12.75">
      <c r="C1116">
        <f t="shared" si="78"/>
      </c>
      <c r="E1116">
        <f t="shared" si="79"/>
      </c>
    </row>
    <row r="1117" spans="3:5" ht="12.75">
      <c r="C1117">
        <f t="shared" si="78"/>
      </c>
      <c r="E1117">
        <f t="shared" si="79"/>
      </c>
    </row>
    <row r="1118" spans="3:5" ht="12.75">
      <c r="C1118">
        <f t="shared" si="78"/>
      </c>
      <c r="E1118">
        <f t="shared" si="79"/>
      </c>
    </row>
    <row r="1119" spans="3:5" ht="12.75">
      <c r="C1119">
        <f t="shared" si="78"/>
      </c>
      <c r="E1119">
        <f t="shared" si="79"/>
      </c>
    </row>
    <row r="1120" spans="3:5" ht="12.75">
      <c r="C1120">
        <f t="shared" si="78"/>
      </c>
      <c r="E1120">
        <f t="shared" si="79"/>
      </c>
    </row>
    <row r="1121" spans="3:5" ht="12.75">
      <c r="C1121">
        <f t="shared" si="78"/>
      </c>
      <c r="E1121">
        <f t="shared" si="79"/>
      </c>
    </row>
    <row r="1122" spans="3:5" ht="12.75">
      <c r="C1122">
        <f t="shared" si="78"/>
      </c>
      <c r="E1122">
        <f t="shared" si="79"/>
      </c>
    </row>
    <row r="1123" spans="3:5" ht="12.75">
      <c r="C1123">
        <f t="shared" si="78"/>
      </c>
      <c r="E1123">
        <f t="shared" si="79"/>
      </c>
    </row>
    <row r="1124" spans="3:5" ht="12.75">
      <c r="C1124">
        <f t="shared" si="78"/>
      </c>
      <c r="E1124">
        <f t="shared" si="79"/>
      </c>
    </row>
    <row r="1125" spans="3:5" ht="12.75">
      <c r="C1125">
        <f t="shared" si="78"/>
      </c>
      <c r="E1125">
        <f t="shared" si="79"/>
      </c>
    </row>
    <row r="1126" spans="3:5" ht="12.75">
      <c r="C1126">
        <f t="shared" si="78"/>
      </c>
      <c r="E1126">
        <f t="shared" si="79"/>
      </c>
    </row>
    <row r="1127" spans="3:5" ht="12.75">
      <c r="C1127">
        <f t="shared" si="78"/>
      </c>
      <c r="E1127">
        <f t="shared" si="79"/>
      </c>
    </row>
    <row r="1128" spans="3:5" ht="12.75">
      <c r="C1128">
        <f t="shared" si="78"/>
      </c>
      <c r="E1128">
        <f t="shared" si="79"/>
      </c>
    </row>
    <row r="1129" spans="3:5" ht="12.75">
      <c r="C1129">
        <f t="shared" si="78"/>
      </c>
      <c r="E1129">
        <f t="shared" si="79"/>
      </c>
    </row>
    <row r="1130" spans="3:5" ht="12.75">
      <c r="C1130">
        <f t="shared" si="78"/>
      </c>
      <c r="E1130">
        <f t="shared" si="79"/>
      </c>
    </row>
    <row r="1131" spans="3:5" ht="12.75">
      <c r="C1131">
        <f t="shared" si="78"/>
      </c>
      <c r="E1131">
        <f t="shared" si="79"/>
      </c>
    </row>
    <row r="1132" spans="3:5" ht="12.75">
      <c r="C1132">
        <f t="shared" si="78"/>
      </c>
      <c r="E1132">
        <f t="shared" si="79"/>
      </c>
    </row>
    <row r="1133" spans="3:5" ht="12.75">
      <c r="C1133">
        <f t="shared" si="78"/>
      </c>
      <c r="E1133">
        <f t="shared" si="79"/>
      </c>
    </row>
    <row r="1134" spans="3:5" ht="12.75">
      <c r="C1134">
        <f t="shared" si="78"/>
      </c>
      <c r="E1134">
        <f t="shared" si="79"/>
      </c>
    </row>
    <row r="1135" spans="3:5" ht="12.75">
      <c r="C1135">
        <f t="shared" si="78"/>
      </c>
      <c r="E1135">
        <f t="shared" si="79"/>
      </c>
    </row>
    <row r="1136" spans="3:5" ht="12.75">
      <c r="C1136">
        <f t="shared" si="78"/>
      </c>
      <c r="E1136">
        <f t="shared" si="79"/>
      </c>
    </row>
    <row r="1137" spans="3:5" ht="12.75">
      <c r="C1137">
        <f t="shared" si="78"/>
      </c>
      <c r="E1137">
        <f t="shared" si="79"/>
      </c>
    </row>
    <row r="1138" spans="3:5" ht="12.75">
      <c r="C1138">
        <f t="shared" si="78"/>
      </c>
      <c r="E1138">
        <f t="shared" si="79"/>
      </c>
    </row>
    <row r="1139" spans="3:5" ht="12.75">
      <c r="C1139">
        <f t="shared" si="78"/>
      </c>
      <c r="E1139">
        <f t="shared" si="79"/>
      </c>
    </row>
    <row r="1140" spans="3:5" ht="12.75">
      <c r="C1140">
        <f t="shared" si="78"/>
      </c>
      <c r="E1140">
        <f t="shared" si="79"/>
      </c>
    </row>
    <row r="1141" spans="3:5" ht="12.75">
      <c r="C1141">
        <f t="shared" si="78"/>
      </c>
      <c r="E1141">
        <f t="shared" si="79"/>
      </c>
    </row>
    <row r="1142" spans="3:5" ht="12.75">
      <c r="C1142">
        <f t="shared" si="78"/>
      </c>
      <c r="E1142">
        <f t="shared" si="79"/>
      </c>
    </row>
    <row r="1143" spans="3:5" ht="12.75">
      <c r="C1143">
        <f t="shared" si="78"/>
      </c>
      <c r="E1143">
        <f t="shared" si="79"/>
      </c>
    </row>
    <row r="1144" spans="3:5" ht="12.75">
      <c r="C1144">
        <f t="shared" si="78"/>
      </c>
      <c r="E1144">
        <f t="shared" si="79"/>
      </c>
    </row>
    <row r="1145" spans="3:5" ht="12.75">
      <c r="C1145">
        <f t="shared" si="78"/>
      </c>
      <c r="E1145">
        <f t="shared" si="79"/>
      </c>
    </row>
    <row r="1146" spans="3:5" ht="12.75">
      <c r="C1146">
        <f t="shared" si="78"/>
      </c>
      <c r="E1146">
        <f t="shared" si="79"/>
      </c>
    </row>
    <row r="1147" spans="3:5" ht="12.75">
      <c r="C1147">
        <f t="shared" si="78"/>
      </c>
      <c r="E1147">
        <f t="shared" si="79"/>
      </c>
    </row>
    <row r="1148" spans="3:5" ht="12.75">
      <c r="C1148">
        <f t="shared" si="78"/>
      </c>
      <c r="E1148">
        <f t="shared" si="79"/>
      </c>
    </row>
    <row r="1149" spans="3:5" ht="12.75">
      <c r="C1149">
        <f t="shared" si="78"/>
      </c>
      <c r="E1149">
        <f t="shared" si="79"/>
      </c>
    </row>
    <row r="1150" spans="3:5" ht="12.75">
      <c r="C1150">
        <f aca="true" t="shared" si="80" ref="C1150:C1213">IF(AND(N1150&lt;=0.005,N1150&gt;0),"1","")</f>
      </c>
      <c r="E1150">
        <f aca="true" t="shared" si="81" ref="E1150:E1213">IF(AND(T1150&lt;=0.005,T1150&gt;0),"t","")</f>
      </c>
    </row>
    <row r="1151" spans="3:5" ht="12.75">
      <c r="C1151">
        <f t="shared" si="80"/>
      </c>
      <c r="E1151">
        <f t="shared" si="81"/>
      </c>
    </row>
    <row r="1152" spans="3:5" ht="12.75">
      <c r="C1152">
        <f t="shared" si="80"/>
      </c>
      <c r="E1152">
        <f t="shared" si="81"/>
      </c>
    </row>
    <row r="1153" spans="3:5" ht="12.75">
      <c r="C1153">
        <f t="shared" si="80"/>
      </c>
      <c r="E1153">
        <f t="shared" si="81"/>
      </c>
    </row>
    <row r="1154" spans="3:5" ht="12.75">
      <c r="C1154">
        <f t="shared" si="80"/>
      </c>
      <c r="E1154">
        <f t="shared" si="81"/>
      </c>
    </row>
    <row r="1155" spans="3:5" ht="12.75">
      <c r="C1155">
        <f t="shared" si="80"/>
      </c>
      <c r="E1155">
        <f t="shared" si="81"/>
      </c>
    </row>
    <row r="1156" spans="3:5" ht="12.75">
      <c r="C1156">
        <f t="shared" si="80"/>
      </c>
      <c r="E1156">
        <f t="shared" si="81"/>
      </c>
    </row>
    <row r="1157" spans="3:5" ht="12.75">
      <c r="C1157">
        <f t="shared" si="80"/>
      </c>
      <c r="E1157">
        <f t="shared" si="81"/>
      </c>
    </row>
    <row r="1158" spans="3:5" ht="12.75">
      <c r="C1158">
        <f t="shared" si="80"/>
      </c>
      <c r="E1158">
        <f t="shared" si="81"/>
      </c>
    </row>
    <row r="1159" spans="3:5" ht="12.75">
      <c r="C1159">
        <f t="shared" si="80"/>
      </c>
      <c r="E1159">
        <f t="shared" si="81"/>
      </c>
    </row>
    <row r="1160" spans="3:5" ht="12.75">
      <c r="C1160">
        <f t="shared" si="80"/>
      </c>
      <c r="E1160">
        <f t="shared" si="81"/>
      </c>
    </row>
    <row r="1161" spans="3:5" ht="12.75">
      <c r="C1161">
        <f t="shared" si="80"/>
      </c>
      <c r="E1161">
        <f t="shared" si="81"/>
      </c>
    </row>
    <row r="1162" spans="3:5" ht="12.75">
      <c r="C1162">
        <f t="shared" si="80"/>
      </c>
      <c r="E1162">
        <f t="shared" si="81"/>
      </c>
    </row>
    <row r="1163" spans="3:5" ht="12.75">
      <c r="C1163">
        <f t="shared" si="80"/>
      </c>
      <c r="E1163">
        <f t="shared" si="81"/>
      </c>
    </row>
    <row r="1164" spans="3:5" ht="12.75">
      <c r="C1164">
        <f t="shared" si="80"/>
      </c>
      <c r="E1164">
        <f t="shared" si="81"/>
      </c>
    </row>
    <row r="1165" spans="3:5" ht="12.75">
      <c r="C1165">
        <f t="shared" si="80"/>
      </c>
      <c r="E1165">
        <f t="shared" si="81"/>
      </c>
    </row>
    <row r="1166" spans="3:5" ht="12.75">
      <c r="C1166">
        <f t="shared" si="80"/>
      </c>
      <c r="E1166">
        <f t="shared" si="81"/>
      </c>
    </row>
    <row r="1167" spans="3:5" ht="12.75">
      <c r="C1167">
        <f t="shared" si="80"/>
      </c>
      <c r="E1167">
        <f t="shared" si="81"/>
      </c>
    </row>
    <row r="1168" spans="3:5" ht="12.75">
      <c r="C1168">
        <f t="shared" si="80"/>
      </c>
      <c r="E1168">
        <f t="shared" si="81"/>
      </c>
    </row>
    <row r="1169" spans="3:5" ht="12.75">
      <c r="C1169">
        <f t="shared" si="80"/>
      </c>
      <c r="E1169">
        <f t="shared" si="81"/>
      </c>
    </row>
    <row r="1170" spans="3:5" ht="12.75">
      <c r="C1170">
        <f t="shared" si="80"/>
      </c>
      <c r="E1170">
        <f t="shared" si="81"/>
      </c>
    </row>
    <row r="1171" spans="3:5" ht="12.75">
      <c r="C1171">
        <f t="shared" si="80"/>
      </c>
      <c r="E1171">
        <f t="shared" si="81"/>
      </c>
    </row>
    <row r="1172" spans="3:5" ht="12.75">
      <c r="C1172">
        <f t="shared" si="80"/>
      </c>
      <c r="E1172">
        <f t="shared" si="81"/>
      </c>
    </row>
    <row r="1173" spans="3:5" ht="12.75">
      <c r="C1173">
        <f t="shared" si="80"/>
      </c>
      <c r="E1173">
        <f t="shared" si="81"/>
      </c>
    </row>
    <row r="1174" spans="3:5" ht="12.75">
      <c r="C1174">
        <f t="shared" si="80"/>
      </c>
      <c r="E1174">
        <f t="shared" si="81"/>
      </c>
    </row>
    <row r="1175" spans="3:5" ht="12.75">
      <c r="C1175">
        <f t="shared" si="80"/>
      </c>
      <c r="E1175">
        <f t="shared" si="81"/>
      </c>
    </row>
    <row r="1176" spans="3:5" ht="12.75">
      <c r="C1176">
        <f t="shared" si="80"/>
      </c>
      <c r="E1176">
        <f t="shared" si="81"/>
      </c>
    </row>
    <row r="1177" spans="3:5" ht="12.75">
      <c r="C1177">
        <f t="shared" si="80"/>
      </c>
      <c r="E1177">
        <f t="shared" si="81"/>
      </c>
    </row>
    <row r="1178" spans="3:5" ht="12.75">
      <c r="C1178">
        <f t="shared" si="80"/>
      </c>
      <c r="E1178">
        <f t="shared" si="81"/>
      </c>
    </row>
    <row r="1179" spans="3:5" ht="12.75">
      <c r="C1179">
        <f t="shared" si="80"/>
      </c>
      <c r="E1179">
        <f t="shared" si="81"/>
      </c>
    </row>
    <row r="1180" spans="3:5" ht="12.75">
      <c r="C1180">
        <f t="shared" si="80"/>
      </c>
      <c r="E1180">
        <f t="shared" si="81"/>
      </c>
    </row>
    <row r="1181" spans="3:5" ht="12.75">
      <c r="C1181">
        <f t="shared" si="80"/>
      </c>
      <c r="E1181">
        <f t="shared" si="81"/>
      </c>
    </row>
    <row r="1182" spans="3:5" ht="12.75">
      <c r="C1182">
        <f t="shared" si="80"/>
      </c>
      <c r="E1182">
        <f t="shared" si="81"/>
      </c>
    </row>
    <row r="1183" spans="3:5" ht="12.75">
      <c r="C1183">
        <f t="shared" si="80"/>
      </c>
      <c r="E1183">
        <f t="shared" si="81"/>
      </c>
    </row>
    <row r="1184" spans="3:5" ht="12.75">
      <c r="C1184">
        <f t="shared" si="80"/>
      </c>
      <c r="E1184">
        <f t="shared" si="81"/>
      </c>
    </row>
    <row r="1185" spans="3:5" ht="12.75">
      <c r="C1185">
        <f t="shared" si="80"/>
      </c>
      <c r="E1185">
        <f t="shared" si="81"/>
      </c>
    </row>
    <row r="1186" spans="3:5" ht="12.75">
      <c r="C1186">
        <f t="shared" si="80"/>
      </c>
      <c r="E1186">
        <f t="shared" si="81"/>
      </c>
    </row>
    <row r="1187" spans="3:5" ht="12.75">
      <c r="C1187">
        <f t="shared" si="80"/>
      </c>
      <c r="E1187">
        <f t="shared" si="81"/>
      </c>
    </row>
    <row r="1188" spans="3:5" ht="12.75">
      <c r="C1188">
        <f t="shared" si="80"/>
      </c>
      <c r="E1188">
        <f t="shared" si="81"/>
      </c>
    </row>
    <row r="1189" spans="3:5" ht="12.75">
      <c r="C1189">
        <f t="shared" si="80"/>
      </c>
      <c r="E1189">
        <f t="shared" si="81"/>
      </c>
    </row>
    <row r="1190" spans="3:5" ht="12.75">
      <c r="C1190">
        <f t="shared" si="80"/>
      </c>
      <c r="E1190">
        <f t="shared" si="81"/>
      </c>
    </row>
    <row r="1191" spans="3:5" ht="12.75">
      <c r="C1191">
        <f t="shared" si="80"/>
      </c>
      <c r="E1191">
        <f t="shared" si="81"/>
      </c>
    </row>
    <row r="1192" spans="3:5" ht="12.75">
      <c r="C1192">
        <f t="shared" si="80"/>
      </c>
      <c r="E1192">
        <f t="shared" si="81"/>
      </c>
    </row>
    <row r="1193" spans="3:5" ht="12.75">
      <c r="C1193">
        <f t="shared" si="80"/>
      </c>
      <c r="E1193">
        <f t="shared" si="81"/>
      </c>
    </row>
    <row r="1194" spans="3:5" ht="12.75">
      <c r="C1194">
        <f t="shared" si="80"/>
      </c>
      <c r="E1194">
        <f t="shared" si="81"/>
      </c>
    </row>
    <row r="1195" spans="3:5" ht="12.75">
      <c r="C1195">
        <f t="shared" si="80"/>
      </c>
      <c r="E1195">
        <f t="shared" si="81"/>
      </c>
    </row>
    <row r="1196" spans="3:5" ht="12.75">
      <c r="C1196">
        <f t="shared" si="80"/>
      </c>
      <c r="E1196">
        <f t="shared" si="81"/>
      </c>
    </row>
    <row r="1197" spans="3:5" ht="12.75">
      <c r="C1197">
        <f t="shared" si="80"/>
      </c>
      <c r="E1197">
        <f t="shared" si="81"/>
      </c>
    </row>
    <row r="1198" spans="3:5" ht="12.75">
      <c r="C1198">
        <f t="shared" si="80"/>
      </c>
      <c r="E1198">
        <f t="shared" si="81"/>
      </c>
    </row>
    <row r="1199" spans="3:5" ht="12.75">
      <c r="C1199">
        <f t="shared" si="80"/>
      </c>
      <c r="E1199">
        <f t="shared" si="81"/>
      </c>
    </row>
    <row r="1200" spans="3:5" ht="12.75">
      <c r="C1200">
        <f t="shared" si="80"/>
      </c>
      <c r="E1200">
        <f t="shared" si="81"/>
      </c>
    </row>
    <row r="1201" spans="3:5" ht="12.75">
      <c r="C1201">
        <f t="shared" si="80"/>
      </c>
      <c r="E1201">
        <f t="shared" si="81"/>
      </c>
    </row>
    <row r="1202" spans="3:5" ht="12.75">
      <c r="C1202">
        <f t="shared" si="80"/>
      </c>
      <c r="E1202">
        <f t="shared" si="81"/>
      </c>
    </row>
    <row r="1203" spans="3:5" ht="12.75">
      <c r="C1203">
        <f t="shared" si="80"/>
      </c>
      <c r="E1203">
        <f t="shared" si="81"/>
      </c>
    </row>
    <row r="1204" spans="3:5" ht="12.75">
      <c r="C1204">
        <f t="shared" si="80"/>
      </c>
      <c r="E1204">
        <f t="shared" si="81"/>
      </c>
    </row>
    <row r="1205" spans="3:5" ht="12.75">
      <c r="C1205">
        <f t="shared" si="80"/>
      </c>
      <c r="E1205">
        <f t="shared" si="81"/>
      </c>
    </row>
    <row r="1206" spans="3:5" ht="12.75">
      <c r="C1206">
        <f t="shared" si="80"/>
      </c>
      <c r="E1206">
        <f t="shared" si="81"/>
      </c>
    </row>
    <row r="1207" spans="3:5" ht="12.75">
      <c r="C1207">
        <f t="shared" si="80"/>
      </c>
      <c r="E1207">
        <f t="shared" si="81"/>
      </c>
    </row>
    <row r="1208" spans="3:5" ht="12.75">
      <c r="C1208">
        <f t="shared" si="80"/>
      </c>
      <c r="E1208">
        <f t="shared" si="81"/>
      </c>
    </row>
    <row r="1209" spans="3:5" ht="12.75">
      <c r="C1209">
        <f t="shared" si="80"/>
      </c>
      <c r="E1209">
        <f t="shared" si="81"/>
      </c>
    </row>
    <row r="1210" spans="3:5" ht="12.75">
      <c r="C1210">
        <f t="shared" si="80"/>
      </c>
      <c r="E1210">
        <f t="shared" si="81"/>
      </c>
    </row>
    <row r="1211" spans="3:5" ht="12.75">
      <c r="C1211">
        <f t="shared" si="80"/>
      </c>
      <c r="E1211">
        <f t="shared" si="81"/>
      </c>
    </row>
    <row r="1212" spans="3:5" ht="12.75">
      <c r="C1212">
        <f t="shared" si="80"/>
      </c>
      <c r="E1212">
        <f t="shared" si="81"/>
      </c>
    </row>
    <row r="1213" spans="3:5" ht="12.75">
      <c r="C1213">
        <f t="shared" si="80"/>
      </c>
      <c r="E1213">
        <f t="shared" si="81"/>
      </c>
    </row>
    <row r="1214" spans="3:5" ht="12.75">
      <c r="C1214">
        <f aca="true" t="shared" si="82" ref="C1214:C1277">IF(AND(N1214&lt;=0.005,N1214&gt;0),"1","")</f>
      </c>
      <c r="E1214">
        <f aca="true" t="shared" si="83" ref="E1214:E1277">IF(AND(T1214&lt;=0.005,T1214&gt;0),"t","")</f>
      </c>
    </row>
    <row r="1215" spans="3:5" ht="12.75">
      <c r="C1215">
        <f t="shared" si="82"/>
      </c>
      <c r="E1215">
        <f t="shared" si="83"/>
      </c>
    </row>
    <row r="1216" spans="3:5" ht="12.75">
      <c r="C1216">
        <f t="shared" si="82"/>
      </c>
      <c r="E1216">
        <f t="shared" si="83"/>
      </c>
    </row>
    <row r="1217" spans="3:5" ht="12.75">
      <c r="C1217">
        <f t="shared" si="82"/>
      </c>
      <c r="E1217">
        <f t="shared" si="83"/>
      </c>
    </row>
    <row r="1218" spans="3:5" ht="12.75">
      <c r="C1218">
        <f t="shared" si="82"/>
      </c>
      <c r="E1218">
        <f t="shared" si="83"/>
      </c>
    </row>
    <row r="1219" spans="3:5" ht="12.75">
      <c r="C1219">
        <f t="shared" si="82"/>
      </c>
      <c r="E1219">
        <f t="shared" si="83"/>
      </c>
    </row>
    <row r="1220" spans="3:5" ht="12.75">
      <c r="C1220">
        <f t="shared" si="82"/>
      </c>
      <c r="E1220">
        <f t="shared" si="83"/>
      </c>
    </row>
    <row r="1221" spans="3:5" ht="12.75">
      <c r="C1221">
        <f t="shared" si="82"/>
      </c>
      <c r="E1221">
        <f t="shared" si="83"/>
      </c>
    </row>
    <row r="1222" spans="3:5" ht="12.75">
      <c r="C1222">
        <f t="shared" si="82"/>
      </c>
      <c r="E1222">
        <f t="shared" si="83"/>
      </c>
    </row>
    <row r="1223" spans="3:5" ht="12.75">
      <c r="C1223">
        <f t="shared" si="82"/>
      </c>
      <c r="E1223">
        <f t="shared" si="83"/>
      </c>
    </row>
    <row r="1224" spans="3:5" ht="12.75">
      <c r="C1224">
        <f t="shared" si="82"/>
      </c>
      <c r="E1224">
        <f t="shared" si="83"/>
      </c>
    </row>
    <row r="1225" spans="3:5" ht="12.75">
      <c r="C1225">
        <f t="shared" si="82"/>
      </c>
      <c r="E1225">
        <f t="shared" si="83"/>
      </c>
    </row>
    <row r="1226" spans="3:5" ht="12.75">
      <c r="C1226">
        <f t="shared" si="82"/>
      </c>
      <c r="E1226">
        <f t="shared" si="83"/>
      </c>
    </row>
    <row r="1227" spans="3:5" ht="12.75">
      <c r="C1227">
        <f t="shared" si="82"/>
      </c>
      <c r="E1227">
        <f t="shared" si="83"/>
      </c>
    </row>
    <row r="1228" spans="3:5" ht="12.75">
      <c r="C1228">
        <f t="shared" si="82"/>
      </c>
      <c r="E1228">
        <f t="shared" si="83"/>
      </c>
    </row>
    <row r="1229" spans="3:5" ht="12.75">
      <c r="C1229">
        <f t="shared" si="82"/>
      </c>
      <c r="E1229">
        <f t="shared" si="83"/>
      </c>
    </row>
    <row r="1230" spans="3:5" ht="12.75">
      <c r="C1230">
        <f t="shared" si="82"/>
      </c>
      <c r="E1230">
        <f t="shared" si="83"/>
      </c>
    </row>
    <row r="1231" spans="3:5" ht="12.75">
      <c r="C1231">
        <f t="shared" si="82"/>
      </c>
      <c r="E1231">
        <f t="shared" si="83"/>
      </c>
    </row>
    <row r="1232" spans="3:5" ht="12.75">
      <c r="C1232">
        <f t="shared" si="82"/>
      </c>
      <c r="E1232">
        <f t="shared" si="83"/>
      </c>
    </row>
    <row r="1233" spans="3:5" ht="12.75">
      <c r="C1233">
        <f t="shared" si="82"/>
      </c>
      <c r="E1233">
        <f t="shared" si="83"/>
      </c>
    </row>
    <row r="1234" spans="3:5" ht="12.75">
      <c r="C1234">
        <f t="shared" si="82"/>
      </c>
      <c r="E1234">
        <f t="shared" si="83"/>
      </c>
    </row>
    <row r="1235" spans="3:5" ht="12.75">
      <c r="C1235">
        <f t="shared" si="82"/>
      </c>
      <c r="E1235">
        <f t="shared" si="83"/>
      </c>
    </row>
    <row r="1236" spans="3:5" ht="12.75">
      <c r="C1236">
        <f t="shared" si="82"/>
      </c>
      <c r="E1236">
        <f t="shared" si="83"/>
      </c>
    </row>
    <row r="1237" spans="3:5" ht="12.75">
      <c r="C1237">
        <f t="shared" si="82"/>
      </c>
      <c r="E1237">
        <f t="shared" si="83"/>
      </c>
    </row>
    <row r="1238" spans="3:5" ht="12.75">
      <c r="C1238">
        <f t="shared" si="82"/>
      </c>
      <c r="E1238">
        <f t="shared" si="83"/>
      </c>
    </row>
    <row r="1239" spans="3:5" ht="12.75">
      <c r="C1239">
        <f t="shared" si="82"/>
      </c>
      <c r="E1239">
        <f t="shared" si="83"/>
      </c>
    </row>
    <row r="1240" spans="3:5" ht="12.75">
      <c r="C1240">
        <f t="shared" si="82"/>
      </c>
      <c r="E1240">
        <f t="shared" si="83"/>
      </c>
    </row>
    <row r="1241" spans="3:5" ht="12.75">
      <c r="C1241">
        <f t="shared" si="82"/>
      </c>
      <c r="E1241">
        <f t="shared" si="83"/>
      </c>
    </row>
    <row r="1242" spans="3:5" ht="12.75">
      <c r="C1242">
        <f t="shared" si="82"/>
      </c>
      <c r="E1242">
        <f t="shared" si="83"/>
      </c>
    </row>
    <row r="1243" spans="3:5" ht="12.75">
      <c r="C1243">
        <f t="shared" si="82"/>
      </c>
      <c r="E1243">
        <f t="shared" si="83"/>
      </c>
    </row>
    <row r="1244" spans="3:5" ht="12.75">
      <c r="C1244">
        <f t="shared" si="82"/>
      </c>
      <c r="E1244">
        <f t="shared" si="83"/>
      </c>
    </row>
    <row r="1245" spans="3:5" ht="12.75">
      <c r="C1245">
        <f t="shared" si="82"/>
      </c>
      <c r="E1245">
        <f t="shared" si="83"/>
      </c>
    </row>
    <row r="1246" spans="3:5" ht="12.75">
      <c r="C1246">
        <f t="shared" si="82"/>
      </c>
      <c r="E1246">
        <f t="shared" si="83"/>
      </c>
    </row>
    <row r="1247" spans="3:5" ht="12.75">
      <c r="C1247">
        <f t="shared" si="82"/>
      </c>
      <c r="E1247">
        <f t="shared" si="83"/>
      </c>
    </row>
    <row r="1248" spans="3:5" ht="12.75">
      <c r="C1248">
        <f t="shared" si="82"/>
      </c>
      <c r="E1248">
        <f t="shared" si="83"/>
      </c>
    </row>
    <row r="1249" spans="3:5" ht="12.75">
      <c r="C1249">
        <f t="shared" si="82"/>
      </c>
      <c r="E1249">
        <f t="shared" si="83"/>
      </c>
    </row>
    <row r="1250" spans="3:5" ht="12.75">
      <c r="C1250">
        <f t="shared" si="82"/>
      </c>
      <c r="E1250">
        <f t="shared" si="83"/>
      </c>
    </row>
    <row r="1251" spans="3:5" ht="12.75">
      <c r="C1251">
        <f t="shared" si="82"/>
      </c>
      <c r="E1251">
        <f t="shared" si="83"/>
      </c>
    </row>
    <row r="1252" spans="3:5" ht="12.75">
      <c r="C1252">
        <f t="shared" si="82"/>
      </c>
      <c r="E1252">
        <f t="shared" si="83"/>
      </c>
    </row>
    <row r="1253" spans="3:5" ht="12.75">
      <c r="C1253">
        <f t="shared" si="82"/>
      </c>
      <c r="E1253">
        <f t="shared" si="83"/>
      </c>
    </row>
    <row r="1254" spans="3:5" ht="12.75">
      <c r="C1254">
        <f t="shared" si="82"/>
      </c>
      <c r="E1254">
        <f t="shared" si="83"/>
      </c>
    </row>
    <row r="1255" spans="3:5" ht="12.75">
      <c r="C1255">
        <f t="shared" si="82"/>
      </c>
      <c r="E1255">
        <f t="shared" si="83"/>
      </c>
    </row>
    <row r="1256" spans="3:5" ht="12.75">
      <c r="C1256">
        <f t="shared" si="82"/>
      </c>
      <c r="E1256">
        <f t="shared" si="83"/>
      </c>
    </row>
    <row r="1257" spans="3:5" ht="12.75">
      <c r="C1257">
        <f t="shared" si="82"/>
      </c>
      <c r="E1257">
        <f t="shared" si="83"/>
      </c>
    </row>
    <row r="1258" spans="3:5" ht="12.75">
      <c r="C1258">
        <f t="shared" si="82"/>
      </c>
      <c r="E1258">
        <f t="shared" si="83"/>
      </c>
    </row>
    <row r="1259" spans="3:5" ht="12.75">
      <c r="C1259">
        <f t="shared" si="82"/>
      </c>
      <c r="E1259">
        <f t="shared" si="83"/>
      </c>
    </row>
    <row r="1260" spans="3:5" ht="12.75">
      <c r="C1260">
        <f t="shared" si="82"/>
      </c>
      <c r="E1260">
        <f t="shared" si="83"/>
      </c>
    </row>
    <row r="1261" spans="3:5" ht="12.75">
      <c r="C1261">
        <f t="shared" si="82"/>
      </c>
      <c r="E1261">
        <f t="shared" si="83"/>
      </c>
    </row>
    <row r="1262" spans="3:5" ht="12.75">
      <c r="C1262">
        <f t="shared" si="82"/>
      </c>
      <c r="E1262">
        <f t="shared" si="83"/>
      </c>
    </row>
    <row r="1263" spans="3:5" ht="12.75">
      <c r="C1263">
        <f t="shared" si="82"/>
      </c>
      <c r="E1263">
        <f t="shared" si="83"/>
      </c>
    </row>
    <row r="1264" spans="3:5" ht="12.75">
      <c r="C1264">
        <f t="shared" si="82"/>
      </c>
      <c r="E1264">
        <f t="shared" si="83"/>
      </c>
    </row>
    <row r="1265" spans="3:5" ht="12.75">
      <c r="C1265">
        <f t="shared" si="82"/>
      </c>
      <c r="E1265">
        <f t="shared" si="83"/>
      </c>
    </row>
    <row r="1266" spans="3:5" ht="12.75">
      <c r="C1266">
        <f t="shared" si="82"/>
      </c>
      <c r="E1266">
        <f t="shared" si="83"/>
      </c>
    </row>
    <row r="1267" spans="3:5" ht="12.75">
      <c r="C1267">
        <f t="shared" si="82"/>
      </c>
      <c r="E1267">
        <f t="shared" si="83"/>
      </c>
    </row>
    <row r="1268" spans="3:5" ht="12.75">
      <c r="C1268">
        <f t="shared" si="82"/>
      </c>
      <c r="E1268">
        <f t="shared" si="83"/>
      </c>
    </row>
    <row r="1269" spans="3:5" ht="12.75">
      <c r="C1269">
        <f t="shared" si="82"/>
      </c>
      <c r="E1269">
        <f t="shared" si="83"/>
      </c>
    </row>
    <row r="1270" spans="3:5" ht="12.75">
      <c r="C1270">
        <f t="shared" si="82"/>
      </c>
      <c r="E1270">
        <f t="shared" si="83"/>
      </c>
    </row>
    <row r="1271" spans="3:5" ht="12.75">
      <c r="C1271">
        <f t="shared" si="82"/>
      </c>
      <c r="E1271">
        <f t="shared" si="83"/>
      </c>
    </row>
    <row r="1272" spans="3:5" ht="12.75">
      <c r="C1272">
        <f t="shared" si="82"/>
      </c>
      <c r="E1272">
        <f t="shared" si="83"/>
      </c>
    </row>
    <row r="1273" spans="3:5" ht="12.75">
      <c r="C1273">
        <f t="shared" si="82"/>
      </c>
      <c r="E1273">
        <f t="shared" si="83"/>
      </c>
    </row>
    <row r="1274" spans="3:5" ht="12.75">
      <c r="C1274">
        <f t="shared" si="82"/>
      </c>
      <c r="E1274">
        <f t="shared" si="83"/>
      </c>
    </row>
    <row r="1275" spans="3:5" ht="12.75">
      <c r="C1275">
        <f t="shared" si="82"/>
      </c>
      <c r="E1275">
        <f t="shared" si="83"/>
      </c>
    </row>
    <row r="1276" spans="3:5" ht="12.75">
      <c r="C1276">
        <f t="shared" si="82"/>
      </c>
      <c r="E1276">
        <f t="shared" si="83"/>
      </c>
    </row>
    <row r="1277" spans="3:5" ht="12.75">
      <c r="C1277">
        <f t="shared" si="82"/>
      </c>
      <c r="E1277">
        <f t="shared" si="83"/>
      </c>
    </row>
    <row r="1278" spans="3:5" ht="12.75">
      <c r="C1278">
        <f aca="true" t="shared" si="84" ref="C1278:C1341">IF(AND(N1278&lt;=0.005,N1278&gt;0),"1","")</f>
      </c>
      <c r="E1278">
        <f aca="true" t="shared" si="85" ref="E1278:E1341">IF(AND(T1278&lt;=0.005,T1278&gt;0),"t","")</f>
      </c>
    </row>
    <row r="1279" spans="3:5" ht="12.75">
      <c r="C1279">
        <f t="shared" si="84"/>
      </c>
      <c r="E1279">
        <f t="shared" si="85"/>
      </c>
    </row>
    <row r="1280" spans="3:5" ht="12.75">
      <c r="C1280">
        <f t="shared" si="84"/>
      </c>
      <c r="E1280">
        <f t="shared" si="85"/>
      </c>
    </row>
    <row r="1281" spans="3:5" ht="12.75">
      <c r="C1281">
        <f t="shared" si="84"/>
      </c>
      <c r="E1281">
        <f t="shared" si="85"/>
      </c>
    </row>
    <row r="1282" spans="3:5" ht="12.75">
      <c r="C1282">
        <f t="shared" si="84"/>
      </c>
      <c r="E1282">
        <f t="shared" si="85"/>
      </c>
    </row>
    <row r="1283" spans="3:5" ht="12.75">
      <c r="C1283">
        <f t="shared" si="84"/>
      </c>
      <c r="E1283">
        <f t="shared" si="85"/>
      </c>
    </row>
    <row r="1284" spans="3:5" ht="12.75">
      <c r="C1284">
        <f t="shared" si="84"/>
      </c>
      <c r="E1284">
        <f t="shared" si="85"/>
      </c>
    </row>
    <row r="1285" spans="3:5" ht="12.75">
      <c r="C1285">
        <f t="shared" si="84"/>
      </c>
      <c r="E1285">
        <f t="shared" si="85"/>
      </c>
    </row>
    <row r="1286" spans="3:5" ht="12.75">
      <c r="C1286">
        <f t="shared" si="84"/>
      </c>
      <c r="E1286">
        <f t="shared" si="85"/>
      </c>
    </row>
    <row r="1287" spans="3:5" ht="12.75">
      <c r="C1287">
        <f t="shared" si="84"/>
      </c>
      <c r="E1287">
        <f t="shared" si="85"/>
      </c>
    </row>
    <row r="1288" spans="3:5" ht="12.75">
      <c r="C1288">
        <f t="shared" si="84"/>
      </c>
      <c r="E1288">
        <f t="shared" si="85"/>
      </c>
    </row>
    <row r="1289" spans="3:5" ht="12.75">
      <c r="C1289">
        <f t="shared" si="84"/>
      </c>
      <c r="E1289">
        <f t="shared" si="85"/>
      </c>
    </row>
    <row r="1290" spans="3:5" ht="12.75">
      <c r="C1290">
        <f t="shared" si="84"/>
      </c>
      <c r="E1290">
        <f t="shared" si="85"/>
      </c>
    </row>
    <row r="1291" spans="3:5" ht="12.75">
      <c r="C1291">
        <f t="shared" si="84"/>
      </c>
      <c r="E1291">
        <f t="shared" si="85"/>
      </c>
    </row>
    <row r="1292" spans="3:5" ht="12.75">
      <c r="C1292">
        <f t="shared" si="84"/>
      </c>
      <c r="E1292">
        <f t="shared" si="85"/>
      </c>
    </row>
    <row r="1293" spans="3:5" ht="12.75">
      <c r="C1293">
        <f t="shared" si="84"/>
      </c>
      <c r="E1293">
        <f t="shared" si="85"/>
      </c>
    </row>
    <row r="1294" spans="3:5" ht="12.75">
      <c r="C1294">
        <f t="shared" si="84"/>
      </c>
      <c r="E1294">
        <f t="shared" si="85"/>
      </c>
    </row>
    <row r="1295" spans="3:5" ht="12.75">
      <c r="C1295">
        <f t="shared" si="84"/>
      </c>
      <c r="E1295">
        <f t="shared" si="85"/>
      </c>
    </row>
    <row r="1296" spans="3:5" ht="12.75">
      <c r="C1296">
        <f t="shared" si="84"/>
      </c>
      <c r="E1296">
        <f t="shared" si="85"/>
      </c>
    </row>
    <row r="1297" spans="3:5" ht="12.75">
      <c r="C1297">
        <f t="shared" si="84"/>
      </c>
      <c r="E1297">
        <f t="shared" si="85"/>
      </c>
    </row>
    <row r="1298" spans="3:5" ht="12.75">
      <c r="C1298">
        <f t="shared" si="84"/>
      </c>
      <c r="E1298">
        <f t="shared" si="85"/>
      </c>
    </row>
    <row r="1299" spans="3:5" ht="12.75">
      <c r="C1299">
        <f t="shared" si="84"/>
      </c>
      <c r="E1299">
        <f t="shared" si="85"/>
      </c>
    </row>
    <row r="1300" spans="3:5" ht="12.75">
      <c r="C1300">
        <f t="shared" si="84"/>
      </c>
      <c r="E1300">
        <f t="shared" si="85"/>
      </c>
    </row>
    <row r="1301" spans="3:5" ht="12.75">
      <c r="C1301">
        <f t="shared" si="84"/>
      </c>
      <c r="E1301">
        <f t="shared" si="85"/>
      </c>
    </row>
    <row r="1302" spans="3:5" ht="12.75">
      <c r="C1302">
        <f t="shared" si="84"/>
      </c>
      <c r="E1302">
        <f t="shared" si="85"/>
      </c>
    </row>
    <row r="1303" spans="3:5" ht="12.75">
      <c r="C1303">
        <f t="shared" si="84"/>
      </c>
      <c r="E1303">
        <f t="shared" si="85"/>
      </c>
    </row>
    <row r="1304" spans="3:5" ht="12.75">
      <c r="C1304">
        <f t="shared" si="84"/>
      </c>
      <c r="E1304">
        <f t="shared" si="85"/>
      </c>
    </row>
    <row r="1305" spans="3:5" ht="12.75">
      <c r="C1305">
        <f t="shared" si="84"/>
      </c>
      <c r="E1305">
        <f t="shared" si="85"/>
      </c>
    </row>
    <row r="1306" spans="3:5" ht="12.75">
      <c r="C1306">
        <f t="shared" si="84"/>
      </c>
      <c r="E1306">
        <f t="shared" si="85"/>
      </c>
    </row>
    <row r="1307" spans="3:5" ht="12.75">
      <c r="C1307">
        <f t="shared" si="84"/>
      </c>
      <c r="E1307">
        <f t="shared" si="85"/>
      </c>
    </row>
    <row r="1308" spans="3:5" ht="12.75">
      <c r="C1308">
        <f t="shared" si="84"/>
      </c>
      <c r="E1308">
        <f t="shared" si="85"/>
      </c>
    </row>
    <row r="1309" spans="3:5" ht="12.75">
      <c r="C1309">
        <f t="shared" si="84"/>
      </c>
      <c r="E1309">
        <f t="shared" si="85"/>
      </c>
    </row>
    <row r="1310" spans="3:5" ht="12.75">
      <c r="C1310">
        <f t="shared" si="84"/>
      </c>
      <c r="E1310">
        <f t="shared" si="85"/>
      </c>
    </row>
    <row r="1311" spans="3:5" ht="12.75">
      <c r="C1311">
        <f t="shared" si="84"/>
      </c>
      <c r="E1311">
        <f t="shared" si="85"/>
      </c>
    </row>
    <row r="1312" spans="3:5" ht="12.75">
      <c r="C1312">
        <f t="shared" si="84"/>
      </c>
      <c r="E1312">
        <f t="shared" si="85"/>
      </c>
    </row>
    <row r="1313" spans="3:5" ht="12.75">
      <c r="C1313">
        <f t="shared" si="84"/>
      </c>
      <c r="E1313">
        <f t="shared" si="85"/>
      </c>
    </row>
    <row r="1314" spans="3:5" ht="12.75">
      <c r="C1314">
        <f t="shared" si="84"/>
      </c>
      <c r="E1314">
        <f t="shared" si="85"/>
      </c>
    </row>
    <row r="1315" spans="3:5" ht="12.75">
      <c r="C1315">
        <f t="shared" si="84"/>
      </c>
      <c r="E1315">
        <f t="shared" si="85"/>
      </c>
    </row>
    <row r="1316" spans="3:5" ht="12.75">
      <c r="C1316">
        <f t="shared" si="84"/>
      </c>
      <c r="E1316">
        <f t="shared" si="85"/>
      </c>
    </row>
    <row r="1317" spans="3:5" ht="12.75">
      <c r="C1317">
        <f t="shared" si="84"/>
      </c>
      <c r="E1317">
        <f t="shared" si="85"/>
      </c>
    </row>
    <row r="1318" spans="3:5" ht="12.75">
      <c r="C1318">
        <f t="shared" si="84"/>
      </c>
      <c r="E1318">
        <f t="shared" si="85"/>
      </c>
    </row>
    <row r="1319" spans="3:5" ht="12.75">
      <c r="C1319">
        <f t="shared" si="84"/>
      </c>
      <c r="E1319">
        <f t="shared" si="85"/>
      </c>
    </row>
    <row r="1320" spans="3:5" ht="12.75">
      <c r="C1320">
        <f t="shared" si="84"/>
      </c>
      <c r="E1320">
        <f t="shared" si="85"/>
      </c>
    </row>
    <row r="1321" spans="3:5" ht="12.75">
      <c r="C1321">
        <f t="shared" si="84"/>
      </c>
      <c r="E1321">
        <f t="shared" si="85"/>
      </c>
    </row>
    <row r="1322" spans="3:5" ht="12.75">
      <c r="C1322">
        <f t="shared" si="84"/>
      </c>
      <c r="E1322">
        <f t="shared" si="85"/>
      </c>
    </row>
    <row r="1323" spans="3:5" ht="12.75">
      <c r="C1323">
        <f t="shared" si="84"/>
      </c>
      <c r="E1323">
        <f t="shared" si="85"/>
      </c>
    </row>
    <row r="1324" spans="3:5" ht="12.75">
      <c r="C1324">
        <f t="shared" si="84"/>
      </c>
      <c r="E1324">
        <f t="shared" si="85"/>
      </c>
    </row>
    <row r="1325" spans="3:5" ht="12.75">
      <c r="C1325">
        <f t="shared" si="84"/>
      </c>
      <c r="E1325">
        <f t="shared" si="85"/>
      </c>
    </row>
    <row r="1326" spans="3:5" ht="12.75">
      <c r="C1326">
        <f t="shared" si="84"/>
      </c>
      <c r="E1326">
        <f t="shared" si="85"/>
      </c>
    </row>
    <row r="1327" spans="3:5" ht="12.75">
      <c r="C1327">
        <f t="shared" si="84"/>
      </c>
      <c r="E1327">
        <f t="shared" si="85"/>
      </c>
    </row>
    <row r="1328" spans="3:5" ht="12.75">
      <c r="C1328">
        <f t="shared" si="84"/>
      </c>
      <c r="E1328">
        <f t="shared" si="85"/>
      </c>
    </row>
    <row r="1329" spans="3:5" ht="12.75">
      <c r="C1329">
        <f t="shared" si="84"/>
      </c>
      <c r="E1329">
        <f t="shared" si="85"/>
      </c>
    </row>
    <row r="1330" spans="3:5" ht="12.75">
      <c r="C1330">
        <f t="shared" si="84"/>
      </c>
      <c r="E1330">
        <f t="shared" si="85"/>
      </c>
    </row>
    <row r="1331" spans="3:5" ht="12.75">
      <c r="C1331">
        <f t="shared" si="84"/>
      </c>
      <c r="E1331">
        <f t="shared" si="85"/>
      </c>
    </row>
    <row r="1332" spans="3:5" ht="12.75">
      <c r="C1332">
        <f t="shared" si="84"/>
      </c>
      <c r="E1332">
        <f t="shared" si="85"/>
      </c>
    </row>
    <row r="1333" spans="3:5" ht="12.75">
      <c r="C1333">
        <f t="shared" si="84"/>
      </c>
      <c r="E1333">
        <f t="shared" si="85"/>
      </c>
    </row>
    <row r="1334" spans="3:5" ht="12.75">
      <c r="C1334">
        <f t="shared" si="84"/>
      </c>
      <c r="E1334">
        <f t="shared" si="85"/>
      </c>
    </row>
    <row r="1335" spans="3:5" ht="12.75">
      <c r="C1335">
        <f t="shared" si="84"/>
      </c>
      <c r="E1335">
        <f t="shared" si="85"/>
      </c>
    </row>
    <row r="1336" spans="3:5" ht="12.75">
      <c r="C1336">
        <f t="shared" si="84"/>
      </c>
      <c r="E1336">
        <f t="shared" si="85"/>
      </c>
    </row>
    <row r="1337" spans="3:5" ht="12.75">
      <c r="C1337">
        <f t="shared" si="84"/>
      </c>
      <c r="E1337">
        <f t="shared" si="85"/>
      </c>
    </row>
    <row r="1338" spans="3:5" ht="12.75">
      <c r="C1338">
        <f t="shared" si="84"/>
      </c>
      <c r="E1338">
        <f t="shared" si="85"/>
      </c>
    </row>
    <row r="1339" spans="3:5" ht="12.75">
      <c r="C1339">
        <f t="shared" si="84"/>
      </c>
      <c r="E1339">
        <f t="shared" si="85"/>
      </c>
    </row>
    <row r="1340" spans="3:5" ht="12.75">
      <c r="C1340">
        <f t="shared" si="84"/>
      </c>
      <c r="E1340">
        <f t="shared" si="85"/>
      </c>
    </row>
    <row r="1341" spans="3:5" ht="12.75">
      <c r="C1341">
        <f t="shared" si="84"/>
      </c>
      <c r="E1341">
        <f t="shared" si="85"/>
      </c>
    </row>
    <row r="1342" spans="3:5" ht="12.75">
      <c r="C1342">
        <f aca="true" t="shared" si="86" ref="C1342:C1405">IF(AND(N1342&lt;=0.005,N1342&gt;0),"1","")</f>
      </c>
      <c r="E1342">
        <f aca="true" t="shared" si="87" ref="E1342:E1405">IF(AND(T1342&lt;=0.005,T1342&gt;0),"t","")</f>
      </c>
    </row>
    <row r="1343" spans="3:5" ht="12.75">
      <c r="C1343">
        <f t="shared" si="86"/>
      </c>
      <c r="E1343">
        <f t="shared" si="87"/>
      </c>
    </row>
    <row r="1344" spans="3:5" ht="12.75">
      <c r="C1344">
        <f t="shared" si="86"/>
      </c>
      <c r="E1344">
        <f t="shared" si="87"/>
      </c>
    </row>
    <row r="1345" spans="3:5" ht="12.75">
      <c r="C1345">
        <f t="shared" si="86"/>
      </c>
      <c r="E1345">
        <f t="shared" si="87"/>
      </c>
    </row>
    <row r="1346" spans="3:5" ht="12.75">
      <c r="C1346">
        <f t="shared" si="86"/>
      </c>
      <c r="E1346">
        <f t="shared" si="87"/>
      </c>
    </row>
    <row r="1347" spans="3:5" ht="12.75">
      <c r="C1347">
        <f t="shared" si="86"/>
      </c>
      <c r="E1347">
        <f t="shared" si="87"/>
      </c>
    </row>
    <row r="1348" spans="3:5" ht="12.75">
      <c r="C1348">
        <f t="shared" si="86"/>
      </c>
      <c r="E1348">
        <f t="shared" si="87"/>
      </c>
    </row>
    <row r="1349" spans="3:5" ht="12.75">
      <c r="C1349">
        <f t="shared" si="86"/>
      </c>
      <c r="E1349">
        <f t="shared" si="87"/>
      </c>
    </row>
    <row r="1350" spans="3:5" ht="12.75">
      <c r="C1350">
        <f t="shared" si="86"/>
      </c>
      <c r="E1350">
        <f t="shared" si="87"/>
      </c>
    </row>
    <row r="1351" spans="3:5" ht="12.75">
      <c r="C1351">
        <f t="shared" si="86"/>
      </c>
      <c r="E1351">
        <f t="shared" si="87"/>
      </c>
    </row>
    <row r="1352" spans="3:5" ht="12.75">
      <c r="C1352">
        <f t="shared" si="86"/>
      </c>
      <c r="E1352">
        <f t="shared" si="87"/>
      </c>
    </row>
    <row r="1353" spans="3:5" ht="12.75">
      <c r="C1353">
        <f t="shared" si="86"/>
      </c>
      <c r="E1353">
        <f t="shared" si="87"/>
      </c>
    </row>
    <row r="1354" spans="3:5" ht="12.75">
      <c r="C1354">
        <f t="shared" si="86"/>
      </c>
      <c r="E1354">
        <f t="shared" si="87"/>
      </c>
    </row>
    <row r="1355" spans="3:5" ht="12.75">
      <c r="C1355">
        <f t="shared" si="86"/>
      </c>
      <c r="E1355">
        <f t="shared" si="87"/>
      </c>
    </row>
    <row r="1356" spans="3:5" ht="12.75">
      <c r="C1356">
        <f t="shared" si="86"/>
      </c>
      <c r="E1356">
        <f t="shared" si="87"/>
      </c>
    </row>
    <row r="1357" spans="3:5" ht="12.75">
      <c r="C1357">
        <f t="shared" si="86"/>
      </c>
      <c r="E1357">
        <f t="shared" si="87"/>
      </c>
    </row>
    <row r="1358" spans="3:5" ht="12.75">
      <c r="C1358">
        <f t="shared" si="86"/>
      </c>
      <c r="E1358">
        <f t="shared" si="87"/>
      </c>
    </row>
    <row r="1359" spans="3:5" ht="12.75">
      <c r="C1359">
        <f t="shared" si="86"/>
      </c>
      <c r="E1359">
        <f t="shared" si="87"/>
      </c>
    </row>
    <row r="1360" spans="3:5" ht="12.75">
      <c r="C1360">
        <f t="shared" si="86"/>
      </c>
      <c r="E1360">
        <f t="shared" si="87"/>
      </c>
    </row>
    <row r="1361" spans="3:5" ht="12.75">
      <c r="C1361">
        <f t="shared" si="86"/>
      </c>
      <c r="E1361">
        <f t="shared" si="87"/>
      </c>
    </row>
    <row r="1362" spans="3:5" ht="12.75">
      <c r="C1362">
        <f t="shared" si="86"/>
      </c>
      <c r="E1362">
        <f t="shared" si="87"/>
      </c>
    </row>
    <row r="1363" spans="3:5" ht="12.75">
      <c r="C1363">
        <f t="shared" si="86"/>
      </c>
      <c r="E1363">
        <f t="shared" si="87"/>
      </c>
    </row>
    <row r="1364" spans="3:5" ht="12.75">
      <c r="C1364">
        <f t="shared" si="86"/>
      </c>
      <c r="E1364">
        <f t="shared" si="87"/>
      </c>
    </row>
    <row r="1365" spans="3:5" ht="12.75">
      <c r="C1365">
        <f t="shared" si="86"/>
      </c>
      <c r="E1365">
        <f t="shared" si="87"/>
      </c>
    </row>
    <row r="1366" spans="3:5" ht="12.75">
      <c r="C1366">
        <f t="shared" si="86"/>
      </c>
      <c r="E1366">
        <f t="shared" si="87"/>
      </c>
    </row>
    <row r="1367" spans="3:5" ht="12.75">
      <c r="C1367">
        <f t="shared" si="86"/>
      </c>
      <c r="E1367">
        <f t="shared" si="87"/>
      </c>
    </row>
    <row r="1368" spans="3:5" ht="12.75">
      <c r="C1368">
        <f t="shared" si="86"/>
      </c>
      <c r="E1368">
        <f t="shared" si="87"/>
      </c>
    </row>
    <row r="1369" spans="3:5" ht="12.75">
      <c r="C1369">
        <f t="shared" si="86"/>
      </c>
      <c r="E1369">
        <f t="shared" si="87"/>
      </c>
    </row>
    <row r="1370" spans="3:5" ht="12.75">
      <c r="C1370">
        <f t="shared" si="86"/>
      </c>
      <c r="E1370">
        <f t="shared" si="87"/>
      </c>
    </row>
    <row r="1371" spans="3:5" ht="12.75">
      <c r="C1371">
        <f t="shared" si="86"/>
      </c>
      <c r="E1371">
        <f t="shared" si="87"/>
      </c>
    </row>
    <row r="1372" spans="3:5" ht="12.75">
      <c r="C1372">
        <f t="shared" si="86"/>
      </c>
      <c r="E1372">
        <f t="shared" si="87"/>
      </c>
    </row>
    <row r="1373" spans="3:5" ht="12.75">
      <c r="C1373">
        <f t="shared" si="86"/>
      </c>
      <c r="E1373">
        <f t="shared" si="87"/>
      </c>
    </row>
    <row r="1374" spans="3:5" ht="12.75">
      <c r="C1374">
        <f t="shared" si="86"/>
      </c>
      <c r="E1374">
        <f t="shared" si="87"/>
      </c>
    </row>
    <row r="1375" spans="3:5" ht="12.75">
      <c r="C1375">
        <f t="shared" si="86"/>
      </c>
      <c r="E1375">
        <f t="shared" si="87"/>
      </c>
    </row>
    <row r="1376" spans="3:5" ht="12.75">
      <c r="C1376">
        <f t="shared" si="86"/>
      </c>
      <c r="E1376">
        <f t="shared" si="87"/>
      </c>
    </row>
    <row r="1377" spans="3:5" ht="12.75">
      <c r="C1377">
        <f t="shared" si="86"/>
      </c>
      <c r="E1377">
        <f t="shared" si="87"/>
      </c>
    </row>
    <row r="1378" spans="3:5" ht="12.75">
      <c r="C1378">
        <f t="shared" si="86"/>
      </c>
      <c r="E1378">
        <f t="shared" si="87"/>
      </c>
    </row>
    <row r="1379" spans="3:5" ht="12.75">
      <c r="C1379">
        <f t="shared" si="86"/>
      </c>
      <c r="E1379">
        <f t="shared" si="87"/>
      </c>
    </row>
    <row r="1380" spans="3:5" ht="12.75">
      <c r="C1380">
        <f t="shared" si="86"/>
      </c>
      <c r="E1380">
        <f t="shared" si="87"/>
      </c>
    </row>
    <row r="1381" spans="3:5" ht="12.75">
      <c r="C1381">
        <f t="shared" si="86"/>
      </c>
      <c r="E1381">
        <f t="shared" si="87"/>
      </c>
    </row>
    <row r="1382" spans="3:5" ht="12.75">
      <c r="C1382">
        <f t="shared" si="86"/>
      </c>
      <c r="E1382">
        <f t="shared" si="87"/>
      </c>
    </row>
    <row r="1383" spans="3:5" ht="12.75">
      <c r="C1383">
        <f t="shared" si="86"/>
      </c>
      <c r="E1383">
        <f t="shared" si="87"/>
      </c>
    </row>
    <row r="1384" spans="3:5" ht="12.75">
      <c r="C1384">
        <f t="shared" si="86"/>
      </c>
      <c r="E1384">
        <f t="shared" si="87"/>
      </c>
    </row>
    <row r="1385" spans="3:5" ht="12.75">
      <c r="C1385">
        <f t="shared" si="86"/>
      </c>
      <c r="E1385">
        <f t="shared" si="87"/>
      </c>
    </row>
    <row r="1386" spans="3:5" ht="12.75">
      <c r="C1386">
        <f t="shared" si="86"/>
      </c>
      <c r="E1386">
        <f t="shared" si="87"/>
      </c>
    </row>
    <row r="1387" spans="3:5" ht="12.75">
      <c r="C1387">
        <f t="shared" si="86"/>
      </c>
      <c r="E1387">
        <f t="shared" si="87"/>
      </c>
    </row>
    <row r="1388" spans="3:5" ht="12.75">
      <c r="C1388">
        <f t="shared" si="86"/>
      </c>
      <c r="E1388">
        <f t="shared" si="87"/>
      </c>
    </row>
    <row r="1389" spans="3:5" ht="12.75">
      <c r="C1389">
        <f t="shared" si="86"/>
      </c>
      <c r="E1389">
        <f t="shared" si="87"/>
      </c>
    </row>
    <row r="1390" spans="3:5" ht="12.75">
      <c r="C1390">
        <f t="shared" si="86"/>
      </c>
      <c r="E1390">
        <f t="shared" si="87"/>
      </c>
    </row>
    <row r="1391" spans="3:5" ht="12.75">
      <c r="C1391">
        <f t="shared" si="86"/>
      </c>
      <c r="E1391">
        <f t="shared" si="87"/>
      </c>
    </row>
    <row r="1392" spans="3:5" ht="12.75">
      <c r="C1392">
        <f t="shared" si="86"/>
      </c>
      <c r="E1392">
        <f t="shared" si="87"/>
      </c>
    </row>
    <row r="1393" spans="3:5" ht="12.75">
      <c r="C1393">
        <f t="shared" si="86"/>
      </c>
      <c r="E1393">
        <f t="shared" si="87"/>
      </c>
    </row>
    <row r="1394" spans="3:5" ht="12.75">
      <c r="C1394">
        <f t="shared" si="86"/>
      </c>
      <c r="E1394">
        <f t="shared" si="87"/>
      </c>
    </row>
    <row r="1395" spans="3:5" ht="12.75">
      <c r="C1395">
        <f t="shared" si="86"/>
      </c>
      <c r="E1395">
        <f t="shared" si="87"/>
      </c>
    </row>
    <row r="1396" spans="3:5" ht="12.75">
      <c r="C1396">
        <f t="shared" si="86"/>
      </c>
      <c r="E1396">
        <f t="shared" si="87"/>
      </c>
    </row>
    <row r="1397" spans="3:5" ht="12.75">
      <c r="C1397">
        <f t="shared" si="86"/>
      </c>
      <c r="E1397">
        <f t="shared" si="87"/>
      </c>
    </row>
    <row r="1398" spans="3:5" ht="12.75">
      <c r="C1398">
        <f t="shared" si="86"/>
      </c>
      <c r="E1398">
        <f t="shared" si="87"/>
      </c>
    </row>
    <row r="1399" spans="3:5" ht="12.75">
      <c r="C1399">
        <f t="shared" si="86"/>
      </c>
      <c r="E1399">
        <f t="shared" si="87"/>
      </c>
    </row>
    <row r="1400" spans="3:5" ht="12.75">
      <c r="C1400">
        <f t="shared" si="86"/>
      </c>
      <c r="E1400">
        <f t="shared" si="87"/>
      </c>
    </row>
    <row r="1401" spans="3:5" ht="12.75">
      <c r="C1401">
        <f t="shared" si="86"/>
      </c>
      <c r="E1401">
        <f t="shared" si="87"/>
      </c>
    </row>
    <row r="1402" spans="3:5" ht="12.75">
      <c r="C1402">
        <f t="shared" si="86"/>
      </c>
      <c r="E1402">
        <f t="shared" si="87"/>
      </c>
    </row>
    <row r="1403" spans="3:5" ht="12.75">
      <c r="C1403">
        <f t="shared" si="86"/>
      </c>
      <c r="E1403">
        <f t="shared" si="87"/>
      </c>
    </row>
    <row r="1404" spans="3:5" ht="12.75">
      <c r="C1404">
        <f t="shared" si="86"/>
      </c>
      <c r="E1404">
        <f t="shared" si="87"/>
      </c>
    </row>
    <row r="1405" spans="3:5" ht="12.75">
      <c r="C1405">
        <f t="shared" si="86"/>
      </c>
      <c r="E1405">
        <f t="shared" si="87"/>
      </c>
    </row>
    <row r="1406" spans="3:5" ht="12.75">
      <c r="C1406">
        <f aca="true" t="shared" si="88" ref="C1406:C1469">IF(AND(N1406&lt;=0.005,N1406&gt;0),"1","")</f>
      </c>
      <c r="E1406">
        <f aca="true" t="shared" si="89" ref="E1406:E1452">IF(AND(T1406&lt;=0.005,T1406&gt;0),"t","")</f>
      </c>
    </row>
    <row r="1407" spans="3:5" ht="12.75">
      <c r="C1407">
        <f t="shared" si="88"/>
      </c>
      <c r="E1407">
        <f t="shared" si="89"/>
      </c>
    </row>
    <row r="1408" spans="3:5" ht="12.75">
      <c r="C1408">
        <f t="shared" si="88"/>
      </c>
      <c r="E1408">
        <f t="shared" si="89"/>
      </c>
    </row>
    <row r="1409" spans="3:5" ht="12.75">
      <c r="C1409">
        <f t="shared" si="88"/>
      </c>
      <c r="E1409">
        <f t="shared" si="89"/>
      </c>
    </row>
    <row r="1410" spans="3:5" ht="12.75">
      <c r="C1410">
        <f t="shared" si="88"/>
      </c>
      <c r="E1410">
        <f t="shared" si="89"/>
      </c>
    </row>
    <row r="1411" spans="3:5" ht="12.75">
      <c r="C1411">
        <f t="shared" si="88"/>
      </c>
      <c r="E1411">
        <f t="shared" si="89"/>
      </c>
    </row>
    <row r="1412" spans="3:5" ht="12.75">
      <c r="C1412">
        <f t="shared" si="88"/>
      </c>
      <c r="E1412">
        <f t="shared" si="89"/>
      </c>
    </row>
    <row r="1413" spans="3:5" ht="12.75">
      <c r="C1413">
        <f t="shared" si="88"/>
      </c>
      <c r="E1413">
        <f t="shared" si="89"/>
      </c>
    </row>
    <row r="1414" spans="3:5" ht="12.75">
      <c r="C1414">
        <f t="shared" si="88"/>
      </c>
      <c r="E1414">
        <f t="shared" si="89"/>
      </c>
    </row>
    <row r="1415" spans="3:5" ht="12.75">
      <c r="C1415">
        <f t="shared" si="88"/>
      </c>
      <c r="E1415">
        <f t="shared" si="89"/>
      </c>
    </row>
    <row r="1416" spans="3:5" ht="12.75">
      <c r="C1416">
        <f t="shared" si="88"/>
      </c>
      <c r="E1416">
        <f t="shared" si="89"/>
      </c>
    </row>
    <row r="1417" spans="3:5" ht="12.75">
      <c r="C1417">
        <f t="shared" si="88"/>
      </c>
      <c r="E1417">
        <f t="shared" si="89"/>
      </c>
    </row>
    <row r="1418" spans="3:5" ht="12.75">
      <c r="C1418">
        <f t="shared" si="88"/>
      </c>
      <c r="E1418">
        <f t="shared" si="89"/>
      </c>
    </row>
    <row r="1419" spans="3:5" ht="12.75">
      <c r="C1419">
        <f t="shared" si="88"/>
      </c>
      <c r="E1419">
        <f t="shared" si="89"/>
      </c>
    </row>
    <row r="1420" spans="3:5" ht="12.75">
      <c r="C1420">
        <f t="shared" si="88"/>
      </c>
      <c r="E1420">
        <f t="shared" si="89"/>
      </c>
    </row>
    <row r="1421" spans="3:5" ht="12.75">
      <c r="C1421">
        <f t="shared" si="88"/>
      </c>
      <c r="E1421">
        <f t="shared" si="89"/>
      </c>
    </row>
    <row r="1422" spans="3:5" ht="12.75">
      <c r="C1422">
        <f t="shared" si="88"/>
      </c>
      <c r="E1422">
        <f t="shared" si="89"/>
      </c>
    </row>
    <row r="1423" spans="3:5" ht="12.75">
      <c r="C1423">
        <f t="shared" si="88"/>
      </c>
      <c r="E1423">
        <f t="shared" si="89"/>
      </c>
    </row>
    <row r="1424" spans="3:5" ht="12.75">
      <c r="C1424">
        <f t="shared" si="88"/>
      </c>
      <c r="E1424">
        <f t="shared" si="89"/>
      </c>
    </row>
    <row r="1425" spans="3:5" ht="12.75">
      <c r="C1425">
        <f t="shared" si="88"/>
      </c>
      <c r="E1425">
        <f t="shared" si="89"/>
      </c>
    </row>
    <row r="1426" spans="3:5" ht="12.75">
      <c r="C1426">
        <f t="shared" si="88"/>
      </c>
      <c r="E1426">
        <f t="shared" si="89"/>
      </c>
    </row>
    <row r="1427" spans="3:5" ht="12.75">
      <c r="C1427">
        <f t="shared" si="88"/>
      </c>
      <c r="E1427">
        <f t="shared" si="89"/>
      </c>
    </row>
    <row r="1428" spans="3:5" ht="12.75">
      <c r="C1428">
        <f t="shared" si="88"/>
      </c>
      <c r="E1428">
        <f t="shared" si="89"/>
      </c>
    </row>
    <row r="1429" spans="3:5" ht="12.75">
      <c r="C1429">
        <f t="shared" si="88"/>
      </c>
      <c r="E1429">
        <f t="shared" si="89"/>
      </c>
    </row>
    <row r="1430" spans="3:5" ht="12.75">
      <c r="C1430">
        <f t="shared" si="88"/>
      </c>
      <c r="E1430">
        <f t="shared" si="89"/>
      </c>
    </row>
    <row r="1431" spans="3:5" ht="12.75">
      <c r="C1431">
        <f t="shared" si="88"/>
      </c>
      <c r="E1431">
        <f t="shared" si="89"/>
      </c>
    </row>
    <row r="1432" spans="3:5" ht="12.75">
      <c r="C1432">
        <f t="shared" si="88"/>
      </c>
      <c r="E1432">
        <f t="shared" si="89"/>
      </c>
    </row>
    <row r="1433" spans="3:5" ht="12.75">
      <c r="C1433">
        <f t="shared" si="88"/>
      </c>
      <c r="E1433">
        <f t="shared" si="89"/>
      </c>
    </row>
    <row r="1434" spans="3:5" ht="12.75">
      <c r="C1434">
        <f t="shared" si="88"/>
      </c>
      <c r="E1434">
        <f t="shared" si="89"/>
      </c>
    </row>
    <row r="1435" spans="3:5" ht="12.75">
      <c r="C1435">
        <f t="shared" si="88"/>
      </c>
      <c r="E1435">
        <f t="shared" si="89"/>
      </c>
    </row>
    <row r="1436" spans="3:5" ht="12.75">
      <c r="C1436">
        <f t="shared" si="88"/>
      </c>
      <c r="E1436">
        <f t="shared" si="89"/>
      </c>
    </row>
    <row r="1437" spans="3:5" ht="12.75">
      <c r="C1437">
        <f t="shared" si="88"/>
      </c>
      <c r="E1437">
        <f t="shared" si="89"/>
      </c>
    </row>
    <row r="1438" spans="3:5" ht="12.75">
      <c r="C1438">
        <f t="shared" si="88"/>
      </c>
      <c r="E1438">
        <f t="shared" si="89"/>
      </c>
    </row>
    <row r="1439" spans="3:5" ht="12.75">
      <c r="C1439">
        <f t="shared" si="88"/>
      </c>
      <c r="E1439">
        <f t="shared" si="89"/>
      </c>
    </row>
    <row r="1440" spans="3:5" ht="12.75">
      <c r="C1440">
        <f t="shared" si="88"/>
      </c>
      <c r="E1440">
        <f t="shared" si="89"/>
      </c>
    </row>
    <row r="1441" spans="3:5" ht="12.75">
      <c r="C1441">
        <f t="shared" si="88"/>
      </c>
      <c r="E1441">
        <f t="shared" si="89"/>
      </c>
    </row>
    <row r="1442" spans="3:5" ht="12.75">
      <c r="C1442">
        <f t="shared" si="88"/>
      </c>
      <c r="E1442">
        <f t="shared" si="89"/>
      </c>
    </row>
    <row r="1443" spans="3:5" ht="12.75">
      <c r="C1443">
        <f t="shared" si="88"/>
      </c>
      <c r="E1443">
        <f t="shared" si="89"/>
      </c>
    </row>
    <row r="1444" spans="3:5" ht="12.75">
      <c r="C1444">
        <f t="shared" si="88"/>
      </c>
      <c r="E1444">
        <f t="shared" si="89"/>
      </c>
    </row>
    <row r="1445" spans="3:5" ht="12.75">
      <c r="C1445">
        <f t="shared" si="88"/>
      </c>
      <c r="E1445">
        <f t="shared" si="89"/>
      </c>
    </row>
    <row r="1446" spans="3:5" ht="12.75">
      <c r="C1446">
        <f t="shared" si="88"/>
      </c>
      <c r="E1446">
        <f t="shared" si="89"/>
      </c>
    </row>
    <row r="1447" spans="3:5" ht="12.75">
      <c r="C1447">
        <f t="shared" si="88"/>
      </c>
      <c r="E1447">
        <f t="shared" si="89"/>
      </c>
    </row>
    <row r="1448" spans="3:5" ht="12.75">
      <c r="C1448">
        <f t="shared" si="88"/>
      </c>
      <c r="E1448">
        <f t="shared" si="89"/>
      </c>
    </row>
    <row r="1449" spans="3:5" ht="12.75">
      <c r="C1449">
        <f t="shared" si="88"/>
      </c>
      <c r="E1449">
        <f t="shared" si="89"/>
      </c>
    </row>
    <row r="1450" spans="3:5" ht="12.75">
      <c r="C1450">
        <f t="shared" si="88"/>
      </c>
      <c r="E1450">
        <f t="shared" si="89"/>
      </c>
    </row>
    <row r="1451" spans="3:5" ht="12.75">
      <c r="C1451">
        <f t="shared" si="88"/>
      </c>
      <c r="E1451">
        <f t="shared" si="89"/>
      </c>
    </row>
    <row r="1452" spans="3:5" ht="12.75">
      <c r="C1452">
        <f t="shared" si="88"/>
      </c>
      <c r="E1452">
        <f t="shared" si="89"/>
      </c>
    </row>
    <row r="1453" ht="12.75">
      <c r="C1453">
        <f t="shared" si="88"/>
      </c>
    </row>
    <row r="1454" ht="12.75">
      <c r="C1454">
        <f t="shared" si="88"/>
      </c>
    </row>
    <row r="1455" ht="12.75">
      <c r="C1455">
        <f t="shared" si="88"/>
      </c>
    </row>
    <row r="1456" ht="12.75">
      <c r="C1456">
        <f t="shared" si="88"/>
      </c>
    </row>
    <row r="1457" ht="12.75">
      <c r="C1457">
        <f t="shared" si="88"/>
      </c>
    </row>
    <row r="1458" ht="12.75">
      <c r="C1458">
        <f t="shared" si="88"/>
      </c>
    </row>
    <row r="1459" ht="12.75">
      <c r="C1459">
        <f t="shared" si="88"/>
      </c>
    </row>
    <row r="1460" ht="12.75">
      <c r="C1460">
        <f t="shared" si="88"/>
      </c>
    </row>
    <row r="1461" ht="12.75">
      <c r="C1461">
        <f t="shared" si="88"/>
      </c>
    </row>
    <row r="1462" ht="12.75">
      <c r="C1462">
        <f t="shared" si="88"/>
      </c>
    </row>
    <row r="1463" ht="12.75">
      <c r="C1463">
        <f t="shared" si="88"/>
      </c>
    </row>
    <row r="1464" ht="12.75">
      <c r="C1464">
        <f t="shared" si="88"/>
      </c>
    </row>
    <row r="1465" ht="12.75">
      <c r="C1465">
        <f t="shared" si="88"/>
      </c>
    </row>
    <row r="1466" ht="12.75">
      <c r="C1466">
        <f t="shared" si="88"/>
      </c>
    </row>
    <row r="1467" ht="12.75">
      <c r="C1467">
        <f t="shared" si="88"/>
      </c>
    </row>
    <row r="1468" ht="12.75">
      <c r="C1468">
        <f t="shared" si="88"/>
      </c>
    </row>
    <row r="1469" ht="12.75">
      <c r="C1469">
        <f t="shared" si="88"/>
      </c>
    </row>
    <row r="1470" ht="12.75">
      <c r="C1470">
        <f aca="true" t="shared" si="90" ref="C1470:C1533">IF(AND(N1470&lt;=0.005,N1470&gt;0),"1","")</f>
      </c>
    </row>
    <row r="1471" ht="12.75">
      <c r="C1471">
        <f t="shared" si="90"/>
      </c>
    </row>
    <row r="1472" ht="12.75">
      <c r="C1472">
        <f t="shared" si="90"/>
      </c>
    </row>
    <row r="1473" ht="12.75">
      <c r="C1473">
        <f t="shared" si="90"/>
      </c>
    </row>
    <row r="1474" ht="12.75">
      <c r="C1474">
        <f t="shared" si="90"/>
      </c>
    </row>
    <row r="1475" ht="12.75">
      <c r="C1475">
        <f t="shared" si="90"/>
      </c>
    </row>
    <row r="1476" ht="12.75">
      <c r="C1476">
        <f t="shared" si="90"/>
      </c>
    </row>
    <row r="1477" ht="12.75">
      <c r="C1477">
        <f t="shared" si="90"/>
      </c>
    </row>
    <row r="1478" ht="12.75">
      <c r="C1478">
        <f t="shared" si="90"/>
      </c>
    </row>
    <row r="1479" ht="12.75">
      <c r="C1479">
        <f t="shared" si="90"/>
      </c>
    </row>
    <row r="1480" ht="12.75">
      <c r="C1480">
        <f t="shared" si="90"/>
      </c>
    </row>
    <row r="1481" ht="12.75">
      <c r="C1481">
        <f t="shared" si="90"/>
      </c>
    </row>
    <row r="1482" ht="12.75">
      <c r="C1482">
        <f t="shared" si="90"/>
      </c>
    </row>
    <row r="1483" ht="12.75">
      <c r="C1483">
        <f t="shared" si="90"/>
      </c>
    </row>
    <row r="1484" ht="12.75">
      <c r="C1484">
        <f t="shared" si="90"/>
      </c>
    </row>
    <row r="1485" ht="12.75">
      <c r="C1485">
        <f t="shared" si="90"/>
      </c>
    </row>
    <row r="1486" ht="12.75">
      <c r="C1486">
        <f t="shared" si="90"/>
      </c>
    </row>
    <row r="1487" ht="12.75">
      <c r="C1487">
        <f t="shared" si="90"/>
      </c>
    </row>
    <row r="1488" ht="12.75">
      <c r="C1488">
        <f t="shared" si="90"/>
      </c>
    </row>
    <row r="1489" ht="12.75">
      <c r="C1489">
        <f t="shared" si="90"/>
      </c>
    </row>
    <row r="1490" ht="12.75">
      <c r="C1490">
        <f t="shared" si="90"/>
      </c>
    </row>
    <row r="1491" ht="12.75">
      <c r="C1491">
        <f t="shared" si="90"/>
      </c>
    </row>
    <row r="1492" ht="12.75">
      <c r="C1492">
        <f t="shared" si="90"/>
      </c>
    </row>
    <row r="1493" ht="12.75">
      <c r="C1493">
        <f t="shared" si="90"/>
      </c>
    </row>
    <row r="1494" ht="12.75">
      <c r="C1494">
        <f t="shared" si="90"/>
      </c>
    </row>
    <row r="1495" ht="12.75">
      <c r="C1495">
        <f t="shared" si="90"/>
      </c>
    </row>
    <row r="1496" ht="12.75">
      <c r="C1496">
        <f t="shared" si="90"/>
      </c>
    </row>
    <row r="1497" ht="12.75">
      <c r="C1497">
        <f t="shared" si="90"/>
      </c>
    </row>
    <row r="1498" ht="12.75">
      <c r="C1498">
        <f t="shared" si="90"/>
      </c>
    </row>
    <row r="1499" ht="12.75">
      <c r="C1499">
        <f t="shared" si="90"/>
      </c>
    </row>
    <row r="1500" ht="12.75">
      <c r="C1500">
        <f t="shared" si="90"/>
      </c>
    </row>
    <row r="1501" ht="12.75">
      <c r="C1501">
        <f t="shared" si="90"/>
      </c>
    </row>
    <row r="1502" ht="12.75">
      <c r="C1502">
        <f t="shared" si="90"/>
      </c>
    </row>
    <row r="1503" ht="12.75">
      <c r="C1503">
        <f t="shared" si="90"/>
      </c>
    </row>
    <row r="1504" ht="12.75">
      <c r="C1504">
        <f t="shared" si="90"/>
      </c>
    </row>
    <row r="1505" ht="12.75">
      <c r="C1505">
        <f t="shared" si="90"/>
      </c>
    </row>
    <row r="1506" ht="12.75">
      <c r="C1506">
        <f t="shared" si="90"/>
      </c>
    </row>
    <row r="1507" ht="12.75">
      <c r="C1507">
        <f t="shared" si="90"/>
      </c>
    </row>
    <row r="1508" ht="12.75">
      <c r="C1508">
        <f t="shared" si="90"/>
      </c>
    </row>
    <row r="1509" ht="12.75">
      <c r="C1509">
        <f t="shared" si="90"/>
      </c>
    </row>
    <row r="1510" ht="12.75">
      <c r="C1510">
        <f t="shared" si="90"/>
      </c>
    </row>
    <row r="1511" ht="12.75">
      <c r="C1511">
        <f t="shared" si="90"/>
      </c>
    </row>
    <row r="1512" ht="12.75">
      <c r="C1512">
        <f t="shared" si="90"/>
      </c>
    </row>
    <row r="1513" ht="12.75">
      <c r="C1513">
        <f t="shared" si="90"/>
      </c>
    </row>
    <row r="1514" ht="12.75">
      <c r="C1514">
        <f t="shared" si="90"/>
      </c>
    </row>
    <row r="1515" ht="12.75">
      <c r="C1515">
        <f t="shared" si="90"/>
      </c>
    </row>
    <row r="1516" ht="12.75">
      <c r="C1516">
        <f t="shared" si="90"/>
      </c>
    </row>
    <row r="1517" ht="12.75">
      <c r="C1517">
        <f t="shared" si="90"/>
      </c>
    </row>
    <row r="1518" ht="12.75">
      <c r="C1518">
        <f t="shared" si="90"/>
      </c>
    </row>
    <row r="1519" ht="12.75">
      <c r="C1519">
        <f t="shared" si="90"/>
      </c>
    </row>
    <row r="1520" ht="12.75">
      <c r="C1520">
        <f t="shared" si="90"/>
      </c>
    </row>
    <row r="1521" ht="12.75">
      <c r="C1521">
        <f t="shared" si="90"/>
      </c>
    </row>
    <row r="1522" ht="12.75">
      <c r="C1522">
        <f t="shared" si="90"/>
      </c>
    </row>
    <row r="1523" ht="12.75">
      <c r="C1523">
        <f t="shared" si="90"/>
      </c>
    </row>
    <row r="1524" ht="12.75">
      <c r="C1524">
        <f t="shared" si="90"/>
      </c>
    </row>
    <row r="1525" ht="12.75">
      <c r="C1525">
        <f t="shared" si="90"/>
      </c>
    </row>
    <row r="1526" ht="12.75">
      <c r="C1526">
        <f t="shared" si="90"/>
      </c>
    </row>
    <row r="1527" ht="12.75">
      <c r="C1527">
        <f t="shared" si="90"/>
      </c>
    </row>
    <row r="1528" ht="12.75">
      <c r="C1528">
        <f t="shared" si="90"/>
      </c>
    </row>
    <row r="1529" ht="12.75">
      <c r="C1529">
        <f t="shared" si="90"/>
      </c>
    </row>
    <row r="1530" ht="12.75">
      <c r="C1530">
        <f t="shared" si="90"/>
      </c>
    </row>
    <row r="1531" ht="12.75">
      <c r="C1531">
        <f t="shared" si="90"/>
      </c>
    </row>
    <row r="1532" ht="12.75">
      <c r="C1532">
        <f t="shared" si="90"/>
      </c>
    </row>
    <row r="1533" ht="12.75">
      <c r="C1533">
        <f t="shared" si="90"/>
      </c>
    </row>
    <row r="1534" ht="12.75">
      <c r="C1534">
        <f aca="true" t="shared" si="91" ref="C1534:C1558">IF(AND(N1534&lt;=0.005,N1534&gt;0),"1","")</f>
      </c>
    </row>
    <row r="1535" ht="12.75">
      <c r="C1535">
        <f t="shared" si="91"/>
      </c>
    </row>
    <row r="1536" ht="12.75">
      <c r="C1536">
        <f t="shared" si="91"/>
      </c>
    </row>
    <row r="1537" ht="12.75">
      <c r="C1537">
        <f t="shared" si="91"/>
      </c>
    </row>
    <row r="1538" ht="12.75">
      <c r="C1538">
        <f t="shared" si="91"/>
      </c>
    </row>
    <row r="1539" ht="12.75">
      <c r="C1539">
        <f t="shared" si="91"/>
      </c>
    </row>
    <row r="1540" ht="12.75">
      <c r="C1540">
        <f t="shared" si="91"/>
      </c>
    </row>
    <row r="1541" ht="12.75">
      <c r="C1541">
        <f t="shared" si="91"/>
      </c>
    </row>
    <row r="1542" ht="12.75">
      <c r="C1542">
        <f t="shared" si="91"/>
      </c>
    </row>
    <row r="1543" ht="12.75">
      <c r="C1543">
        <f t="shared" si="91"/>
      </c>
    </row>
    <row r="1544" ht="12.75">
      <c r="C1544">
        <f t="shared" si="91"/>
      </c>
    </row>
    <row r="1545" ht="12.75">
      <c r="C1545">
        <f t="shared" si="91"/>
      </c>
    </row>
    <row r="1546" ht="12.75">
      <c r="C1546">
        <f t="shared" si="91"/>
      </c>
    </row>
    <row r="1547" ht="12.75">
      <c r="C1547">
        <f t="shared" si="91"/>
      </c>
    </row>
    <row r="1548" ht="12.75">
      <c r="C1548">
        <f t="shared" si="91"/>
      </c>
    </row>
    <row r="1549" ht="12.75">
      <c r="C1549">
        <f t="shared" si="91"/>
      </c>
    </row>
    <row r="1550" ht="12.75">
      <c r="C1550">
        <f t="shared" si="91"/>
      </c>
    </row>
    <row r="1551" ht="12.75">
      <c r="C1551">
        <f t="shared" si="91"/>
      </c>
    </row>
    <row r="1552" ht="12.75">
      <c r="C1552">
        <f t="shared" si="91"/>
      </c>
    </row>
    <row r="1553" ht="12.75">
      <c r="C1553">
        <f t="shared" si="91"/>
      </c>
    </row>
    <row r="1554" ht="12.75">
      <c r="C1554">
        <f t="shared" si="91"/>
      </c>
    </row>
    <row r="1555" ht="12.75">
      <c r="C1555">
        <f t="shared" si="91"/>
      </c>
    </row>
    <row r="1556" ht="12.75">
      <c r="C1556">
        <f t="shared" si="91"/>
      </c>
    </row>
    <row r="1557" ht="12.75">
      <c r="C1557">
        <f t="shared" si="91"/>
      </c>
    </row>
    <row r="1558" ht="12.75">
      <c r="C1558">
        <f t="shared" si="91"/>
      </c>
    </row>
  </sheetData>
  <mergeCells count="2">
    <mergeCell ref="C1:E1"/>
    <mergeCell ref="F1:G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L11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285</v>
      </c>
    </row>
    <row r="3" spans="1:38" ht="12.75">
      <c r="A3" t="s">
        <v>0</v>
      </c>
      <c r="B3" t="s">
        <v>109</v>
      </c>
      <c r="C3" t="s">
        <v>110</v>
      </c>
      <c r="D3" t="s">
        <v>111</v>
      </c>
      <c r="E3" t="s">
        <v>175</v>
      </c>
      <c r="F3" t="s">
        <v>176</v>
      </c>
      <c r="G3" t="s">
        <v>112</v>
      </c>
      <c r="H3" t="s">
        <v>113</v>
      </c>
      <c r="I3" t="s">
        <v>135</v>
      </c>
      <c r="J3" t="s">
        <v>177</v>
      </c>
      <c r="K3" t="s">
        <v>178</v>
      </c>
      <c r="L3" t="s">
        <v>179</v>
      </c>
      <c r="M3" t="s">
        <v>180</v>
      </c>
      <c r="N3" t="s">
        <v>181</v>
      </c>
      <c r="O3" t="s">
        <v>182</v>
      </c>
      <c r="P3" t="s">
        <v>114</v>
      </c>
      <c r="Q3" t="s">
        <v>115</v>
      </c>
      <c r="R3" t="s">
        <v>116</v>
      </c>
      <c r="S3" t="s">
        <v>183</v>
      </c>
      <c r="T3" t="s">
        <v>184</v>
      </c>
      <c r="U3" t="s">
        <v>117</v>
      </c>
      <c r="V3" t="s">
        <v>118</v>
      </c>
      <c r="W3" t="s">
        <v>136</v>
      </c>
      <c r="X3" t="s">
        <v>185</v>
      </c>
      <c r="Y3" t="s">
        <v>186</v>
      </c>
      <c r="Z3" t="s">
        <v>187</v>
      </c>
      <c r="AA3" t="s">
        <v>188</v>
      </c>
      <c r="AB3" t="s">
        <v>189</v>
      </c>
      <c r="AC3" t="s">
        <v>190</v>
      </c>
      <c r="AD3" t="s">
        <v>119</v>
      </c>
      <c r="AE3" t="s">
        <v>191</v>
      </c>
      <c r="AF3" t="s">
        <v>192</v>
      </c>
      <c r="AG3" t="s">
        <v>193</v>
      </c>
      <c r="AH3" t="s">
        <v>120</v>
      </c>
      <c r="AI3" t="s">
        <v>194</v>
      </c>
      <c r="AJ3" t="s">
        <v>195</v>
      </c>
      <c r="AK3" t="s">
        <v>196</v>
      </c>
      <c r="AL3" t="s">
        <v>306</v>
      </c>
    </row>
    <row r="4" spans="1:38" ht="12.75">
      <c r="A4" t="s">
        <v>3</v>
      </c>
      <c r="B4">
        <v>274687</v>
      </c>
      <c r="C4">
        <v>404012</v>
      </c>
      <c r="D4">
        <v>0.6735941733</v>
      </c>
      <c r="E4">
        <v>0.6460581723</v>
      </c>
      <c r="F4">
        <v>0.7023038014</v>
      </c>
      <c r="G4" s="4">
        <v>7.07215E-166</v>
      </c>
      <c r="H4">
        <v>0.6798981218</v>
      </c>
      <c r="I4">
        <v>0.0012972533</v>
      </c>
      <c r="J4">
        <v>-0.5845</v>
      </c>
      <c r="K4">
        <v>-0.6263</v>
      </c>
      <c r="L4">
        <v>-0.5428</v>
      </c>
      <c r="M4">
        <v>0.5573590639</v>
      </c>
      <c r="N4">
        <v>0.5345746629</v>
      </c>
      <c r="O4">
        <v>0.5811145714</v>
      </c>
      <c r="P4">
        <v>314541</v>
      </c>
      <c r="Q4">
        <v>448204</v>
      </c>
      <c r="R4">
        <v>0.7144018517</v>
      </c>
      <c r="S4">
        <v>0.6853069297</v>
      </c>
      <c r="T4">
        <v>0.7447320078</v>
      </c>
      <c r="U4" s="4">
        <v>5.53594E-131</v>
      </c>
      <c r="V4">
        <v>0.7017808855</v>
      </c>
      <c r="W4">
        <v>0.0012513042</v>
      </c>
      <c r="X4">
        <v>-0.5166</v>
      </c>
      <c r="Y4">
        <v>-0.5582</v>
      </c>
      <c r="Z4">
        <v>-0.475</v>
      </c>
      <c r="AA4">
        <v>0.5965437465</v>
      </c>
      <c r="AB4">
        <v>0.5722487454</v>
      </c>
      <c r="AC4">
        <v>0.6218701995</v>
      </c>
      <c r="AD4">
        <v>0.0036419077</v>
      </c>
      <c r="AE4">
        <v>-0.0629</v>
      </c>
      <c r="AF4">
        <v>-0.1053</v>
      </c>
      <c r="AG4">
        <v>-0.0205</v>
      </c>
      <c r="AH4" s="4">
        <v>4.49311E-293</v>
      </c>
      <c r="AI4">
        <v>-0.5506</v>
      </c>
      <c r="AJ4">
        <v>-0.5801</v>
      </c>
      <c r="AK4">
        <v>-0.5211</v>
      </c>
      <c r="AL4" t="s">
        <v>307</v>
      </c>
    </row>
    <row r="5" spans="1:38" ht="12.75">
      <c r="A5" t="s">
        <v>1</v>
      </c>
      <c r="B5">
        <v>438332</v>
      </c>
      <c r="C5">
        <v>752124</v>
      </c>
      <c r="D5">
        <v>0.5680165649</v>
      </c>
      <c r="E5">
        <v>0.5449390392</v>
      </c>
      <c r="F5">
        <v>0.5920713967</v>
      </c>
      <c r="G5" s="4">
        <v>8.57185E-279</v>
      </c>
      <c r="H5">
        <v>0.5827921992</v>
      </c>
      <c r="I5">
        <v>0.0008802624</v>
      </c>
      <c r="J5">
        <v>-0.755</v>
      </c>
      <c r="K5">
        <v>-0.7965</v>
      </c>
      <c r="L5">
        <v>-0.7135</v>
      </c>
      <c r="M5">
        <v>0.4699998804</v>
      </c>
      <c r="N5">
        <v>0.4509046022</v>
      </c>
      <c r="O5">
        <v>0.4899038212</v>
      </c>
      <c r="P5">
        <v>489336</v>
      </c>
      <c r="Q5">
        <v>784603</v>
      </c>
      <c r="R5">
        <v>0.6213152722</v>
      </c>
      <c r="S5">
        <v>0.5961837554</v>
      </c>
      <c r="T5">
        <v>0.6475061825</v>
      </c>
      <c r="U5" s="4">
        <v>5.17623E-213</v>
      </c>
      <c r="V5">
        <v>0.6236733737</v>
      </c>
      <c r="W5">
        <v>0.0008915662</v>
      </c>
      <c r="X5">
        <v>-0.6562</v>
      </c>
      <c r="Y5">
        <v>-0.6975</v>
      </c>
      <c r="Z5">
        <v>-0.6149</v>
      </c>
      <c r="AA5">
        <v>0.5188140811</v>
      </c>
      <c r="AB5">
        <v>0.4978286243</v>
      </c>
      <c r="AC5">
        <v>0.5406841584</v>
      </c>
      <c r="AD5">
        <v>1.15017E-05</v>
      </c>
      <c r="AE5">
        <v>-0.0938</v>
      </c>
      <c r="AF5">
        <v>-0.1357</v>
      </c>
      <c r="AG5">
        <v>-0.0519</v>
      </c>
      <c r="AH5">
        <v>0</v>
      </c>
      <c r="AI5">
        <v>-0.7056</v>
      </c>
      <c r="AJ5">
        <v>-0.7349</v>
      </c>
      <c r="AK5">
        <v>-0.6763</v>
      </c>
      <c r="AL5" t="s">
        <v>197</v>
      </c>
    </row>
    <row r="6" spans="1:38" ht="12.75">
      <c r="A6" t="s">
        <v>9</v>
      </c>
      <c r="B6">
        <v>423918</v>
      </c>
      <c r="C6">
        <v>376690</v>
      </c>
      <c r="D6">
        <v>1.1926118574</v>
      </c>
      <c r="E6">
        <v>1.143820766</v>
      </c>
      <c r="F6">
        <v>1.2434841933</v>
      </c>
      <c r="G6">
        <v>0.5334455651</v>
      </c>
      <c r="H6">
        <v>1.1253763041</v>
      </c>
      <c r="I6">
        <v>0.0017284501</v>
      </c>
      <c r="J6">
        <v>-0.0133</v>
      </c>
      <c r="K6">
        <v>-0.055</v>
      </c>
      <c r="L6">
        <v>0.0285</v>
      </c>
      <c r="M6">
        <v>0.9868152885</v>
      </c>
      <c r="N6">
        <v>0.946443566</v>
      </c>
      <c r="O6">
        <v>1.0289091169</v>
      </c>
      <c r="P6">
        <v>335327</v>
      </c>
      <c r="Q6">
        <v>381360</v>
      </c>
      <c r="R6">
        <v>0.9397106898</v>
      </c>
      <c r="S6">
        <v>0.9014355996</v>
      </c>
      <c r="T6">
        <v>0.9796109461</v>
      </c>
      <c r="U6" s="4">
        <v>3.005743E-30</v>
      </c>
      <c r="V6">
        <v>0.879292532</v>
      </c>
      <c r="W6">
        <v>0.0015184452</v>
      </c>
      <c r="X6">
        <v>-0.2425</v>
      </c>
      <c r="Y6">
        <v>-0.2841</v>
      </c>
      <c r="Z6">
        <v>-0.2009</v>
      </c>
      <c r="AA6">
        <v>0.7846823664</v>
      </c>
      <c r="AB6">
        <v>0.7527216909</v>
      </c>
      <c r="AC6">
        <v>0.8180000969</v>
      </c>
      <c r="AD6" s="4">
        <v>3.284023E-27</v>
      </c>
      <c r="AE6">
        <v>0.2342</v>
      </c>
      <c r="AF6">
        <v>0.1917</v>
      </c>
      <c r="AG6">
        <v>0.2767</v>
      </c>
      <c r="AH6" s="4">
        <v>1.912781E-17</v>
      </c>
      <c r="AI6">
        <v>-0.1279</v>
      </c>
      <c r="AJ6">
        <v>-0.1574</v>
      </c>
      <c r="AK6">
        <v>-0.0984</v>
      </c>
      <c r="AL6" t="s">
        <v>308</v>
      </c>
    </row>
    <row r="7" spans="1:38" ht="12.75">
      <c r="A7" t="s">
        <v>10</v>
      </c>
      <c r="B7">
        <v>296179</v>
      </c>
      <c r="C7">
        <v>587295</v>
      </c>
      <c r="D7">
        <v>0.4956011517</v>
      </c>
      <c r="E7">
        <v>0.4753977522</v>
      </c>
      <c r="F7">
        <v>0.5166631529</v>
      </c>
      <c r="G7">
        <v>0</v>
      </c>
      <c r="H7">
        <v>0.5043104402</v>
      </c>
      <c r="I7">
        <v>0.0009266609</v>
      </c>
      <c r="J7">
        <v>-0.8914</v>
      </c>
      <c r="K7">
        <v>-0.933</v>
      </c>
      <c r="L7">
        <v>-0.8498</v>
      </c>
      <c r="M7">
        <v>0.4100804385</v>
      </c>
      <c r="N7">
        <v>0.3933633286</v>
      </c>
      <c r="O7">
        <v>0.4275079903</v>
      </c>
      <c r="P7">
        <v>283630</v>
      </c>
      <c r="Q7">
        <v>563709</v>
      </c>
      <c r="R7">
        <v>0.4854952084</v>
      </c>
      <c r="S7">
        <v>0.4657987162</v>
      </c>
      <c r="T7">
        <v>0.5060245751</v>
      </c>
      <c r="U7">
        <v>0</v>
      </c>
      <c r="V7">
        <v>0.5031496747</v>
      </c>
      <c r="W7">
        <v>0.0009447592</v>
      </c>
      <c r="X7">
        <v>-0.9029</v>
      </c>
      <c r="Y7">
        <v>-0.9443</v>
      </c>
      <c r="Z7">
        <v>-0.8615</v>
      </c>
      <c r="AA7">
        <v>0.4054008677</v>
      </c>
      <c r="AB7">
        <v>0.3889537948</v>
      </c>
      <c r="AC7">
        <v>0.4225434118</v>
      </c>
      <c r="AD7">
        <v>0.4430361649</v>
      </c>
      <c r="AE7">
        <v>0.0165</v>
      </c>
      <c r="AF7">
        <v>-0.0257</v>
      </c>
      <c r="AG7">
        <v>0.0587</v>
      </c>
      <c r="AH7">
        <v>0</v>
      </c>
      <c r="AI7">
        <v>-0.8971</v>
      </c>
      <c r="AJ7">
        <v>-0.9265</v>
      </c>
      <c r="AK7">
        <v>-0.8678</v>
      </c>
      <c r="AL7" t="s">
        <v>309</v>
      </c>
    </row>
    <row r="8" spans="1:38" ht="12.75">
      <c r="A8" t="s">
        <v>11</v>
      </c>
      <c r="B8">
        <v>8445790</v>
      </c>
      <c r="C8">
        <v>5174449</v>
      </c>
      <c r="D8">
        <v>1.6462806925</v>
      </c>
      <c r="E8">
        <v>1.5947124014</v>
      </c>
      <c r="F8">
        <v>1.6995165498</v>
      </c>
      <c r="G8" s="4">
        <v>8.57819E-81</v>
      </c>
      <c r="H8">
        <v>1.632210502</v>
      </c>
      <c r="I8">
        <v>0.0005616374</v>
      </c>
      <c r="J8">
        <v>0.3091</v>
      </c>
      <c r="K8">
        <v>0.2773</v>
      </c>
      <c r="L8">
        <v>0.3409</v>
      </c>
      <c r="M8">
        <v>1.3621992322</v>
      </c>
      <c r="N8">
        <v>1.3195295424</v>
      </c>
      <c r="O8">
        <v>1.4062487338</v>
      </c>
      <c r="P8">
        <v>8341794</v>
      </c>
      <c r="Q8">
        <v>5229346</v>
      </c>
      <c r="R8">
        <v>1.6310341856</v>
      </c>
      <c r="S8">
        <v>1.5800639391</v>
      </c>
      <c r="T8">
        <v>1.6836486478</v>
      </c>
      <c r="U8" s="4">
        <v>4.424948E-81</v>
      </c>
      <c r="V8">
        <v>1.5951887674</v>
      </c>
      <c r="W8">
        <v>0.0005523093</v>
      </c>
      <c r="X8">
        <v>0.3089</v>
      </c>
      <c r="Y8">
        <v>0.2772</v>
      </c>
      <c r="Z8">
        <v>0.3407</v>
      </c>
      <c r="AA8">
        <v>1.3619550977</v>
      </c>
      <c r="AB8">
        <v>1.3193936434</v>
      </c>
      <c r="AC8">
        <v>1.4058895141</v>
      </c>
      <c r="AD8">
        <v>0.6557858558</v>
      </c>
      <c r="AE8">
        <v>0.0054</v>
      </c>
      <c r="AF8">
        <v>-0.0183</v>
      </c>
      <c r="AG8">
        <v>0.0291</v>
      </c>
      <c r="AH8" s="4">
        <v>1.06068E-159</v>
      </c>
      <c r="AI8">
        <v>0.3089</v>
      </c>
      <c r="AJ8">
        <v>0.2865</v>
      </c>
      <c r="AK8">
        <v>0.3314</v>
      </c>
      <c r="AL8" t="s">
        <v>310</v>
      </c>
    </row>
    <row r="9" spans="1:38" ht="12.75">
      <c r="A9" t="s">
        <v>6</v>
      </c>
      <c r="B9">
        <v>123522</v>
      </c>
      <c r="C9">
        <v>363910</v>
      </c>
      <c r="D9">
        <v>0.3325497516</v>
      </c>
      <c r="E9">
        <v>0.3188676163</v>
      </c>
      <c r="F9">
        <v>0.3468189671</v>
      </c>
      <c r="G9">
        <v>0</v>
      </c>
      <c r="H9">
        <v>0.3394300789</v>
      </c>
      <c r="I9">
        <v>0.0009657799</v>
      </c>
      <c r="J9">
        <v>-1.2904</v>
      </c>
      <c r="K9">
        <v>-1.3324</v>
      </c>
      <c r="L9">
        <v>-1.2484</v>
      </c>
      <c r="M9">
        <v>0.2751651152</v>
      </c>
      <c r="N9">
        <v>0.263843963</v>
      </c>
      <c r="O9">
        <v>0.2869720412</v>
      </c>
      <c r="P9">
        <v>150999</v>
      </c>
      <c r="Q9">
        <v>347045</v>
      </c>
      <c r="R9">
        <v>0.4133158829</v>
      </c>
      <c r="S9">
        <v>0.3964156347</v>
      </c>
      <c r="T9">
        <v>0.4309366334</v>
      </c>
      <c r="U9">
        <v>0</v>
      </c>
      <c r="V9">
        <v>0.4350991946</v>
      </c>
      <c r="W9">
        <v>0.0011196989</v>
      </c>
      <c r="X9">
        <v>-1.0638</v>
      </c>
      <c r="Y9">
        <v>-1.1056</v>
      </c>
      <c r="Z9">
        <v>-1.0221</v>
      </c>
      <c r="AA9">
        <v>0.345129292</v>
      </c>
      <c r="AB9">
        <v>0.3310171542</v>
      </c>
      <c r="AC9">
        <v>0.3598430676</v>
      </c>
      <c r="AD9" s="4">
        <v>3.7982E-24</v>
      </c>
      <c r="AE9">
        <v>-0.2215</v>
      </c>
      <c r="AF9">
        <v>-0.2644</v>
      </c>
      <c r="AG9">
        <v>-0.1787</v>
      </c>
      <c r="AH9">
        <v>0</v>
      </c>
      <c r="AI9">
        <v>-1.1771</v>
      </c>
      <c r="AJ9">
        <v>-1.2068</v>
      </c>
      <c r="AK9">
        <v>-1.1475</v>
      </c>
      <c r="AL9" t="s">
        <v>311</v>
      </c>
    </row>
    <row r="10" spans="1:38" ht="12.75">
      <c r="A10" t="s">
        <v>4</v>
      </c>
      <c r="B10">
        <v>570082</v>
      </c>
      <c r="C10">
        <v>582553</v>
      </c>
      <c r="D10">
        <v>0.9210878745</v>
      </c>
      <c r="E10">
        <v>0.8836979765</v>
      </c>
      <c r="F10">
        <v>0.9600597661</v>
      </c>
      <c r="G10" s="4">
        <v>8.995488E-38</v>
      </c>
      <c r="H10">
        <v>0.9785925057</v>
      </c>
      <c r="I10">
        <v>0.0012960842</v>
      </c>
      <c r="J10">
        <v>-0.2716</v>
      </c>
      <c r="K10">
        <v>-0.3131</v>
      </c>
      <c r="L10">
        <v>-0.2302</v>
      </c>
      <c r="M10">
        <v>0.7621453627</v>
      </c>
      <c r="N10">
        <v>0.7312074488</v>
      </c>
      <c r="O10">
        <v>0.794392282</v>
      </c>
      <c r="P10">
        <v>628446</v>
      </c>
      <c r="Q10">
        <v>602926</v>
      </c>
      <c r="R10">
        <v>0.9910796611</v>
      </c>
      <c r="S10">
        <v>0.9509975434</v>
      </c>
      <c r="T10">
        <v>1.0328511377</v>
      </c>
      <c r="U10" s="4">
        <v>2.588376E-19</v>
      </c>
      <c r="V10">
        <v>1.0423269191</v>
      </c>
      <c r="W10">
        <v>0.0013148311</v>
      </c>
      <c r="X10">
        <v>-0.1893</v>
      </c>
      <c r="Y10">
        <v>-0.2305</v>
      </c>
      <c r="Z10">
        <v>-0.148</v>
      </c>
      <c r="AA10">
        <v>0.8275767661</v>
      </c>
      <c r="AB10">
        <v>0.7941071767</v>
      </c>
      <c r="AC10">
        <v>0.8624570132</v>
      </c>
      <c r="AD10">
        <v>0.0002926793</v>
      </c>
      <c r="AE10">
        <v>-0.0773</v>
      </c>
      <c r="AF10">
        <v>-0.1192</v>
      </c>
      <c r="AG10">
        <v>-0.0355</v>
      </c>
      <c r="AH10" s="4">
        <v>1.056448E-53</v>
      </c>
      <c r="AI10">
        <v>-0.2304</v>
      </c>
      <c r="AJ10">
        <v>-0.2597</v>
      </c>
      <c r="AK10">
        <v>-0.2012</v>
      </c>
      <c r="AL10" t="s">
        <v>312</v>
      </c>
    </row>
    <row r="11" spans="1:38" ht="12.75">
      <c r="A11" t="s">
        <v>2</v>
      </c>
      <c r="B11">
        <v>235041</v>
      </c>
      <c r="C11">
        <v>296029</v>
      </c>
      <c r="D11">
        <v>0.7586613599</v>
      </c>
      <c r="E11">
        <v>0.7275738888</v>
      </c>
      <c r="F11">
        <v>0.7910771234</v>
      </c>
      <c r="G11" s="4">
        <v>1.80254E-105</v>
      </c>
      <c r="H11">
        <v>0.7939796439</v>
      </c>
      <c r="I11">
        <v>0.0016377121</v>
      </c>
      <c r="J11">
        <v>-0.4656</v>
      </c>
      <c r="K11">
        <v>-0.5075</v>
      </c>
      <c r="L11">
        <v>-0.4238</v>
      </c>
      <c r="M11">
        <v>0.6277470948</v>
      </c>
      <c r="N11">
        <v>0.6020240639</v>
      </c>
      <c r="O11">
        <v>0.6545692087</v>
      </c>
      <c r="P11">
        <v>277889</v>
      </c>
      <c r="Q11">
        <v>315704</v>
      </c>
      <c r="R11">
        <v>0.8412764151</v>
      </c>
      <c r="S11">
        <v>0.8069916013</v>
      </c>
      <c r="T11">
        <v>0.8770178098</v>
      </c>
      <c r="U11" s="4">
        <v>3.910279E-62</v>
      </c>
      <c r="V11">
        <v>0.8802200796</v>
      </c>
      <c r="W11">
        <v>0.0016697659</v>
      </c>
      <c r="X11">
        <v>-0.3531</v>
      </c>
      <c r="Y11">
        <v>-0.3947</v>
      </c>
      <c r="Z11">
        <v>-0.3115</v>
      </c>
      <c r="AA11">
        <v>0.7024872393</v>
      </c>
      <c r="AB11">
        <v>0.6738585462</v>
      </c>
      <c r="AC11">
        <v>0.7323322143</v>
      </c>
      <c r="AD11" t="s">
        <v>107</v>
      </c>
      <c r="AE11" t="s">
        <v>197</v>
      </c>
      <c r="AF11" t="s">
        <v>107</v>
      </c>
      <c r="AG11" t="s">
        <v>107</v>
      </c>
      <c r="AH11" s="4">
        <v>1.92476E-162</v>
      </c>
      <c r="AI11">
        <v>-0.4094</v>
      </c>
      <c r="AJ11">
        <v>-0.4389</v>
      </c>
      <c r="AK11">
        <v>-0.3798</v>
      </c>
      <c r="AL11" t="s">
        <v>313</v>
      </c>
    </row>
    <row r="12" spans="1:38" ht="12.75">
      <c r="A12" t="s">
        <v>8</v>
      </c>
      <c r="B12">
        <v>4385</v>
      </c>
      <c r="C12">
        <v>9159</v>
      </c>
      <c r="D12">
        <v>0.5179284499</v>
      </c>
      <c r="E12">
        <v>0.4908461488</v>
      </c>
      <c r="F12">
        <v>0.5465050096</v>
      </c>
      <c r="G12" s="4">
        <v>5.90788E-210</v>
      </c>
      <c r="H12">
        <v>0.4787640572</v>
      </c>
      <c r="I12">
        <v>0.0072299741</v>
      </c>
      <c r="J12">
        <v>-0.8473</v>
      </c>
      <c r="K12">
        <v>-0.901</v>
      </c>
      <c r="L12">
        <v>-0.7936</v>
      </c>
      <c r="M12">
        <v>0.4285549482</v>
      </c>
      <c r="N12">
        <v>0.4061459568</v>
      </c>
      <c r="O12">
        <v>0.4522003494</v>
      </c>
      <c r="P12">
        <v>4683</v>
      </c>
      <c r="Q12">
        <v>8105</v>
      </c>
      <c r="R12">
        <v>0.5817130552</v>
      </c>
      <c r="S12">
        <v>0.5514838894</v>
      </c>
      <c r="T12">
        <v>0.6135992094</v>
      </c>
      <c r="U12" s="4">
        <v>5.69322E-155</v>
      </c>
      <c r="V12">
        <v>0.5777914867</v>
      </c>
      <c r="W12">
        <v>0.0084432385</v>
      </c>
      <c r="X12">
        <v>-0.7221</v>
      </c>
      <c r="Y12">
        <v>-0.7754</v>
      </c>
      <c r="Z12">
        <v>-0.6687</v>
      </c>
      <c r="AA12">
        <v>0.485745221</v>
      </c>
      <c r="AB12">
        <v>0.4605030974</v>
      </c>
      <c r="AC12">
        <v>0.5123709721</v>
      </c>
      <c r="AD12">
        <v>0.0002128557</v>
      </c>
      <c r="AE12">
        <v>-0.1202</v>
      </c>
      <c r="AF12">
        <v>-0.1839</v>
      </c>
      <c r="AG12">
        <v>-0.0566</v>
      </c>
      <c r="AH12">
        <v>0</v>
      </c>
      <c r="AI12">
        <v>-0.7847</v>
      </c>
      <c r="AJ12">
        <v>-0.8226</v>
      </c>
      <c r="AK12">
        <v>-0.7468</v>
      </c>
      <c r="AL12" t="s">
        <v>314</v>
      </c>
    </row>
    <row r="13" spans="1:38" ht="12.75">
      <c r="A13" t="s">
        <v>5</v>
      </c>
      <c r="B13">
        <v>48874</v>
      </c>
      <c r="C13">
        <v>204655</v>
      </c>
      <c r="D13">
        <v>0.257595268</v>
      </c>
      <c r="E13">
        <v>0.2466967928</v>
      </c>
      <c r="F13">
        <v>0.2689752118</v>
      </c>
      <c r="G13">
        <v>0</v>
      </c>
      <c r="H13">
        <v>0.2388116586</v>
      </c>
      <c r="I13">
        <v>0.0010802309</v>
      </c>
      <c r="J13">
        <v>-1.5458</v>
      </c>
      <c r="K13">
        <v>-1.589</v>
      </c>
      <c r="L13">
        <v>-1.5026</v>
      </c>
      <c r="M13">
        <v>0.2131447437</v>
      </c>
      <c r="N13">
        <v>0.2041269045</v>
      </c>
      <c r="O13">
        <v>0.2225609695</v>
      </c>
      <c r="P13">
        <v>65647</v>
      </c>
      <c r="Q13">
        <v>200094</v>
      </c>
      <c r="R13">
        <v>0.35715138</v>
      </c>
      <c r="S13">
        <v>0.3421950372</v>
      </c>
      <c r="T13">
        <v>0.3727614207</v>
      </c>
      <c r="U13">
        <v>0</v>
      </c>
      <c r="V13">
        <v>0.328080802</v>
      </c>
      <c r="W13">
        <v>0.0012804817</v>
      </c>
      <c r="X13">
        <v>-1.2099</v>
      </c>
      <c r="Y13">
        <v>-1.2527</v>
      </c>
      <c r="Z13">
        <v>-1.1671</v>
      </c>
      <c r="AA13">
        <v>0.2982305012</v>
      </c>
      <c r="AB13">
        <v>0.2857415739</v>
      </c>
      <c r="AC13">
        <v>0.3112652829</v>
      </c>
      <c r="AD13" s="4">
        <v>3.69931E-47</v>
      </c>
      <c r="AE13">
        <v>-0.3309</v>
      </c>
      <c r="AF13">
        <v>-0.3758</v>
      </c>
      <c r="AG13">
        <v>-0.2859</v>
      </c>
      <c r="AH13">
        <v>0</v>
      </c>
      <c r="AI13">
        <v>-1.3778</v>
      </c>
      <c r="AJ13">
        <v>-1.4083</v>
      </c>
      <c r="AK13">
        <v>-1.3474</v>
      </c>
      <c r="AL13" t="s">
        <v>315</v>
      </c>
    </row>
    <row r="14" spans="1:38" ht="12.75">
      <c r="A14" t="s">
        <v>7</v>
      </c>
      <c r="B14">
        <v>134368</v>
      </c>
      <c r="C14">
        <v>346979</v>
      </c>
      <c r="D14">
        <v>0.4215401697</v>
      </c>
      <c r="E14">
        <v>0.4038266216</v>
      </c>
      <c r="F14">
        <v>0.4400307091</v>
      </c>
      <c r="G14">
        <v>0</v>
      </c>
      <c r="H14">
        <v>0.3872511017</v>
      </c>
      <c r="I14">
        <v>0.0010564398</v>
      </c>
      <c r="J14">
        <v>-1.0533</v>
      </c>
      <c r="K14">
        <v>-1.0962</v>
      </c>
      <c r="L14">
        <v>-1.0103</v>
      </c>
      <c r="M14">
        <v>0.3487993865</v>
      </c>
      <c r="N14">
        <v>0.3341424803</v>
      </c>
      <c r="O14">
        <v>0.3640992066</v>
      </c>
      <c r="P14">
        <v>176611</v>
      </c>
      <c r="Q14">
        <v>361720</v>
      </c>
      <c r="R14">
        <v>0.5555530432</v>
      </c>
      <c r="S14">
        <v>0.5324666464</v>
      </c>
      <c r="T14">
        <v>0.5796404074</v>
      </c>
      <c r="U14" s="4">
        <v>1.5065E-275</v>
      </c>
      <c r="V14">
        <v>0.4882533451</v>
      </c>
      <c r="W14">
        <v>0.0011618133</v>
      </c>
      <c r="X14">
        <v>-0.7681</v>
      </c>
      <c r="Y14">
        <v>-0.8105</v>
      </c>
      <c r="Z14">
        <v>-0.7256</v>
      </c>
      <c r="AA14">
        <v>0.4639009446</v>
      </c>
      <c r="AB14">
        <v>0.4446232151</v>
      </c>
      <c r="AC14">
        <v>0.4840145073</v>
      </c>
      <c r="AD14" s="4">
        <v>3.339514E-35</v>
      </c>
      <c r="AE14">
        <v>-0.2801</v>
      </c>
      <c r="AF14">
        <v>-0.3245</v>
      </c>
      <c r="AG14">
        <v>-0.2358</v>
      </c>
      <c r="AH14">
        <v>0</v>
      </c>
      <c r="AI14">
        <v>-0.9107</v>
      </c>
      <c r="AJ14">
        <v>-0.9409</v>
      </c>
      <c r="AK14">
        <v>-0.8804</v>
      </c>
      <c r="AL14" t="s">
        <v>316</v>
      </c>
    </row>
    <row r="15" spans="1:38" ht="12.75">
      <c r="A15" t="s">
        <v>14</v>
      </c>
      <c r="B15">
        <v>1009198</v>
      </c>
      <c r="C15">
        <v>1743431</v>
      </c>
      <c r="D15">
        <v>0.5724236993</v>
      </c>
      <c r="E15">
        <v>0.5507363608</v>
      </c>
      <c r="F15">
        <v>0.5949650593</v>
      </c>
      <c r="G15">
        <v>0</v>
      </c>
      <c r="H15">
        <v>0.5788574369</v>
      </c>
      <c r="I15">
        <v>0.0005762135</v>
      </c>
      <c r="J15">
        <v>-0.7473</v>
      </c>
      <c r="K15">
        <v>-0.7859</v>
      </c>
      <c r="L15">
        <v>-0.7087</v>
      </c>
      <c r="M15">
        <v>0.4736465217</v>
      </c>
      <c r="N15">
        <v>0.4557015406</v>
      </c>
      <c r="O15">
        <v>0.4922981546</v>
      </c>
      <c r="P15">
        <v>1087507</v>
      </c>
      <c r="Q15">
        <v>1796516</v>
      </c>
      <c r="R15">
        <v>0.5986418514</v>
      </c>
      <c r="S15">
        <v>0.5760699333</v>
      </c>
      <c r="T15">
        <v>0.6220981959</v>
      </c>
      <c r="U15" s="4">
        <v>7.25289E-274</v>
      </c>
      <c r="V15">
        <v>0.6053422291</v>
      </c>
      <c r="W15">
        <v>0.0005804769</v>
      </c>
      <c r="X15">
        <v>-0.6934</v>
      </c>
      <c r="Y15">
        <v>-0.7318</v>
      </c>
      <c r="Z15">
        <v>-0.655</v>
      </c>
      <c r="AA15">
        <v>0.4998811971</v>
      </c>
      <c r="AB15">
        <v>0.4810330705</v>
      </c>
      <c r="AC15">
        <v>0.5194678423</v>
      </c>
      <c r="AD15">
        <v>0.0139238879</v>
      </c>
      <c r="AE15">
        <v>-0.0487</v>
      </c>
      <c r="AF15">
        <v>-0.0875</v>
      </c>
      <c r="AG15">
        <v>-0.0099</v>
      </c>
      <c r="AH15">
        <v>0</v>
      </c>
      <c r="AI15">
        <v>-0.7203</v>
      </c>
      <c r="AJ15">
        <v>-0.7476</v>
      </c>
      <c r="AK15">
        <v>-0.6931</v>
      </c>
      <c r="AL15" t="s">
        <v>317</v>
      </c>
    </row>
    <row r="16" spans="1:38" ht="12.75">
      <c r="A16" t="s">
        <v>12</v>
      </c>
      <c r="B16">
        <v>928645</v>
      </c>
      <c r="C16">
        <v>1242492</v>
      </c>
      <c r="D16">
        <v>0.7033576143</v>
      </c>
      <c r="E16">
        <v>0.6767045015</v>
      </c>
      <c r="F16">
        <v>0.7310605035</v>
      </c>
      <c r="G16" s="4">
        <v>4.76582E-166</v>
      </c>
      <c r="H16">
        <v>0.7474052147</v>
      </c>
      <c r="I16">
        <v>0.0007755883</v>
      </c>
      <c r="J16">
        <v>-0.5413</v>
      </c>
      <c r="K16">
        <v>-0.5799</v>
      </c>
      <c r="L16">
        <v>-0.5027</v>
      </c>
      <c r="M16">
        <v>0.5819865388</v>
      </c>
      <c r="N16">
        <v>0.5599326752</v>
      </c>
      <c r="O16">
        <v>0.6049090298</v>
      </c>
      <c r="P16">
        <v>1057334</v>
      </c>
      <c r="Q16">
        <v>1265675</v>
      </c>
      <c r="R16">
        <v>0.7841482046</v>
      </c>
      <c r="S16">
        <v>0.7545564153</v>
      </c>
      <c r="T16">
        <v>0.8149005088</v>
      </c>
      <c r="U16" s="4">
        <v>3.08414E-103</v>
      </c>
      <c r="V16">
        <v>0.8353913919</v>
      </c>
      <c r="W16">
        <v>0.0008124262</v>
      </c>
      <c r="X16">
        <v>-0.4235</v>
      </c>
      <c r="Y16">
        <v>-0.4619</v>
      </c>
      <c r="Z16">
        <v>-0.385</v>
      </c>
      <c r="AA16">
        <v>0.6547837281</v>
      </c>
      <c r="AB16">
        <v>0.6300738301</v>
      </c>
      <c r="AC16">
        <v>0.6804626855</v>
      </c>
      <c r="AD16" s="4">
        <v>1.3027985E-08</v>
      </c>
      <c r="AE16">
        <v>-0.1127</v>
      </c>
      <c r="AF16">
        <v>-0.1515</v>
      </c>
      <c r="AG16">
        <v>-0.0738</v>
      </c>
      <c r="AH16" s="4">
        <v>5.43823E-263</v>
      </c>
      <c r="AI16">
        <v>-0.4824</v>
      </c>
      <c r="AJ16">
        <v>-0.5097</v>
      </c>
      <c r="AK16">
        <v>-0.4551</v>
      </c>
      <c r="AL16" t="s">
        <v>318</v>
      </c>
    </row>
    <row r="17" spans="1:38" ht="12.75">
      <c r="A17" t="s">
        <v>13</v>
      </c>
      <c r="B17">
        <v>187627</v>
      </c>
      <c r="C17">
        <v>560793</v>
      </c>
      <c r="D17">
        <v>0.35465213</v>
      </c>
      <c r="E17">
        <v>0.3408333973</v>
      </c>
      <c r="F17">
        <v>0.3690311286</v>
      </c>
      <c r="G17">
        <v>0</v>
      </c>
      <c r="H17">
        <v>0.334574433</v>
      </c>
      <c r="I17">
        <v>0.000772405</v>
      </c>
      <c r="J17">
        <v>-1.226</v>
      </c>
      <c r="K17">
        <v>-1.2658</v>
      </c>
      <c r="L17">
        <v>-1.1863</v>
      </c>
      <c r="M17">
        <v>0.293453517</v>
      </c>
      <c r="N17">
        <v>0.2820193386</v>
      </c>
      <c r="O17">
        <v>0.3053512821</v>
      </c>
      <c r="P17">
        <v>246941</v>
      </c>
      <c r="Q17">
        <v>569919</v>
      </c>
      <c r="R17">
        <v>0.479290574</v>
      </c>
      <c r="S17">
        <v>0.4607900323</v>
      </c>
      <c r="T17">
        <v>0.4985339053</v>
      </c>
      <c r="U17">
        <v>0</v>
      </c>
      <c r="V17">
        <v>0.4332913975</v>
      </c>
      <c r="W17">
        <v>0.0008719337</v>
      </c>
      <c r="X17">
        <v>-0.9157</v>
      </c>
      <c r="Y17">
        <v>-0.9551</v>
      </c>
      <c r="Z17">
        <v>-0.8764</v>
      </c>
      <c r="AA17">
        <v>0.4002198398</v>
      </c>
      <c r="AB17">
        <v>0.3847714162</v>
      </c>
      <c r="AC17">
        <v>0.4162885117</v>
      </c>
      <c r="AD17" s="4">
        <v>6.109537E-49</v>
      </c>
      <c r="AE17">
        <v>-0.3051</v>
      </c>
      <c r="AF17">
        <v>-0.3458</v>
      </c>
      <c r="AG17">
        <v>-0.2644</v>
      </c>
      <c r="AH17">
        <v>0</v>
      </c>
      <c r="AI17">
        <v>-1.0709</v>
      </c>
      <c r="AJ17">
        <v>-1.0989</v>
      </c>
      <c r="AK17">
        <v>-1.0428</v>
      </c>
      <c r="AL17" t="s">
        <v>319</v>
      </c>
    </row>
    <row r="18" spans="1:38" ht="12.75">
      <c r="A18" t="s">
        <v>15</v>
      </c>
      <c r="B18">
        <v>10995178</v>
      </c>
      <c r="C18">
        <v>9097855</v>
      </c>
      <c r="D18">
        <v>1.2085461903</v>
      </c>
      <c r="E18" t="s">
        <v>107</v>
      </c>
      <c r="F18" t="s">
        <v>107</v>
      </c>
      <c r="G18" t="s">
        <v>107</v>
      </c>
      <c r="H18">
        <v>1.2085461903</v>
      </c>
      <c r="I18">
        <v>0.0003644703</v>
      </c>
      <c r="J18" t="s">
        <v>107</v>
      </c>
      <c r="K18" t="s">
        <v>107</v>
      </c>
      <c r="L18" t="s">
        <v>107</v>
      </c>
      <c r="M18" t="s">
        <v>107</v>
      </c>
      <c r="N18" t="s">
        <v>107</v>
      </c>
      <c r="O18" t="s">
        <v>107</v>
      </c>
      <c r="P18">
        <v>11068903</v>
      </c>
      <c r="Q18">
        <v>9242816</v>
      </c>
      <c r="R18">
        <v>1.1975682519</v>
      </c>
      <c r="S18" t="s">
        <v>107</v>
      </c>
      <c r="T18" t="s">
        <v>107</v>
      </c>
      <c r="U18" t="s">
        <v>107</v>
      </c>
      <c r="V18">
        <v>1.1975682519</v>
      </c>
      <c r="W18">
        <v>0.0003599548</v>
      </c>
      <c r="X18" t="s">
        <v>107</v>
      </c>
      <c r="Y18" t="s">
        <v>107</v>
      </c>
      <c r="Z18" t="s">
        <v>107</v>
      </c>
      <c r="AA18" t="s">
        <v>107</v>
      </c>
      <c r="AB18" t="s">
        <v>107</v>
      </c>
      <c r="AC18" t="s">
        <v>107</v>
      </c>
      <c r="AD18">
        <v>0.8090756412</v>
      </c>
      <c r="AE18">
        <v>0.005</v>
      </c>
      <c r="AF18">
        <v>-0.0358</v>
      </c>
      <c r="AG18">
        <v>0.0458</v>
      </c>
      <c r="AH18" t="s">
        <v>107</v>
      </c>
      <c r="AI18" t="s">
        <v>107</v>
      </c>
      <c r="AJ18" t="s">
        <v>107</v>
      </c>
      <c r="AK18" t="s">
        <v>107</v>
      </c>
      <c r="AL18" t="s">
        <v>320</v>
      </c>
    </row>
    <row r="19" spans="1:38" ht="12.75">
      <c r="A19" t="s">
        <v>72</v>
      </c>
      <c r="B19">
        <v>718606</v>
      </c>
      <c r="C19">
        <v>464654</v>
      </c>
      <c r="D19">
        <v>1.5839930887</v>
      </c>
      <c r="E19">
        <v>1.5193309351</v>
      </c>
      <c r="F19">
        <v>1.6514072392</v>
      </c>
      <c r="G19" s="4">
        <v>4.473781E-37</v>
      </c>
      <c r="H19">
        <v>1.5465400061</v>
      </c>
      <c r="I19">
        <v>0.0018243818</v>
      </c>
      <c r="J19">
        <v>0.2705</v>
      </c>
      <c r="K19">
        <v>0.2289</v>
      </c>
      <c r="L19">
        <v>0.3122</v>
      </c>
      <c r="M19">
        <v>1.3106599495</v>
      </c>
      <c r="N19">
        <v>1.2571558682</v>
      </c>
      <c r="O19">
        <v>1.3664411443</v>
      </c>
      <c r="P19">
        <v>773375</v>
      </c>
      <c r="Q19">
        <v>504143</v>
      </c>
      <c r="R19">
        <v>1.5573221879</v>
      </c>
      <c r="S19">
        <v>1.4941764257</v>
      </c>
      <c r="T19">
        <v>1.6231365688</v>
      </c>
      <c r="U19" s="4">
        <v>1.629398E-35</v>
      </c>
      <c r="V19">
        <v>1.5340389532</v>
      </c>
      <c r="W19">
        <v>0.0017443809</v>
      </c>
      <c r="X19">
        <v>0.2627</v>
      </c>
      <c r="Y19">
        <v>0.2213</v>
      </c>
      <c r="Z19">
        <v>0.3041</v>
      </c>
      <c r="AA19">
        <v>1.3004037017</v>
      </c>
      <c r="AB19">
        <v>1.2476753816</v>
      </c>
      <c r="AC19">
        <v>1.3553603865</v>
      </c>
      <c r="AD19">
        <v>0.5494369881</v>
      </c>
      <c r="AE19">
        <v>0.0129</v>
      </c>
      <c r="AF19">
        <v>-0.0293</v>
      </c>
      <c r="AG19">
        <v>0.0551</v>
      </c>
      <c r="AH19" s="4">
        <v>1.123494E-70</v>
      </c>
      <c r="AI19">
        <v>0.2666</v>
      </c>
      <c r="AJ19">
        <v>0.2372</v>
      </c>
      <c r="AK19">
        <v>0.296</v>
      </c>
      <c r="AL19" t="s">
        <v>321</v>
      </c>
    </row>
    <row r="20" spans="1:38" ht="12.75">
      <c r="A20" t="s">
        <v>71</v>
      </c>
      <c r="B20">
        <v>467488</v>
      </c>
      <c r="C20">
        <v>290539</v>
      </c>
      <c r="D20">
        <v>1.6188177182</v>
      </c>
      <c r="E20">
        <v>1.5530782115</v>
      </c>
      <c r="F20">
        <v>1.6873398811</v>
      </c>
      <c r="G20" s="4">
        <v>1.985759E-43</v>
      </c>
      <c r="H20">
        <v>1.6090369968</v>
      </c>
      <c r="I20">
        <v>0.002353319</v>
      </c>
      <c r="J20">
        <v>0.2923</v>
      </c>
      <c r="K20">
        <v>0.2508</v>
      </c>
      <c r="L20">
        <v>0.3337</v>
      </c>
      <c r="M20">
        <v>1.3394752565</v>
      </c>
      <c r="N20">
        <v>1.2850797297</v>
      </c>
      <c r="O20">
        <v>1.3961732656</v>
      </c>
      <c r="P20">
        <v>509355</v>
      </c>
      <c r="Q20">
        <v>294456</v>
      </c>
      <c r="R20">
        <v>1.7982585169</v>
      </c>
      <c r="S20">
        <v>1.7254377995</v>
      </c>
      <c r="T20">
        <v>1.8741525743</v>
      </c>
      <c r="U20" s="4">
        <v>8.759824E-83</v>
      </c>
      <c r="V20">
        <v>1.7298170185</v>
      </c>
      <c r="W20">
        <v>0.0024237615</v>
      </c>
      <c r="X20">
        <v>0.4065</v>
      </c>
      <c r="Y20">
        <v>0.3652</v>
      </c>
      <c r="Z20">
        <v>0.4479</v>
      </c>
      <c r="AA20">
        <v>1.5015916746</v>
      </c>
      <c r="AB20">
        <v>1.4407845204</v>
      </c>
      <c r="AC20">
        <v>1.5649651461</v>
      </c>
      <c r="AD20" s="4">
        <v>3.335369E-07</v>
      </c>
      <c r="AE20">
        <v>-0.1092</v>
      </c>
      <c r="AF20">
        <v>-0.1512</v>
      </c>
      <c r="AG20">
        <v>-0.0673</v>
      </c>
      <c r="AH20" s="4">
        <v>6.93782E-121</v>
      </c>
      <c r="AI20">
        <v>0.3494</v>
      </c>
      <c r="AJ20">
        <v>0.3201</v>
      </c>
      <c r="AK20">
        <v>0.3787</v>
      </c>
      <c r="AL20" t="s">
        <v>322</v>
      </c>
    </row>
    <row r="21" spans="1:38" ht="12.75">
      <c r="A21" t="s">
        <v>81</v>
      </c>
      <c r="B21">
        <v>958770</v>
      </c>
      <c r="C21">
        <v>465097</v>
      </c>
      <c r="D21">
        <v>2.0977241529</v>
      </c>
      <c r="E21">
        <v>2.0125810757</v>
      </c>
      <c r="F21">
        <v>2.1864692433</v>
      </c>
      <c r="G21" s="4">
        <v>5.53173E-150</v>
      </c>
      <c r="H21">
        <v>2.0614409467</v>
      </c>
      <c r="I21">
        <v>0.0021052985</v>
      </c>
      <c r="J21">
        <v>0.5514</v>
      </c>
      <c r="K21">
        <v>0.51</v>
      </c>
      <c r="L21">
        <v>0.5929</v>
      </c>
      <c r="M21">
        <v>1.7357418109</v>
      </c>
      <c r="N21">
        <v>1.6652909851</v>
      </c>
      <c r="O21">
        <v>1.8091730882</v>
      </c>
      <c r="P21">
        <v>867814</v>
      </c>
      <c r="Q21">
        <v>449325</v>
      </c>
      <c r="R21">
        <v>2.0102451135</v>
      </c>
      <c r="S21">
        <v>1.9289583849</v>
      </c>
      <c r="T21">
        <v>2.0949572826</v>
      </c>
      <c r="U21" s="4">
        <v>1.4335E-133</v>
      </c>
      <c r="V21">
        <v>1.9313726145</v>
      </c>
      <c r="W21">
        <v>0.0020732551</v>
      </c>
      <c r="X21">
        <v>0.518</v>
      </c>
      <c r="Y21">
        <v>0.4767</v>
      </c>
      <c r="Z21">
        <v>0.5592</v>
      </c>
      <c r="AA21">
        <v>1.6786058834</v>
      </c>
      <c r="AB21">
        <v>1.6107293941</v>
      </c>
      <c r="AC21">
        <v>1.7493427028</v>
      </c>
      <c r="AD21">
        <v>0.0715059482</v>
      </c>
      <c r="AE21">
        <v>0.0385</v>
      </c>
      <c r="AF21">
        <v>-0.0034</v>
      </c>
      <c r="AG21">
        <v>0.0804</v>
      </c>
      <c r="AH21" s="4">
        <v>5.68762E-281</v>
      </c>
      <c r="AI21">
        <v>0.5347</v>
      </c>
      <c r="AJ21">
        <v>0.5054</v>
      </c>
      <c r="AK21">
        <v>0.564</v>
      </c>
      <c r="AL21" t="s">
        <v>323</v>
      </c>
    </row>
    <row r="22" spans="1:38" ht="12.75">
      <c r="A22" t="s">
        <v>73</v>
      </c>
      <c r="B22">
        <v>732905</v>
      </c>
      <c r="C22">
        <v>478195</v>
      </c>
      <c r="D22">
        <v>1.5152719844</v>
      </c>
      <c r="E22">
        <v>1.4536163296</v>
      </c>
      <c r="F22">
        <v>1.5795427859</v>
      </c>
      <c r="G22" s="4">
        <v>1.384036E-26</v>
      </c>
      <c r="H22">
        <v>1.5326488148</v>
      </c>
      <c r="I22">
        <v>0.0017902711</v>
      </c>
      <c r="J22">
        <v>0.2262</v>
      </c>
      <c r="K22">
        <v>0.1846</v>
      </c>
      <c r="L22">
        <v>0.2677</v>
      </c>
      <c r="M22">
        <v>1.2537973282</v>
      </c>
      <c r="N22">
        <v>1.2027809456</v>
      </c>
      <c r="O22">
        <v>1.3069775889</v>
      </c>
      <c r="P22">
        <v>717017</v>
      </c>
      <c r="Q22">
        <v>486368</v>
      </c>
      <c r="R22">
        <v>1.5077568249</v>
      </c>
      <c r="S22">
        <v>1.4466728495</v>
      </c>
      <c r="T22">
        <v>1.5714199957</v>
      </c>
      <c r="U22" s="4">
        <v>9.694182E-28</v>
      </c>
      <c r="V22">
        <v>1.474227334</v>
      </c>
      <c r="W22">
        <v>0.0017410039</v>
      </c>
      <c r="X22">
        <v>0.2303</v>
      </c>
      <c r="Y22">
        <v>0.189</v>
      </c>
      <c r="Z22">
        <v>0.2717</v>
      </c>
      <c r="AA22">
        <v>1.2590153609</v>
      </c>
      <c r="AB22">
        <v>1.2080086852</v>
      </c>
      <c r="AC22">
        <v>1.3121757304</v>
      </c>
      <c r="AD22">
        <v>0.9674259025</v>
      </c>
      <c r="AE22">
        <v>0.0009</v>
      </c>
      <c r="AF22">
        <v>-0.0412</v>
      </c>
      <c r="AG22">
        <v>0.0429</v>
      </c>
      <c r="AH22" s="4">
        <v>1.569398E-52</v>
      </c>
      <c r="AI22">
        <v>0.2283</v>
      </c>
      <c r="AJ22">
        <v>0.1989</v>
      </c>
      <c r="AK22">
        <v>0.2576</v>
      </c>
      <c r="AL22" t="s">
        <v>324</v>
      </c>
    </row>
    <row r="23" spans="1:38" ht="12.75">
      <c r="A23" t="s">
        <v>76</v>
      </c>
      <c r="B23">
        <v>1194978</v>
      </c>
      <c r="C23">
        <v>723815</v>
      </c>
      <c r="D23">
        <v>1.5968667863</v>
      </c>
      <c r="E23">
        <v>1.5322072613</v>
      </c>
      <c r="F23">
        <v>1.6642549592</v>
      </c>
      <c r="G23" s="4">
        <v>7.506446E-40</v>
      </c>
      <c r="H23">
        <v>1.6509439567</v>
      </c>
      <c r="I23">
        <v>0.0015102623</v>
      </c>
      <c r="J23">
        <v>0.2786</v>
      </c>
      <c r="K23">
        <v>0.2373</v>
      </c>
      <c r="L23">
        <v>0.32</v>
      </c>
      <c r="M23">
        <v>1.3213121676</v>
      </c>
      <c r="N23">
        <v>1.2678102613</v>
      </c>
      <c r="O23">
        <v>1.3770718675</v>
      </c>
      <c r="P23">
        <v>1191394</v>
      </c>
      <c r="Q23">
        <v>742717</v>
      </c>
      <c r="R23">
        <v>1.5902103889</v>
      </c>
      <c r="S23">
        <v>1.5260672625</v>
      </c>
      <c r="T23">
        <v>1.6570495569</v>
      </c>
      <c r="U23" s="4">
        <v>1.580799E-41</v>
      </c>
      <c r="V23">
        <v>1.6041022354</v>
      </c>
      <c r="W23">
        <v>0.0014696176</v>
      </c>
      <c r="X23">
        <v>0.2836</v>
      </c>
      <c r="Y23">
        <v>0.2424</v>
      </c>
      <c r="Z23">
        <v>0.3247</v>
      </c>
      <c r="AA23">
        <v>1.3278661875</v>
      </c>
      <c r="AB23">
        <v>1.2743050427</v>
      </c>
      <c r="AC23">
        <v>1.3836785955</v>
      </c>
      <c r="AD23">
        <v>0.9969550093</v>
      </c>
      <c r="AE23">
        <v>0.0001</v>
      </c>
      <c r="AF23">
        <v>-0.0416</v>
      </c>
      <c r="AG23">
        <v>0.0417</v>
      </c>
      <c r="AH23" s="4">
        <v>1.881959E-79</v>
      </c>
      <c r="AI23">
        <v>0.2811</v>
      </c>
      <c r="AJ23">
        <v>0.2519</v>
      </c>
      <c r="AK23">
        <v>0.3103</v>
      </c>
      <c r="AL23" t="s">
        <v>325</v>
      </c>
    </row>
    <row r="24" spans="1:38" ht="12.75">
      <c r="A24" t="s">
        <v>74</v>
      </c>
      <c r="B24">
        <v>551123</v>
      </c>
      <c r="C24">
        <v>361379</v>
      </c>
      <c r="D24">
        <v>1.5161711869</v>
      </c>
      <c r="E24">
        <v>1.4545445416</v>
      </c>
      <c r="F24">
        <v>1.5804088513</v>
      </c>
      <c r="G24" s="4">
        <v>9.028279E-27</v>
      </c>
      <c r="H24">
        <v>1.5250554127</v>
      </c>
      <c r="I24">
        <v>0.0020542881</v>
      </c>
      <c r="J24">
        <v>0.2268</v>
      </c>
      <c r="K24">
        <v>0.1853</v>
      </c>
      <c r="L24">
        <v>0.2683</v>
      </c>
      <c r="M24">
        <v>1.2545413648</v>
      </c>
      <c r="N24">
        <v>1.2035489858</v>
      </c>
      <c r="O24">
        <v>1.3076942065</v>
      </c>
      <c r="P24">
        <v>569516</v>
      </c>
      <c r="Q24">
        <v>384265</v>
      </c>
      <c r="R24">
        <v>1.4816117686</v>
      </c>
      <c r="S24">
        <v>1.4214823116</v>
      </c>
      <c r="T24">
        <v>1.5442847334</v>
      </c>
      <c r="U24" s="4">
        <v>7.589466E-24</v>
      </c>
      <c r="V24">
        <v>1.4820917856</v>
      </c>
      <c r="W24">
        <v>0.0019639125</v>
      </c>
      <c r="X24">
        <v>0.2128</v>
      </c>
      <c r="Y24">
        <v>0.1714</v>
      </c>
      <c r="Z24">
        <v>0.2543</v>
      </c>
      <c r="AA24">
        <v>1.2371835728</v>
      </c>
      <c r="AB24">
        <v>1.1869739444</v>
      </c>
      <c r="AC24">
        <v>1.2895170951</v>
      </c>
      <c r="AD24">
        <v>0.3769468371</v>
      </c>
      <c r="AE24">
        <v>0.019</v>
      </c>
      <c r="AF24">
        <v>-0.0231</v>
      </c>
      <c r="AG24">
        <v>0.061</v>
      </c>
      <c r="AH24" s="4">
        <v>8.291024E-49</v>
      </c>
      <c r="AI24">
        <v>0.2198</v>
      </c>
      <c r="AJ24">
        <v>0.1905</v>
      </c>
      <c r="AK24">
        <v>0.2491</v>
      </c>
      <c r="AL24" t="s">
        <v>326</v>
      </c>
    </row>
    <row r="25" spans="1:38" ht="12.75">
      <c r="A25" t="s">
        <v>75</v>
      </c>
      <c r="B25">
        <v>355662</v>
      </c>
      <c r="C25">
        <v>269360</v>
      </c>
      <c r="D25">
        <v>1.3129004128</v>
      </c>
      <c r="E25">
        <v>1.2589776337</v>
      </c>
      <c r="F25">
        <v>1.3691327373</v>
      </c>
      <c r="G25">
        <v>0.000108597</v>
      </c>
      <c r="H25">
        <v>1.3203964954</v>
      </c>
      <c r="I25">
        <v>0.0022140409</v>
      </c>
      <c r="J25">
        <v>0.0828</v>
      </c>
      <c r="K25">
        <v>0.0409</v>
      </c>
      <c r="L25">
        <v>0.1248</v>
      </c>
      <c r="M25">
        <v>1.0863469045</v>
      </c>
      <c r="N25">
        <v>1.041729016</v>
      </c>
      <c r="O25">
        <v>1.1328758043</v>
      </c>
      <c r="P25">
        <v>354123</v>
      </c>
      <c r="Q25">
        <v>266147</v>
      </c>
      <c r="R25">
        <v>1.3363463736</v>
      </c>
      <c r="S25">
        <v>1.2816723973</v>
      </c>
      <c r="T25">
        <v>1.3933526493</v>
      </c>
      <c r="U25" s="4">
        <v>2.6827333E-07</v>
      </c>
      <c r="V25">
        <v>1.3305541674</v>
      </c>
      <c r="W25">
        <v>0.002235916</v>
      </c>
      <c r="X25">
        <v>0.1096</v>
      </c>
      <c r="Y25">
        <v>0.0679</v>
      </c>
      <c r="Z25">
        <v>0.1514</v>
      </c>
      <c r="AA25">
        <v>1.1158832672</v>
      </c>
      <c r="AB25">
        <v>1.0702291041</v>
      </c>
      <c r="AC25">
        <v>1.1634849597</v>
      </c>
      <c r="AD25">
        <v>0.3181601775</v>
      </c>
      <c r="AE25">
        <v>-0.0218</v>
      </c>
      <c r="AF25">
        <v>-0.0646</v>
      </c>
      <c r="AG25">
        <v>0.021</v>
      </c>
      <c r="AH25" s="4">
        <v>1.953125E-10</v>
      </c>
      <c r="AI25">
        <v>0.0962</v>
      </c>
      <c r="AJ25">
        <v>0.0666</v>
      </c>
      <c r="AK25">
        <v>0.1259</v>
      </c>
      <c r="AL25" t="s">
        <v>327</v>
      </c>
    </row>
    <row r="26" spans="1:38" ht="12.75">
      <c r="A26" t="s">
        <v>77</v>
      </c>
      <c r="B26">
        <v>800564</v>
      </c>
      <c r="C26">
        <v>441892</v>
      </c>
      <c r="D26">
        <v>1.8119232091</v>
      </c>
      <c r="E26">
        <v>1.7382948799</v>
      </c>
      <c r="F26">
        <v>1.8886701868</v>
      </c>
      <c r="G26" s="4">
        <v>1.334025E-81</v>
      </c>
      <c r="H26">
        <v>1.8116734406</v>
      </c>
      <c r="I26">
        <v>0.0020247989</v>
      </c>
      <c r="J26">
        <v>0.405</v>
      </c>
      <c r="K26">
        <v>0.3635</v>
      </c>
      <c r="L26">
        <v>0.4465</v>
      </c>
      <c r="M26">
        <v>1.4992585502</v>
      </c>
      <c r="N26">
        <v>1.4383354926</v>
      </c>
      <c r="O26">
        <v>1.5627621038</v>
      </c>
      <c r="P26">
        <v>811451</v>
      </c>
      <c r="Q26">
        <v>465020</v>
      </c>
      <c r="R26">
        <v>1.7227484106</v>
      </c>
      <c r="S26">
        <v>1.6531726588</v>
      </c>
      <c r="T26">
        <v>1.7952523413</v>
      </c>
      <c r="U26" s="4">
        <v>5.779176E-67</v>
      </c>
      <c r="V26">
        <v>1.744980861</v>
      </c>
      <c r="W26">
        <v>0.0019371334</v>
      </c>
      <c r="X26">
        <v>0.3636</v>
      </c>
      <c r="Y26">
        <v>0.3224</v>
      </c>
      <c r="Z26">
        <v>0.4049</v>
      </c>
      <c r="AA26">
        <v>1.4385388122</v>
      </c>
      <c r="AB26">
        <v>1.3804412869</v>
      </c>
      <c r="AC26">
        <v>1.4990814414</v>
      </c>
      <c r="AD26">
        <v>0.0298720248</v>
      </c>
      <c r="AE26">
        <v>0.0464</v>
      </c>
      <c r="AF26">
        <v>0.0045</v>
      </c>
      <c r="AG26">
        <v>0.0882</v>
      </c>
      <c r="AH26" s="4">
        <v>4.29558E-146</v>
      </c>
      <c r="AI26">
        <v>0.3843</v>
      </c>
      <c r="AJ26">
        <v>0.355</v>
      </c>
      <c r="AK26">
        <v>0.4136</v>
      </c>
      <c r="AL26" t="s">
        <v>328</v>
      </c>
    </row>
    <row r="27" spans="1:38" ht="12.75">
      <c r="A27" t="s">
        <v>70</v>
      </c>
      <c r="B27">
        <v>745249</v>
      </c>
      <c r="C27">
        <v>494445</v>
      </c>
      <c r="D27">
        <v>1.480369392</v>
      </c>
      <c r="E27">
        <v>1.4203970088</v>
      </c>
      <c r="F27">
        <v>1.5428739452</v>
      </c>
      <c r="G27" s="4">
        <v>6.920312E-22</v>
      </c>
      <c r="H27">
        <v>1.507243475</v>
      </c>
      <c r="I27">
        <v>0.0017459537</v>
      </c>
      <c r="J27">
        <v>0.2029</v>
      </c>
      <c r="K27">
        <v>0.1615</v>
      </c>
      <c r="L27">
        <v>0.2442</v>
      </c>
      <c r="M27">
        <v>1.2249175115</v>
      </c>
      <c r="N27">
        <v>1.175293936</v>
      </c>
      <c r="O27">
        <v>1.276636307</v>
      </c>
      <c r="P27">
        <v>768314</v>
      </c>
      <c r="Q27">
        <v>474597</v>
      </c>
      <c r="R27">
        <v>1.5740657035</v>
      </c>
      <c r="S27">
        <v>1.5104583154</v>
      </c>
      <c r="T27">
        <v>1.6403516824</v>
      </c>
      <c r="U27" s="4">
        <v>1.406865E-38</v>
      </c>
      <c r="V27">
        <v>1.6188766469</v>
      </c>
      <c r="W27">
        <v>0.0018469043</v>
      </c>
      <c r="X27">
        <v>0.2734</v>
      </c>
      <c r="Y27">
        <v>0.2321</v>
      </c>
      <c r="Z27">
        <v>0.3146</v>
      </c>
      <c r="AA27">
        <v>1.3143849638</v>
      </c>
      <c r="AB27">
        <v>1.2612711743</v>
      </c>
      <c r="AC27">
        <v>1.369735445</v>
      </c>
      <c r="AD27">
        <v>0.0021248028</v>
      </c>
      <c r="AE27">
        <v>-0.0655</v>
      </c>
      <c r="AF27">
        <v>-0.1072</v>
      </c>
      <c r="AG27">
        <v>-0.0237</v>
      </c>
      <c r="AH27" s="4">
        <v>2.003591E-57</v>
      </c>
      <c r="AI27">
        <v>0.2381</v>
      </c>
      <c r="AJ27">
        <v>0.2089</v>
      </c>
      <c r="AK27">
        <v>0.2673</v>
      </c>
      <c r="AL27" t="s">
        <v>329</v>
      </c>
    </row>
    <row r="28" spans="1:38" ht="12.75">
      <c r="A28" t="s">
        <v>78</v>
      </c>
      <c r="B28">
        <v>383910</v>
      </c>
      <c r="C28">
        <v>249499</v>
      </c>
      <c r="D28">
        <v>1.4784999809</v>
      </c>
      <c r="E28">
        <v>1.4179703888</v>
      </c>
      <c r="F28">
        <v>1.5416134291</v>
      </c>
      <c r="G28" s="4">
        <v>3.293646E-21</v>
      </c>
      <c r="H28">
        <v>1.5387236021</v>
      </c>
      <c r="I28">
        <v>0.0024833956</v>
      </c>
      <c r="J28">
        <v>0.2016</v>
      </c>
      <c r="K28">
        <v>0.1598</v>
      </c>
      <c r="L28">
        <v>0.2434</v>
      </c>
      <c r="M28">
        <v>1.2233706852</v>
      </c>
      <c r="N28">
        <v>1.1732860525</v>
      </c>
      <c r="O28">
        <v>1.275593305</v>
      </c>
      <c r="P28">
        <v>373622</v>
      </c>
      <c r="Q28">
        <v>250374</v>
      </c>
      <c r="R28">
        <v>1.4449445744</v>
      </c>
      <c r="S28">
        <v>1.3860630857</v>
      </c>
      <c r="T28">
        <v>1.5063274138</v>
      </c>
      <c r="U28" s="4">
        <v>9.045922E-19</v>
      </c>
      <c r="V28">
        <v>1.4922555856</v>
      </c>
      <c r="W28">
        <v>0.0024413328</v>
      </c>
      <c r="X28">
        <v>0.1878</v>
      </c>
      <c r="Y28">
        <v>0.1462</v>
      </c>
      <c r="Z28">
        <v>0.2294</v>
      </c>
      <c r="AA28">
        <v>1.2065655315</v>
      </c>
      <c r="AB28">
        <v>1.1573979884</v>
      </c>
      <c r="AC28">
        <v>1.2578217662</v>
      </c>
      <c r="AD28">
        <v>0.3842527768</v>
      </c>
      <c r="AE28">
        <v>0.0189</v>
      </c>
      <c r="AF28">
        <v>-0.0236</v>
      </c>
      <c r="AG28">
        <v>0.0613</v>
      </c>
      <c r="AH28" s="4">
        <v>3.313502E-38</v>
      </c>
      <c r="AI28">
        <v>0.1947</v>
      </c>
      <c r="AJ28">
        <v>0.1652</v>
      </c>
      <c r="AK28">
        <v>0.2242</v>
      </c>
      <c r="AL28" t="s">
        <v>330</v>
      </c>
    </row>
    <row r="29" spans="1:38" ht="12.75">
      <c r="A29" t="s">
        <v>80</v>
      </c>
      <c r="B29">
        <v>1004691</v>
      </c>
      <c r="C29">
        <v>591833</v>
      </c>
      <c r="D29">
        <v>1.7449756795</v>
      </c>
      <c r="E29">
        <v>1.6742823579</v>
      </c>
      <c r="F29">
        <v>1.8186538894</v>
      </c>
      <c r="G29" s="4">
        <v>7.133037E-68</v>
      </c>
      <c r="H29">
        <v>1.6975920572</v>
      </c>
      <c r="I29">
        <v>0.0016936243</v>
      </c>
      <c r="J29">
        <v>0.3673</v>
      </c>
      <c r="K29">
        <v>0.326</v>
      </c>
      <c r="L29">
        <v>0.4087</v>
      </c>
      <c r="M29">
        <v>1.4438634564</v>
      </c>
      <c r="N29">
        <v>1.3853689428</v>
      </c>
      <c r="O29">
        <v>1.5048277873</v>
      </c>
      <c r="P29">
        <v>933972</v>
      </c>
      <c r="Q29">
        <v>583531</v>
      </c>
      <c r="R29">
        <v>1.678328833</v>
      </c>
      <c r="S29">
        <v>1.6105526125</v>
      </c>
      <c r="T29">
        <v>1.7489572523</v>
      </c>
      <c r="U29" s="4">
        <v>5.947931E-58</v>
      </c>
      <c r="V29">
        <v>1.6005524985</v>
      </c>
      <c r="W29">
        <v>0.0016561627</v>
      </c>
      <c r="X29">
        <v>0.3375</v>
      </c>
      <c r="Y29">
        <v>0.2963</v>
      </c>
      <c r="Z29">
        <v>0.3787</v>
      </c>
      <c r="AA29">
        <v>1.4014473332</v>
      </c>
      <c r="AB29">
        <v>1.3448524624</v>
      </c>
      <c r="AC29">
        <v>1.4604238626</v>
      </c>
      <c r="AD29">
        <v>0.1018179439</v>
      </c>
      <c r="AE29">
        <v>0.0348</v>
      </c>
      <c r="AF29">
        <v>-0.0069</v>
      </c>
      <c r="AG29">
        <v>0.0766</v>
      </c>
      <c r="AH29" s="4">
        <v>1.2419E-123</v>
      </c>
      <c r="AI29">
        <v>0.3524</v>
      </c>
      <c r="AJ29">
        <v>0.3232</v>
      </c>
      <c r="AK29">
        <v>0.3816</v>
      </c>
      <c r="AL29" t="s">
        <v>331</v>
      </c>
    </row>
    <row r="30" spans="1:38" ht="12.75">
      <c r="A30" t="s">
        <v>79</v>
      </c>
      <c r="B30">
        <v>531844</v>
      </c>
      <c r="C30">
        <v>343741</v>
      </c>
      <c r="D30">
        <v>1.4827124072</v>
      </c>
      <c r="E30">
        <v>1.4225330533</v>
      </c>
      <c r="F30">
        <v>1.5454376105</v>
      </c>
      <c r="G30" s="4">
        <v>3.989166E-22</v>
      </c>
      <c r="H30">
        <v>1.5472230546</v>
      </c>
      <c r="I30">
        <v>0.0021215868</v>
      </c>
      <c r="J30">
        <v>0.2045</v>
      </c>
      <c r="K30">
        <v>0.163</v>
      </c>
      <c r="L30">
        <v>0.2459</v>
      </c>
      <c r="M30">
        <v>1.2268562171</v>
      </c>
      <c r="N30">
        <v>1.1770613856</v>
      </c>
      <c r="O30">
        <v>1.2787575873</v>
      </c>
      <c r="P30">
        <v>471841</v>
      </c>
      <c r="Q30">
        <v>328403</v>
      </c>
      <c r="R30">
        <v>1.4263538186</v>
      </c>
      <c r="S30">
        <v>1.3685774445</v>
      </c>
      <c r="T30">
        <v>1.4865693017</v>
      </c>
      <c r="U30" s="4">
        <v>1.162966E-16</v>
      </c>
      <c r="V30">
        <v>1.4367743291</v>
      </c>
      <c r="W30">
        <v>0.0020916582</v>
      </c>
      <c r="X30">
        <v>0.1748</v>
      </c>
      <c r="Y30">
        <v>0.1335</v>
      </c>
      <c r="Z30">
        <v>0.2162</v>
      </c>
      <c r="AA30">
        <v>1.1910417768</v>
      </c>
      <c r="AB30">
        <v>1.1427970325</v>
      </c>
      <c r="AC30">
        <v>1.2413232392</v>
      </c>
      <c r="AD30">
        <v>0.1052528794</v>
      </c>
      <c r="AE30">
        <v>0.0347</v>
      </c>
      <c r="AF30">
        <v>-0.0073</v>
      </c>
      <c r="AG30">
        <v>0.0766</v>
      </c>
      <c r="AH30" s="4">
        <v>6.627983E-37</v>
      </c>
      <c r="AI30">
        <v>0.1896</v>
      </c>
      <c r="AJ30">
        <v>0.1604</v>
      </c>
      <c r="AK30">
        <v>0.2189</v>
      </c>
      <c r="AL30" t="s">
        <v>332</v>
      </c>
    </row>
    <row r="31" spans="1:38" ht="12.75">
      <c r="A31" t="s">
        <v>137</v>
      </c>
      <c r="B31">
        <v>4070619</v>
      </c>
      <c r="C31">
        <v>2522803</v>
      </c>
      <c r="D31">
        <v>1.6227702302</v>
      </c>
      <c r="E31">
        <v>1.5615559602</v>
      </c>
      <c r="F31">
        <v>1.6863841495</v>
      </c>
      <c r="G31" s="4">
        <v>5.25218E-51</v>
      </c>
      <c r="H31">
        <v>1.6135302677</v>
      </c>
      <c r="I31">
        <v>0.0007997364</v>
      </c>
      <c r="J31">
        <v>0.2947</v>
      </c>
      <c r="K31">
        <v>0.2563</v>
      </c>
      <c r="L31">
        <v>0.3332</v>
      </c>
      <c r="M31">
        <v>1.3427457248</v>
      </c>
      <c r="N31">
        <v>1.2920945619</v>
      </c>
      <c r="O31">
        <v>1.3953824546</v>
      </c>
      <c r="P31">
        <v>4174201</v>
      </c>
      <c r="Q31">
        <v>2609728</v>
      </c>
      <c r="R31">
        <v>1.6324736441</v>
      </c>
      <c r="S31">
        <v>1.5711314368</v>
      </c>
      <c r="T31">
        <v>1.6962108556</v>
      </c>
      <c r="U31" s="4">
        <v>1.325328E-56</v>
      </c>
      <c r="V31">
        <v>1.5994774168</v>
      </c>
      <c r="W31">
        <v>0.0007828732</v>
      </c>
      <c r="X31">
        <v>0.3098</v>
      </c>
      <c r="Y31">
        <v>0.2715</v>
      </c>
      <c r="Z31">
        <v>0.3481</v>
      </c>
      <c r="AA31">
        <v>1.3631570822</v>
      </c>
      <c r="AB31">
        <v>1.3119347764</v>
      </c>
      <c r="AC31">
        <v>1.4163792776</v>
      </c>
      <c r="AD31">
        <v>0.615032102</v>
      </c>
      <c r="AE31">
        <v>-0.0099</v>
      </c>
      <c r="AF31">
        <v>-0.0484</v>
      </c>
      <c r="AG31">
        <v>0.0287</v>
      </c>
      <c r="AH31" s="4">
        <v>1.36897E-105</v>
      </c>
      <c r="AI31">
        <v>0.3023</v>
      </c>
      <c r="AJ31">
        <v>0.2751</v>
      </c>
      <c r="AK31">
        <v>0.3294</v>
      </c>
      <c r="AL31" t="s">
        <v>333</v>
      </c>
    </row>
    <row r="32" spans="1:38" ht="12.75">
      <c r="A32" t="s">
        <v>138</v>
      </c>
      <c r="B32">
        <v>2620450</v>
      </c>
      <c r="C32">
        <v>1569103</v>
      </c>
      <c r="D32">
        <v>1.7351677613</v>
      </c>
      <c r="E32">
        <v>1.6694289807</v>
      </c>
      <c r="F32">
        <v>1.8034952038</v>
      </c>
      <c r="G32" s="4">
        <v>3.045243E-75</v>
      </c>
      <c r="H32">
        <v>1.6700305844</v>
      </c>
      <c r="I32">
        <v>0.0010316597</v>
      </c>
      <c r="J32">
        <v>0.3617</v>
      </c>
      <c r="K32">
        <v>0.3231</v>
      </c>
      <c r="L32">
        <v>0.4003</v>
      </c>
      <c r="M32">
        <v>1.4357479881</v>
      </c>
      <c r="N32">
        <v>1.3813530621</v>
      </c>
      <c r="O32">
        <v>1.4922848777</v>
      </c>
      <c r="P32">
        <v>2506650</v>
      </c>
      <c r="Q32">
        <v>1561170</v>
      </c>
      <c r="R32">
        <v>1.6718901603</v>
      </c>
      <c r="S32">
        <v>1.6088853801</v>
      </c>
      <c r="T32">
        <v>1.7373622401</v>
      </c>
      <c r="U32" s="4">
        <v>5.405926E-65</v>
      </c>
      <c r="V32">
        <v>1.605622706</v>
      </c>
      <c r="W32">
        <v>0.0010141371</v>
      </c>
      <c r="X32">
        <v>0.3337</v>
      </c>
      <c r="Y32">
        <v>0.2952</v>
      </c>
      <c r="Z32">
        <v>0.3721</v>
      </c>
      <c r="AA32">
        <v>1.3960708775</v>
      </c>
      <c r="AB32">
        <v>1.3434602809</v>
      </c>
      <c r="AC32">
        <v>1.4507417321</v>
      </c>
      <c r="AD32">
        <v>0.0935295047</v>
      </c>
      <c r="AE32">
        <v>0.0332</v>
      </c>
      <c r="AF32">
        <v>-0.0056</v>
      </c>
      <c r="AG32">
        <v>0.072</v>
      </c>
      <c r="AH32" s="4">
        <v>5.10973E-138</v>
      </c>
      <c r="AI32">
        <v>0.3477</v>
      </c>
      <c r="AJ32">
        <v>0.3204</v>
      </c>
      <c r="AK32">
        <v>0.3749</v>
      </c>
      <c r="AL32" t="s">
        <v>334</v>
      </c>
    </row>
    <row r="33" spans="1:38" ht="12.75">
      <c r="A33" t="s">
        <v>139</v>
      </c>
      <c r="B33">
        <v>1754721</v>
      </c>
      <c r="C33">
        <v>1082543</v>
      </c>
      <c r="D33">
        <v>1.577464659</v>
      </c>
      <c r="E33">
        <v>1.517936606</v>
      </c>
      <c r="F33">
        <v>1.6393271896</v>
      </c>
      <c r="G33" s="4">
        <v>5.742431E-42</v>
      </c>
      <c r="H33">
        <v>1.6209249887</v>
      </c>
      <c r="I33">
        <v>0.0012236547</v>
      </c>
      <c r="J33">
        <v>0.2664</v>
      </c>
      <c r="K33">
        <v>0.2279</v>
      </c>
      <c r="L33">
        <v>0.3049</v>
      </c>
      <c r="M33">
        <v>1.3052580627</v>
      </c>
      <c r="N33">
        <v>1.2560021439</v>
      </c>
      <c r="O33">
        <v>1.3564456227</v>
      </c>
      <c r="P33">
        <v>1660943</v>
      </c>
      <c r="Q33">
        <v>1058448</v>
      </c>
      <c r="R33">
        <v>1.5691716866</v>
      </c>
      <c r="S33">
        <v>1.5101060376</v>
      </c>
      <c r="T33">
        <v>1.6305476044</v>
      </c>
      <c r="U33" s="4">
        <v>2.361226E-43</v>
      </c>
      <c r="V33">
        <v>1.5692249407</v>
      </c>
      <c r="W33">
        <v>0.001217609</v>
      </c>
      <c r="X33">
        <v>0.2703</v>
      </c>
      <c r="Y33">
        <v>0.2319</v>
      </c>
      <c r="Z33">
        <v>0.3086</v>
      </c>
      <c r="AA33">
        <v>1.310298335</v>
      </c>
      <c r="AB33">
        <v>1.2609770134</v>
      </c>
      <c r="AC33">
        <v>1.36154879</v>
      </c>
      <c r="AD33">
        <v>0.9458066277</v>
      </c>
      <c r="AE33">
        <v>0.0013</v>
      </c>
      <c r="AF33">
        <v>-0.0373</v>
      </c>
      <c r="AG33">
        <v>0.04</v>
      </c>
      <c r="AH33" s="4">
        <v>1.875731E-83</v>
      </c>
      <c r="AI33">
        <v>0.2683</v>
      </c>
      <c r="AJ33">
        <v>0.2412</v>
      </c>
      <c r="AK33">
        <v>0.2955</v>
      </c>
      <c r="AL33" t="s">
        <v>335</v>
      </c>
    </row>
    <row r="34" spans="1:38" ht="12.75">
      <c r="A34" t="s">
        <v>32</v>
      </c>
      <c r="B34">
        <v>91483</v>
      </c>
      <c r="C34">
        <v>120605</v>
      </c>
      <c r="D34">
        <v>0.750939813</v>
      </c>
      <c r="E34">
        <v>0.712696693</v>
      </c>
      <c r="F34">
        <v>0.7912350488</v>
      </c>
      <c r="G34" s="4">
        <v>3.277582E-71</v>
      </c>
      <c r="H34">
        <v>0.7585340575</v>
      </c>
      <c r="I34">
        <v>0.0025078692</v>
      </c>
      <c r="J34">
        <v>-0.4758</v>
      </c>
      <c r="K34">
        <v>-0.5281</v>
      </c>
      <c r="L34">
        <v>-0.4236</v>
      </c>
      <c r="M34">
        <v>0.6213579746</v>
      </c>
      <c r="N34">
        <v>0.5897140703</v>
      </c>
      <c r="O34">
        <v>0.6546998825</v>
      </c>
      <c r="P34">
        <v>99544</v>
      </c>
      <c r="Q34">
        <v>128083</v>
      </c>
      <c r="R34">
        <v>0.7857453734</v>
      </c>
      <c r="S34">
        <v>0.7458854889</v>
      </c>
      <c r="T34">
        <v>0.8277353574</v>
      </c>
      <c r="U34" s="4">
        <v>1.101674E-56</v>
      </c>
      <c r="V34">
        <v>0.777183545</v>
      </c>
      <c r="W34">
        <v>0.0024632929</v>
      </c>
      <c r="X34">
        <v>-0.4214</v>
      </c>
      <c r="Y34">
        <v>-0.4735</v>
      </c>
      <c r="Z34">
        <v>-0.3694</v>
      </c>
      <c r="AA34">
        <v>0.6561174047</v>
      </c>
      <c r="AB34">
        <v>0.6228333857</v>
      </c>
      <c r="AC34">
        <v>0.6911801111</v>
      </c>
      <c r="AD34">
        <v>0.0900136404</v>
      </c>
      <c r="AE34">
        <v>-0.0465</v>
      </c>
      <c r="AF34">
        <v>-0.1002</v>
      </c>
      <c r="AG34">
        <v>0.0073</v>
      </c>
      <c r="AH34" s="4">
        <v>2.42861E-125</v>
      </c>
      <c r="AI34">
        <v>-0.4486</v>
      </c>
      <c r="AJ34">
        <v>-0.4856</v>
      </c>
      <c r="AK34">
        <v>-0.4117</v>
      </c>
      <c r="AL34" t="s">
        <v>336</v>
      </c>
    </row>
    <row r="35" spans="1:38" ht="12.75">
      <c r="A35" t="s">
        <v>31</v>
      </c>
      <c r="B35">
        <v>77181</v>
      </c>
      <c r="C35">
        <v>155303</v>
      </c>
      <c r="D35">
        <v>0.5174507663</v>
      </c>
      <c r="E35">
        <v>0.4911320023</v>
      </c>
      <c r="F35">
        <v>0.5451798992</v>
      </c>
      <c r="G35" s="4">
        <v>1.36455E-222</v>
      </c>
      <c r="H35">
        <v>0.4969704384</v>
      </c>
      <c r="I35">
        <v>0.0017888559</v>
      </c>
      <c r="J35">
        <v>-0.8483</v>
      </c>
      <c r="K35">
        <v>-0.9005</v>
      </c>
      <c r="L35">
        <v>-0.7961</v>
      </c>
      <c r="M35">
        <v>0.4281596934</v>
      </c>
      <c r="N35">
        <v>0.4063824836</v>
      </c>
      <c r="O35">
        <v>0.4511038995</v>
      </c>
      <c r="P35">
        <v>102286</v>
      </c>
      <c r="Q35">
        <v>185590</v>
      </c>
      <c r="R35">
        <v>0.583323164</v>
      </c>
      <c r="S35">
        <v>0.5538714142</v>
      </c>
      <c r="T35">
        <v>0.6143409914</v>
      </c>
      <c r="U35" s="4">
        <v>4.69613E-163</v>
      </c>
      <c r="V35">
        <v>0.5511396088</v>
      </c>
      <c r="W35">
        <v>0.0017232708</v>
      </c>
      <c r="X35">
        <v>-0.7193</v>
      </c>
      <c r="Y35">
        <v>-0.7711</v>
      </c>
      <c r="Z35">
        <v>-0.6675</v>
      </c>
      <c r="AA35">
        <v>0.4870897029</v>
      </c>
      <c r="AB35">
        <v>0.4624967414</v>
      </c>
      <c r="AC35">
        <v>0.512990379</v>
      </c>
      <c r="AD35" s="4">
        <v>9.0402986E-06</v>
      </c>
      <c r="AE35">
        <v>-0.121</v>
      </c>
      <c r="AF35">
        <v>-0.1744</v>
      </c>
      <c r="AG35">
        <v>-0.0676</v>
      </c>
      <c r="AH35">
        <v>0</v>
      </c>
      <c r="AI35">
        <v>-0.7838</v>
      </c>
      <c r="AJ35">
        <v>-0.8206</v>
      </c>
      <c r="AK35">
        <v>-0.747</v>
      </c>
      <c r="AL35" t="s">
        <v>337</v>
      </c>
    </row>
    <row r="36" spans="1:38" ht="12.75">
      <c r="A36" t="s">
        <v>34</v>
      </c>
      <c r="B36">
        <v>78873</v>
      </c>
      <c r="C36">
        <v>84674</v>
      </c>
      <c r="D36">
        <v>0.9162538512</v>
      </c>
      <c r="E36">
        <v>0.8696275877</v>
      </c>
      <c r="F36">
        <v>0.9653800451</v>
      </c>
      <c r="G36" s="4">
        <v>2.741552E-25</v>
      </c>
      <c r="H36">
        <v>0.9314901859</v>
      </c>
      <c r="I36">
        <v>0.0033167604</v>
      </c>
      <c r="J36">
        <v>-0.2769</v>
      </c>
      <c r="K36">
        <v>-0.3291</v>
      </c>
      <c r="L36">
        <v>-0.2247</v>
      </c>
      <c r="M36">
        <v>0.7581454963</v>
      </c>
      <c r="N36">
        <v>0.71956504</v>
      </c>
      <c r="O36">
        <v>0.7987944961</v>
      </c>
      <c r="P36">
        <v>79940</v>
      </c>
      <c r="Q36">
        <v>87790</v>
      </c>
      <c r="R36">
        <v>0.9346253648</v>
      </c>
      <c r="S36">
        <v>0.8870785147</v>
      </c>
      <c r="T36">
        <v>0.9847206962</v>
      </c>
      <c r="U36" s="4">
        <v>1.329132E-20</v>
      </c>
      <c r="V36">
        <v>0.9105820709</v>
      </c>
      <c r="W36">
        <v>0.0032206017</v>
      </c>
      <c r="X36">
        <v>-0.2479</v>
      </c>
      <c r="Y36">
        <v>-0.3001</v>
      </c>
      <c r="Z36">
        <v>-0.1957</v>
      </c>
      <c r="AA36">
        <v>0.7804359905</v>
      </c>
      <c r="AB36">
        <v>0.7407331593</v>
      </c>
      <c r="AC36">
        <v>0.8222668684</v>
      </c>
      <c r="AD36">
        <v>0.444115812</v>
      </c>
      <c r="AE36">
        <v>-0.021</v>
      </c>
      <c r="AF36">
        <v>-0.0749</v>
      </c>
      <c r="AG36">
        <v>0.0328</v>
      </c>
      <c r="AH36" s="4">
        <v>5.176468E-44</v>
      </c>
      <c r="AI36">
        <v>-0.2624</v>
      </c>
      <c r="AJ36">
        <v>-0.2994</v>
      </c>
      <c r="AK36">
        <v>-0.2254</v>
      </c>
      <c r="AL36" t="s">
        <v>338</v>
      </c>
    </row>
    <row r="37" spans="1:38" ht="12.75">
      <c r="A37" t="s">
        <v>33</v>
      </c>
      <c r="B37">
        <v>27150</v>
      </c>
      <c r="C37">
        <v>43430</v>
      </c>
      <c r="D37">
        <v>0.5801385693</v>
      </c>
      <c r="E37">
        <v>0.5499847564</v>
      </c>
      <c r="F37">
        <v>0.6119456142</v>
      </c>
      <c r="G37" s="4">
        <v>5.89333E-160</v>
      </c>
      <c r="H37">
        <v>0.6251439097</v>
      </c>
      <c r="I37">
        <v>0.0037939804</v>
      </c>
      <c r="J37">
        <v>-0.7339</v>
      </c>
      <c r="K37">
        <v>-0.7873</v>
      </c>
      <c r="L37">
        <v>-0.6805</v>
      </c>
      <c r="M37">
        <v>0.4800301171</v>
      </c>
      <c r="N37">
        <v>0.4550796327</v>
      </c>
      <c r="O37">
        <v>0.5063485526</v>
      </c>
      <c r="P37">
        <v>32771</v>
      </c>
      <c r="Q37">
        <v>46741</v>
      </c>
      <c r="R37">
        <v>0.6477522988</v>
      </c>
      <c r="S37">
        <v>0.6143385474</v>
      </c>
      <c r="T37">
        <v>0.6829834175</v>
      </c>
      <c r="U37" s="4">
        <v>1.71494E-114</v>
      </c>
      <c r="V37">
        <v>0.701118932</v>
      </c>
      <c r="W37">
        <v>0.0038729942</v>
      </c>
      <c r="X37">
        <v>-0.6145</v>
      </c>
      <c r="Y37">
        <v>-0.6675</v>
      </c>
      <c r="Z37">
        <v>-0.5616</v>
      </c>
      <c r="AA37">
        <v>0.5408896719</v>
      </c>
      <c r="AB37">
        <v>0.5129883382</v>
      </c>
      <c r="AC37">
        <v>0.5703085535</v>
      </c>
      <c r="AD37">
        <v>8.74609E-05</v>
      </c>
      <c r="AE37">
        <v>-0.1114</v>
      </c>
      <c r="AF37">
        <v>-0.1671</v>
      </c>
      <c r="AG37">
        <v>-0.0558</v>
      </c>
      <c r="AH37" s="4">
        <v>4.68418E-270</v>
      </c>
      <c r="AI37">
        <v>-0.6742</v>
      </c>
      <c r="AJ37">
        <v>-0.7119</v>
      </c>
      <c r="AK37">
        <v>-0.6366</v>
      </c>
      <c r="AL37" t="s">
        <v>339</v>
      </c>
    </row>
    <row r="38" spans="1:38" ht="12.75">
      <c r="A38" t="s">
        <v>23</v>
      </c>
      <c r="B38">
        <v>22622</v>
      </c>
      <c r="C38">
        <v>66321</v>
      </c>
      <c r="D38">
        <v>0.3580277075</v>
      </c>
      <c r="E38">
        <v>0.3393230577</v>
      </c>
      <c r="F38">
        <v>0.3777634216</v>
      </c>
      <c r="G38">
        <v>0</v>
      </c>
      <c r="H38">
        <v>0.3410985962</v>
      </c>
      <c r="I38">
        <v>0.0022678506</v>
      </c>
      <c r="J38">
        <v>-1.2166</v>
      </c>
      <c r="K38">
        <v>-1.2702</v>
      </c>
      <c r="L38">
        <v>-1.1629</v>
      </c>
      <c r="M38">
        <v>0.2962466064</v>
      </c>
      <c r="N38">
        <v>0.2807696226</v>
      </c>
      <c r="O38">
        <v>0.3125767345</v>
      </c>
      <c r="P38">
        <v>27301</v>
      </c>
      <c r="Q38">
        <v>69217</v>
      </c>
      <c r="R38">
        <v>0.4099121909</v>
      </c>
      <c r="S38">
        <v>0.3886842182</v>
      </c>
      <c r="T38">
        <v>0.4322995284</v>
      </c>
      <c r="U38">
        <v>0</v>
      </c>
      <c r="V38">
        <v>0.3944262248</v>
      </c>
      <c r="W38">
        <v>0.0023871324</v>
      </c>
      <c r="X38">
        <v>-1.0721</v>
      </c>
      <c r="Y38">
        <v>-1.1253</v>
      </c>
      <c r="Z38">
        <v>-1.0189</v>
      </c>
      <c r="AA38">
        <v>0.3422871224</v>
      </c>
      <c r="AB38">
        <v>0.3245612244</v>
      </c>
      <c r="AC38">
        <v>0.3609811196</v>
      </c>
      <c r="AD38" s="4">
        <v>1.8770428E-06</v>
      </c>
      <c r="AE38">
        <v>-0.1365</v>
      </c>
      <c r="AF38">
        <v>-0.1926</v>
      </c>
      <c r="AG38">
        <v>-0.0804</v>
      </c>
      <c r="AH38">
        <v>0</v>
      </c>
      <c r="AI38">
        <v>-1.1443</v>
      </c>
      <c r="AJ38">
        <v>-1.1821</v>
      </c>
      <c r="AK38">
        <v>-1.1065</v>
      </c>
      <c r="AL38" t="s">
        <v>340</v>
      </c>
    </row>
    <row r="39" spans="1:38" ht="12.75">
      <c r="A39" t="s">
        <v>16</v>
      </c>
      <c r="B39">
        <v>49150</v>
      </c>
      <c r="C39">
        <v>48809</v>
      </c>
      <c r="D39">
        <v>1.0682192017</v>
      </c>
      <c r="E39">
        <v>1.0127189091</v>
      </c>
      <c r="F39">
        <v>1.1267610909</v>
      </c>
      <c r="G39" s="4">
        <v>5.7873529E-06</v>
      </c>
      <c r="H39">
        <v>1.0069864164</v>
      </c>
      <c r="I39">
        <v>0.004542154</v>
      </c>
      <c r="J39">
        <v>-0.1234</v>
      </c>
      <c r="K39">
        <v>-0.1768</v>
      </c>
      <c r="L39">
        <v>-0.0701</v>
      </c>
      <c r="M39">
        <v>0.8838877738</v>
      </c>
      <c r="N39">
        <v>0.8379645869</v>
      </c>
      <c r="O39">
        <v>0.9323277008</v>
      </c>
      <c r="P39">
        <v>56920</v>
      </c>
      <c r="Q39">
        <v>49838</v>
      </c>
      <c r="R39">
        <v>1.2133975783</v>
      </c>
      <c r="S39">
        <v>1.1509484097</v>
      </c>
      <c r="T39">
        <v>1.2792351686</v>
      </c>
      <c r="U39">
        <v>0.62619468</v>
      </c>
      <c r="V39">
        <v>1.1421004053</v>
      </c>
      <c r="W39">
        <v>0.0047870927</v>
      </c>
      <c r="X39">
        <v>0.0131</v>
      </c>
      <c r="Y39">
        <v>-0.0397</v>
      </c>
      <c r="Z39">
        <v>0.066</v>
      </c>
      <c r="AA39">
        <v>1.0132178908</v>
      </c>
      <c r="AB39">
        <v>0.961071244</v>
      </c>
      <c r="AC39">
        <v>1.068193956</v>
      </c>
      <c r="AD39" s="4">
        <v>5.6377476E-06</v>
      </c>
      <c r="AE39">
        <v>-0.1286</v>
      </c>
      <c r="AF39">
        <v>-0.1841</v>
      </c>
      <c r="AG39">
        <v>-0.0731</v>
      </c>
      <c r="AH39">
        <v>0.0040305058</v>
      </c>
      <c r="AI39">
        <v>-0.0551</v>
      </c>
      <c r="AJ39">
        <v>-0.0927</v>
      </c>
      <c r="AK39">
        <v>-0.0176</v>
      </c>
      <c r="AL39" t="s">
        <v>341</v>
      </c>
    </row>
    <row r="40" spans="1:38" ht="12.75">
      <c r="A40" t="s">
        <v>24</v>
      </c>
      <c r="B40">
        <v>79026</v>
      </c>
      <c r="C40">
        <v>95425</v>
      </c>
      <c r="D40">
        <v>0.7859665017</v>
      </c>
      <c r="E40">
        <v>0.7461380729</v>
      </c>
      <c r="F40">
        <v>0.8279209495</v>
      </c>
      <c r="G40" s="4">
        <v>3.882388E-59</v>
      </c>
      <c r="H40">
        <v>0.82814776</v>
      </c>
      <c r="I40">
        <v>0.0029459328</v>
      </c>
      <c r="J40">
        <v>-0.4303</v>
      </c>
      <c r="K40">
        <v>-0.4823</v>
      </c>
      <c r="L40">
        <v>-0.3783</v>
      </c>
      <c r="M40">
        <v>0.6503404735</v>
      </c>
      <c r="N40">
        <v>0.6173848206</v>
      </c>
      <c r="O40">
        <v>0.6850552806</v>
      </c>
      <c r="P40">
        <v>89970</v>
      </c>
      <c r="Q40">
        <v>101501</v>
      </c>
      <c r="R40">
        <v>0.8784221959</v>
      </c>
      <c r="S40">
        <v>0.8339284725</v>
      </c>
      <c r="T40">
        <v>0.9252898536</v>
      </c>
      <c r="U40" s="4">
        <v>1.503294E-31</v>
      </c>
      <c r="V40">
        <v>0.8863952079</v>
      </c>
      <c r="W40">
        <v>0.0029551433</v>
      </c>
      <c r="X40">
        <v>-0.3099</v>
      </c>
      <c r="Y40">
        <v>-0.3619</v>
      </c>
      <c r="Z40">
        <v>-0.2579</v>
      </c>
      <c r="AA40">
        <v>0.7335049126</v>
      </c>
      <c r="AB40">
        <v>0.69635152</v>
      </c>
      <c r="AC40">
        <v>0.7726406008</v>
      </c>
      <c r="AD40">
        <v>3.72298E-05</v>
      </c>
      <c r="AE40">
        <v>-0.1124</v>
      </c>
      <c r="AF40">
        <v>-0.1658</v>
      </c>
      <c r="AG40">
        <v>-0.059</v>
      </c>
      <c r="AH40" s="4">
        <v>1.690234E-86</v>
      </c>
      <c r="AI40">
        <v>-0.3701</v>
      </c>
      <c r="AJ40">
        <v>-0.4069</v>
      </c>
      <c r="AK40">
        <v>-0.3333</v>
      </c>
      <c r="AL40" t="s">
        <v>342</v>
      </c>
    </row>
    <row r="41" spans="1:38" ht="12.75">
      <c r="A41" t="s">
        <v>21</v>
      </c>
      <c r="B41">
        <v>16964</v>
      </c>
      <c r="C41">
        <v>40298</v>
      </c>
      <c r="D41">
        <v>0.4003794165</v>
      </c>
      <c r="E41">
        <v>0.3792297597</v>
      </c>
      <c r="F41">
        <v>0.4227085903</v>
      </c>
      <c r="G41">
        <v>0</v>
      </c>
      <c r="H41">
        <v>0.4209638195</v>
      </c>
      <c r="I41">
        <v>0.0032320691</v>
      </c>
      <c r="J41">
        <v>-1.1048</v>
      </c>
      <c r="K41">
        <v>-1.159</v>
      </c>
      <c r="L41">
        <v>-1.0505</v>
      </c>
      <c r="M41">
        <v>0.3312901233</v>
      </c>
      <c r="N41">
        <v>0.3137900419</v>
      </c>
      <c r="O41">
        <v>0.349766185</v>
      </c>
      <c r="P41">
        <v>18230</v>
      </c>
      <c r="Q41">
        <v>37442</v>
      </c>
      <c r="R41">
        <v>0.4554602374</v>
      </c>
      <c r="S41">
        <v>0.4315759583</v>
      </c>
      <c r="T41">
        <v>0.4806663204</v>
      </c>
      <c r="U41" s="4">
        <v>4.58328E-271</v>
      </c>
      <c r="V41">
        <v>0.4868863843</v>
      </c>
      <c r="W41">
        <v>0.0036060712</v>
      </c>
      <c r="X41">
        <v>-0.9667</v>
      </c>
      <c r="Y41">
        <v>-1.0206</v>
      </c>
      <c r="Z41">
        <v>-0.9129</v>
      </c>
      <c r="AA41">
        <v>0.3803209017</v>
      </c>
      <c r="AB41">
        <v>0.3603769202</v>
      </c>
      <c r="AC41">
        <v>0.4013686231</v>
      </c>
      <c r="AD41" s="4">
        <v>8.8495615E-06</v>
      </c>
      <c r="AE41">
        <v>-0.1301</v>
      </c>
      <c r="AF41">
        <v>-0.1874</v>
      </c>
      <c r="AG41">
        <v>-0.0727</v>
      </c>
      <c r="AH41">
        <v>0</v>
      </c>
      <c r="AI41">
        <v>-1.0358</v>
      </c>
      <c r="AJ41">
        <v>-1.074</v>
      </c>
      <c r="AK41">
        <v>-0.9975</v>
      </c>
      <c r="AL41" t="s">
        <v>343</v>
      </c>
    </row>
    <row r="42" spans="1:38" ht="12.75">
      <c r="A42" t="s">
        <v>22</v>
      </c>
      <c r="B42">
        <v>47605</v>
      </c>
      <c r="C42">
        <v>145117</v>
      </c>
      <c r="D42">
        <v>0.3401839917</v>
      </c>
      <c r="E42">
        <v>0.322779465</v>
      </c>
      <c r="F42">
        <v>0.3585269843</v>
      </c>
      <c r="G42">
        <v>0</v>
      </c>
      <c r="H42">
        <v>0.3280456459</v>
      </c>
      <c r="I42">
        <v>0.0015035158</v>
      </c>
      <c r="J42">
        <v>-1.2677</v>
      </c>
      <c r="K42">
        <v>-1.3202</v>
      </c>
      <c r="L42">
        <v>-1.2152</v>
      </c>
      <c r="M42">
        <v>0.2814819942</v>
      </c>
      <c r="N42">
        <v>0.2670807848</v>
      </c>
      <c r="O42">
        <v>0.2966597282</v>
      </c>
      <c r="P42">
        <v>69392</v>
      </c>
      <c r="Q42">
        <v>168835</v>
      </c>
      <c r="R42">
        <v>0.4207600289</v>
      </c>
      <c r="S42">
        <v>0.3994622167</v>
      </c>
      <c r="T42">
        <v>0.4431933598</v>
      </c>
      <c r="U42">
        <v>0</v>
      </c>
      <c r="V42">
        <v>0.4110048272</v>
      </c>
      <c r="W42">
        <v>0.0015602429</v>
      </c>
      <c r="X42">
        <v>-1.046</v>
      </c>
      <c r="Y42">
        <v>-1.0979</v>
      </c>
      <c r="Z42">
        <v>-0.994</v>
      </c>
      <c r="AA42">
        <v>0.3513453435</v>
      </c>
      <c r="AB42">
        <v>0.3335611277</v>
      </c>
      <c r="AC42">
        <v>0.3700777464</v>
      </c>
      <c r="AD42" s="4">
        <v>7.39739E-15</v>
      </c>
      <c r="AE42">
        <v>-0.2138</v>
      </c>
      <c r="AF42">
        <v>-0.2676</v>
      </c>
      <c r="AG42">
        <v>-0.1599</v>
      </c>
      <c r="AH42">
        <v>0</v>
      </c>
      <c r="AI42">
        <v>-1.1568</v>
      </c>
      <c r="AJ42">
        <v>-1.1938</v>
      </c>
      <c r="AK42">
        <v>-1.1199</v>
      </c>
      <c r="AL42" t="s">
        <v>344</v>
      </c>
    </row>
    <row r="43" spans="1:38" ht="12.75">
      <c r="A43" t="s">
        <v>19</v>
      </c>
      <c r="B43">
        <v>45823</v>
      </c>
      <c r="C43">
        <v>81366</v>
      </c>
      <c r="D43">
        <v>0.541638712</v>
      </c>
      <c r="E43">
        <v>0.5139390182</v>
      </c>
      <c r="F43">
        <v>0.570831332</v>
      </c>
      <c r="G43" s="4">
        <v>2.77954E-197</v>
      </c>
      <c r="H43">
        <v>0.5631713492</v>
      </c>
      <c r="I43">
        <v>0.0026308664</v>
      </c>
      <c r="J43">
        <v>-0.8026</v>
      </c>
      <c r="K43">
        <v>-0.8551</v>
      </c>
      <c r="L43">
        <v>-0.7501</v>
      </c>
      <c r="M43">
        <v>0.448173778</v>
      </c>
      <c r="N43">
        <v>0.425253931</v>
      </c>
      <c r="O43">
        <v>0.4723289326</v>
      </c>
      <c r="P43">
        <v>46680</v>
      </c>
      <c r="Q43">
        <v>81658</v>
      </c>
      <c r="R43">
        <v>0.5539833388</v>
      </c>
      <c r="S43">
        <v>0.5257539225</v>
      </c>
      <c r="T43">
        <v>0.5837284831</v>
      </c>
      <c r="U43" s="4">
        <v>1.61444E-183</v>
      </c>
      <c r="V43">
        <v>0.5716525019</v>
      </c>
      <c r="W43">
        <v>0.0026458589</v>
      </c>
      <c r="X43">
        <v>-0.7709</v>
      </c>
      <c r="Y43">
        <v>-0.8232</v>
      </c>
      <c r="Z43">
        <v>-0.7186</v>
      </c>
      <c r="AA43">
        <v>0.4625902014</v>
      </c>
      <c r="AB43">
        <v>0.4390179196</v>
      </c>
      <c r="AC43">
        <v>0.4874281547</v>
      </c>
      <c r="AD43">
        <v>0.39118491</v>
      </c>
      <c r="AE43">
        <v>-0.0237</v>
      </c>
      <c r="AF43">
        <v>-0.0779</v>
      </c>
      <c r="AG43">
        <v>0.0305</v>
      </c>
      <c r="AH43">
        <v>0</v>
      </c>
      <c r="AI43">
        <v>-0.7867</v>
      </c>
      <c r="AJ43">
        <v>-0.8238</v>
      </c>
      <c r="AK43">
        <v>-0.7497</v>
      </c>
      <c r="AL43" t="s">
        <v>345</v>
      </c>
    </row>
    <row r="44" spans="1:38" ht="12.75">
      <c r="A44" t="s">
        <v>20</v>
      </c>
      <c r="B44">
        <v>9985</v>
      </c>
      <c r="C44">
        <v>29044</v>
      </c>
      <c r="D44">
        <v>0.3424345193</v>
      </c>
      <c r="E44">
        <v>0.3238278535</v>
      </c>
      <c r="F44">
        <v>0.3621102964</v>
      </c>
      <c r="G44">
        <v>0</v>
      </c>
      <c r="H44">
        <v>0.3437887343</v>
      </c>
      <c r="I44">
        <v>0.0034404687</v>
      </c>
      <c r="J44">
        <v>-1.2611</v>
      </c>
      <c r="K44">
        <v>-1.317</v>
      </c>
      <c r="L44">
        <v>-1.2052</v>
      </c>
      <c r="M44">
        <v>0.2833441717</v>
      </c>
      <c r="N44">
        <v>0.2679482639</v>
      </c>
      <c r="O44">
        <v>0.2996247055</v>
      </c>
      <c r="P44">
        <v>13017</v>
      </c>
      <c r="Q44">
        <v>28828</v>
      </c>
      <c r="R44">
        <v>0.4443807485</v>
      </c>
      <c r="S44">
        <v>0.4207116581</v>
      </c>
      <c r="T44">
        <v>0.4693814536</v>
      </c>
      <c r="U44" s="4">
        <v>4.9649E-276</v>
      </c>
      <c r="V44">
        <v>0.4515401693</v>
      </c>
      <c r="W44">
        <v>0.0039576824</v>
      </c>
      <c r="X44">
        <v>-0.9914</v>
      </c>
      <c r="Y44">
        <v>-1.0461</v>
      </c>
      <c r="Z44">
        <v>-0.9366</v>
      </c>
      <c r="AA44">
        <v>0.3710692461</v>
      </c>
      <c r="AB44">
        <v>0.3513049527</v>
      </c>
      <c r="AC44">
        <v>0.3919454718</v>
      </c>
      <c r="AD44" s="4">
        <v>8.138735E-18</v>
      </c>
      <c r="AE44">
        <v>-0.2618</v>
      </c>
      <c r="AF44">
        <v>-0.3215</v>
      </c>
      <c r="AG44">
        <v>-0.2021</v>
      </c>
      <c r="AH44">
        <v>0</v>
      </c>
      <c r="AI44">
        <v>-1.1262</v>
      </c>
      <c r="AJ44">
        <v>-1.1654</v>
      </c>
      <c r="AK44">
        <v>-1.0871</v>
      </c>
      <c r="AL44" t="s">
        <v>346</v>
      </c>
    </row>
    <row r="45" spans="1:38" ht="12.75">
      <c r="A45" t="s">
        <v>17</v>
      </c>
      <c r="B45">
        <v>146607</v>
      </c>
      <c r="C45">
        <v>201261</v>
      </c>
      <c r="D45">
        <v>0.6944500251</v>
      </c>
      <c r="E45">
        <v>0.6594457193</v>
      </c>
      <c r="F45">
        <v>0.7313124086</v>
      </c>
      <c r="G45" s="4">
        <v>7.134782E-98</v>
      </c>
      <c r="H45">
        <v>0.7284421721</v>
      </c>
      <c r="I45">
        <v>0.0019024696</v>
      </c>
      <c r="J45">
        <v>-0.5541</v>
      </c>
      <c r="K45">
        <v>-0.6058</v>
      </c>
      <c r="L45">
        <v>-0.5023</v>
      </c>
      <c r="M45">
        <v>0.5746160392</v>
      </c>
      <c r="N45">
        <v>0.5456520608</v>
      </c>
      <c r="O45">
        <v>0.6051174663</v>
      </c>
      <c r="P45">
        <v>144425</v>
      </c>
      <c r="Q45">
        <v>200907</v>
      </c>
      <c r="R45">
        <v>0.715392525</v>
      </c>
      <c r="S45">
        <v>0.6793759596</v>
      </c>
      <c r="T45">
        <v>0.7533184793</v>
      </c>
      <c r="U45" s="4">
        <v>4.255539E-85</v>
      </c>
      <c r="V45">
        <v>0.7188649475</v>
      </c>
      <c r="W45">
        <v>0.0018915861</v>
      </c>
      <c r="X45">
        <v>-0.5152</v>
      </c>
      <c r="Y45">
        <v>-0.5669</v>
      </c>
      <c r="Z45">
        <v>-0.4636</v>
      </c>
      <c r="AA45">
        <v>0.5973709839</v>
      </c>
      <c r="AB45">
        <v>0.5672962343</v>
      </c>
      <c r="AC45">
        <v>0.629040122</v>
      </c>
      <c r="AD45">
        <v>0.2519485193</v>
      </c>
      <c r="AE45">
        <v>-0.0309</v>
      </c>
      <c r="AF45">
        <v>-0.0837</v>
      </c>
      <c r="AG45">
        <v>0.022</v>
      </c>
      <c r="AH45" s="4">
        <v>1.68075E-180</v>
      </c>
      <c r="AI45">
        <v>-0.5346</v>
      </c>
      <c r="AJ45">
        <v>-0.5712</v>
      </c>
      <c r="AK45">
        <v>-0.4981</v>
      </c>
      <c r="AL45" t="s">
        <v>347</v>
      </c>
    </row>
    <row r="46" spans="1:38" ht="12.75">
      <c r="A46" t="s">
        <v>18</v>
      </c>
      <c r="B46">
        <v>20550</v>
      </c>
      <c r="C46">
        <v>44483</v>
      </c>
      <c r="D46">
        <v>0.4627238861</v>
      </c>
      <c r="E46">
        <v>0.4383335228</v>
      </c>
      <c r="F46">
        <v>0.4884714119</v>
      </c>
      <c r="G46" s="4">
        <v>1.45712E-264</v>
      </c>
      <c r="H46">
        <v>0.4619742373</v>
      </c>
      <c r="I46">
        <v>0.0032226404</v>
      </c>
      <c r="J46">
        <v>-0.96</v>
      </c>
      <c r="K46">
        <v>-1.0142</v>
      </c>
      <c r="L46">
        <v>-0.9059</v>
      </c>
      <c r="M46">
        <v>0.3828764592</v>
      </c>
      <c r="N46">
        <v>0.362694886</v>
      </c>
      <c r="O46">
        <v>0.4041810035</v>
      </c>
      <c r="P46">
        <v>23401</v>
      </c>
      <c r="Q46">
        <v>46377</v>
      </c>
      <c r="R46">
        <v>0.5303052576</v>
      </c>
      <c r="S46">
        <v>0.5026197815</v>
      </c>
      <c r="T46">
        <v>0.5595157147</v>
      </c>
      <c r="U46" s="4">
        <v>7.88551E-195</v>
      </c>
      <c r="V46">
        <v>0.5045820126</v>
      </c>
      <c r="W46">
        <v>0.0032984853</v>
      </c>
      <c r="X46">
        <v>-0.8146</v>
      </c>
      <c r="Y46">
        <v>-0.8682</v>
      </c>
      <c r="Z46">
        <v>-0.761</v>
      </c>
      <c r="AA46">
        <v>0.4428184004</v>
      </c>
      <c r="AB46">
        <v>0.4197003225</v>
      </c>
      <c r="AC46">
        <v>0.4672098762</v>
      </c>
      <c r="AD46" s="4">
        <v>2.294286E-06</v>
      </c>
      <c r="AE46">
        <v>-0.1375</v>
      </c>
      <c r="AF46">
        <v>-0.1945</v>
      </c>
      <c r="AG46">
        <v>-0.0805</v>
      </c>
      <c r="AH46">
        <v>0</v>
      </c>
      <c r="AI46">
        <v>-0.8873</v>
      </c>
      <c r="AJ46">
        <v>-0.9255</v>
      </c>
      <c r="AK46">
        <v>-0.8492</v>
      </c>
      <c r="AL46" t="s">
        <v>348</v>
      </c>
    </row>
    <row r="47" spans="1:38" ht="12.75">
      <c r="A47" t="s">
        <v>57</v>
      </c>
      <c r="B47">
        <v>37194</v>
      </c>
      <c r="C47">
        <v>46220</v>
      </c>
      <c r="D47">
        <v>0.8587675496</v>
      </c>
      <c r="E47">
        <v>0.813588197</v>
      </c>
      <c r="F47">
        <v>0.9064557561</v>
      </c>
      <c r="G47" s="4">
        <v>2.915335E-35</v>
      </c>
      <c r="H47">
        <v>0.8047165729</v>
      </c>
      <c r="I47">
        <v>0.0041725976</v>
      </c>
      <c r="J47">
        <v>-0.3417</v>
      </c>
      <c r="K47">
        <v>-0.3957</v>
      </c>
      <c r="L47">
        <v>-0.2876</v>
      </c>
      <c r="M47">
        <v>0.7105790052</v>
      </c>
      <c r="N47">
        <v>0.6731957814</v>
      </c>
      <c r="O47">
        <v>0.7500381561</v>
      </c>
      <c r="P47">
        <v>28421</v>
      </c>
      <c r="Q47">
        <v>39363</v>
      </c>
      <c r="R47">
        <v>0.7506385865</v>
      </c>
      <c r="S47">
        <v>0.711289068</v>
      </c>
      <c r="T47">
        <v>0.792164976</v>
      </c>
      <c r="U47" s="4">
        <v>7.769529E-65</v>
      </c>
      <c r="V47">
        <v>0.7220232198</v>
      </c>
      <c r="W47">
        <v>0.0042828364</v>
      </c>
      <c r="X47">
        <v>-0.4671</v>
      </c>
      <c r="Y47">
        <v>-0.521</v>
      </c>
      <c r="Z47">
        <v>-0.4133</v>
      </c>
      <c r="AA47">
        <v>0.6268023432</v>
      </c>
      <c r="AB47">
        <v>0.5939444928</v>
      </c>
      <c r="AC47">
        <v>0.6614779364</v>
      </c>
      <c r="AD47" s="4">
        <v>4.7382052E-06</v>
      </c>
      <c r="AE47">
        <v>0.1334</v>
      </c>
      <c r="AF47">
        <v>0.0763</v>
      </c>
      <c r="AG47">
        <v>0.1905</v>
      </c>
      <c r="AH47" s="4">
        <v>1.046202E-95</v>
      </c>
      <c r="AI47">
        <v>-0.4044</v>
      </c>
      <c r="AJ47">
        <v>-0.4426</v>
      </c>
      <c r="AK47">
        <v>-0.3662</v>
      </c>
      <c r="AL47" t="s">
        <v>349</v>
      </c>
    </row>
    <row r="48" spans="1:38" ht="12.75">
      <c r="A48" t="s">
        <v>61</v>
      </c>
      <c r="B48">
        <v>31042</v>
      </c>
      <c r="C48">
        <v>28923</v>
      </c>
      <c r="D48">
        <v>1.1519551275</v>
      </c>
      <c r="E48">
        <v>1.0913093171</v>
      </c>
      <c r="F48">
        <v>1.2159711229</v>
      </c>
      <c r="G48">
        <v>0.0822115338</v>
      </c>
      <c r="H48">
        <v>1.0732634927</v>
      </c>
      <c r="I48">
        <v>0.0060916018</v>
      </c>
      <c r="J48">
        <v>-0.048</v>
      </c>
      <c r="K48">
        <v>-0.102</v>
      </c>
      <c r="L48">
        <v>0.0061</v>
      </c>
      <c r="M48">
        <v>0.9531742657</v>
      </c>
      <c r="N48">
        <v>0.9029934692</v>
      </c>
      <c r="O48">
        <v>1.0061436896</v>
      </c>
      <c r="P48">
        <v>26853</v>
      </c>
      <c r="Q48">
        <v>32288</v>
      </c>
      <c r="R48">
        <v>0.8580971619</v>
      </c>
      <c r="S48">
        <v>0.8130448464</v>
      </c>
      <c r="T48">
        <v>0.9056459094</v>
      </c>
      <c r="U48" s="4">
        <v>8.912813E-34</v>
      </c>
      <c r="V48">
        <v>0.8316712091</v>
      </c>
      <c r="W48">
        <v>0.0050752245</v>
      </c>
      <c r="X48">
        <v>-0.3333</v>
      </c>
      <c r="Y48">
        <v>-0.3873</v>
      </c>
      <c r="Z48">
        <v>-0.2794</v>
      </c>
      <c r="AA48">
        <v>0.7165329914</v>
      </c>
      <c r="AB48">
        <v>0.6789131601</v>
      </c>
      <c r="AC48">
        <v>0.7562374069</v>
      </c>
      <c r="AD48" s="4">
        <v>1.000748E-23</v>
      </c>
      <c r="AE48">
        <v>0.2933</v>
      </c>
      <c r="AF48">
        <v>0.2361</v>
      </c>
      <c r="AG48">
        <v>0.3506</v>
      </c>
      <c r="AH48" s="4">
        <v>1.451464E-22</v>
      </c>
      <c r="AI48">
        <v>-0.1906</v>
      </c>
      <c r="AJ48">
        <v>-0.2289</v>
      </c>
      <c r="AK48">
        <v>-0.1524</v>
      </c>
      <c r="AL48" t="s">
        <v>350</v>
      </c>
    </row>
    <row r="49" spans="1:38" ht="12.75">
      <c r="A49" t="s">
        <v>59</v>
      </c>
      <c r="B49">
        <v>111621</v>
      </c>
      <c r="C49">
        <v>97003</v>
      </c>
      <c r="D49">
        <v>1.2175220466</v>
      </c>
      <c r="E49">
        <v>1.1556435981</v>
      </c>
      <c r="F49">
        <v>1.2827137505</v>
      </c>
      <c r="G49">
        <v>0.7809787729</v>
      </c>
      <c r="H49">
        <v>1.1506963702</v>
      </c>
      <c r="I49">
        <v>0.0034441954</v>
      </c>
      <c r="J49">
        <v>0.0074</v>
      </c>
      <c r="K49">
        <v>-0.0448</v>
      </c>
      <c r="L49">
        <v>0.0596</v>
      </c>
      <c r="M49">
        <v>1.0074269866</v>
      </c>
      <c r="N49">
        <v>0.9562262555</v>
      </c>
      <c r="O49">
        <v>1.0613692392</v>
      </c>
      <c r="P49">
        <v>84291</v>
      </c>
      <c r="Q49">
        <v>93476</v>
      </c>
      <c r="R49">
        <v>0.9202899368</v>
      </c>
      <c r="S49">
        <v>0.8736788246</v>
      </c>
      <c r="T49">
        <v>0.9693877704</v>
      </c>
      <c r="U49" s="4">
        <v>3.050502E-23</v>
      </c>
      <c r="V49">
        <v>0.9017394839</v>
      </c>
      <c r="W49">
        <v>0.0031059216</v>
      </c>
      <c r="X49">
        <v>-0.2634</v>
      </c>
      <c r="Y49">
        <v>-0.3153</v>
      </c>
      <c r="Z49">
        <v>-0.2114</v>
      </c>
      <c r="AA49">
        <v>0.7684655429</v>
      </c>
      <c r="AB49">
        <v>0.7295440767</v>
      </c>
      <c r="AC49">
        <v>0.8094634847</v>
      </c>
      <c r="AD49" s="4">
        <v>2.096778E-24</v>
      </c>
      <c r="AE49">
        <v>0.2787</v>
      </c>
      <c r="AF49">
        <v>0.2251</v>
      </c>
      <c r="AG49">
        <v>0.3323</v>
      </c>
      <c r="AH49" s="4">
        <v>9.884243E-12</v>
      </c>
      <c r="AI49">
        <v>-0.128</v>
      </c>
      <c r="AJ49">
        <v>-0.1648</v>
      </c>
      <c r="AK49">
        <v>-0.0911</v>
      </c>
      <c r="AL49" t="s">
        <v>351</v>
      </c>
    </row>
    <row r="50" spans="1:38" ht="12.75">
      <c r="A50" t="s">
        <v>62</v>
      </c>
      <c r="B50">
        <v>60608</v>
      </c>
      <c r="C50">
        <v>49100</v>
      </c>
      <c r="D50">
        <v>1.2571811126</v>
      </c>
      <c r="E50">
        <v>1.1924039641</v>
      </c>
      <c r="F50">
        <v>1.325477269</v>
      </c>
      <c r="G50">
        <v>0.1438060958</v>
      </c>
      <c r="H50">
        <v>1.2343788187</v>
      </c>
      <c r="I50">
        <v>0.0050139902</v>
      </c>
      <c r="J50">
        <v>0.0395</v>
      </c>
      <c r="K50">
        <v>-0.0134</v>
      </c>
      <c r="L50">
        <v>0.0924</v>
      </c>
      <c r="M50">
        <v>1.0402425019</v>
      </c>
      <c r="N50">
        <v>0.9866432692</v>
      </c>
      <c r="O50">
        <v>1.0967535041</v>
      </c>
      <c r="P50">
        <v>45598</v>
      </c>
      <c r="Q50">
        <v>48402</v>
      </c>
      <c r="R50">
        <v>0.9636573059</v>
      </c>
      <c r="S50">
        <v>0.9141454549</v>
      </c>
      <c r="T50">
        <v>1.0158508126</v>
      </c>
      <c r="U50" s="4">
        <v>6.747071E-16</v>
      </c>
      <c r="V50">
        <v>0.9420685096</v>
      </c>
      <c r="W50">
        <v>0.0044117367</v>
      </c>
      <c r="X50">
        <v>-0.2173</v>
      </c>
      <c r="Y50">
        <v>-0.2701</v>
      </c>
      <c r="Z50">
        <v>-0.1646</v>
      </c>
      <c r="AA50">
        <v>0.8046784009</v>
      </c>
      <c r="AB50">
        <v>0.7633347439</v>
      </c>
      <c r="AC50">
        <v>0.8482613086</v>
      </c>
      <c r="AD50" s="4">
        <v>4.071433E-21</v>
      </c>
      <c r="AE50">
        <v>0.2647</v>
      </c>
      <c r="AF50">
        <v>0.2097</v>
      </c>
      <c r="AG50">
        <v>0.3197</v>
      </c>
      <c r="AH50" s="4">
        <v>3.1307313E-06</v>
      </c>
      <c r="AI50">
        <v>-0.0889</v>
      </c>
      <c r="AJ50">
        <v>-0.1263</v>
      </c>
      <c r="AK50">
        <v>-0.0515</v>
      </c>
      <c r="AL50" t="s">
        <v>352</v>
      </c>
    </row>
    <row r="51" spans="1:38" ht="12.75">
      <c r="A51" t="s">
        <v>63</v>
      </c>
      <c r="B51">
        <v>39942</v>
      </c>
      <c r="C51">
        <v>36496</v>
      </c>
      <c r="D51">
        <v>1.0977687388</v>
      </c>
      <c r="E51">
        <v>1.0407451687</v>
      </c>
      <c r="F51">
        <v>1.1579166929</v>
      </c>
      <c r="G51">
        <v>0.0004118059</v>
      </c>
      <c r="H51">
        <v>1.0944213064</v>
      </c>
      <c r="I51">
        <v>0.0054760781</v>
      </c>
      <c r="J51">
        <v>-0.0961</v>
      </c>
      <c r="K51">
        <v>-0.1495</v>
      </c>
      <c r="L51">
        <v>-0.0428</v>
      </c>
      <c r="M51">
        <v>0.908338256</v>
      </c>
      <c r="N51">
        <v>0.8611546477</v>
      </c>
      <c r="O51">
        <v>0.958107106</v>
      </c>
      <c r="P51">
        <v>37863</v>
      </c>
      <c r="Q51">
        <v>43939</v>
      </c>
      <c r="R51">
        <v>0.9321391185</v>
      </c>
      <c r="S51">
        <v>0.8835397531</v>
      </c>
      <c r="T51">
        <v>0.9834117064</v>
      </c>
      <c r="U51" s="4">
        <v>4.66026E-20</v>
      </c>
      <c r="V51">
        <v>0.8617173809</v>
      </c>
      <c r="W51">
        <v>0.0044285071</v>
      </c>
      <c r="X51">
        <v>-0.2506</v>
      </c>
      <c r="Y51">
        <v>-0.3041</v>
      </c>
      <c r="Z51">
        <v>-0.197</v>
      </c>
      <c r="AA51">
        <v>0.7783599114</v>
      </c>
      <c r="AB51">
        <v>0.7377782032</v>
      </c>
      <c r="AC51">
        <v>0.8211738286</v>
      </c>
      <c r="AD51" s="4">
        <v>1.4836875E-08</v>
      </c>
      <c r="AE51">
        <v>0.1624</v>
      </c>
      <c r="AF51">
        <v>0.1062</v>
      </c>
      <c r="AG51">
        <v>0.2186</v>
      </c>
      <c r="AH51" s="4">
        <v>2.666425E-19</v>
      </c>
      <c r="AI51">
        <v>-0.1734</v>
      </c>
      <c r="AJ51">
        <v>-0.2112</v>
      </c>
      <c r="AK51">
        <v>-0.1355</v>
      </c>
      <c r="AL51" t="s">
        <v>353</v>
      </c>
    </row>
    <row r="52" spans="1:38" ht="12.75">
      <c r="A52" t="s">
        <v>58</v>
      </c>
      <c r="B52">
        <v>45107</v>
      </c>
      <c r="C52">
        <v>39800</v>
      </c>
      <c r="D52">
        <v>1.1492613211</v>
      </c>
      <c r="E52">
        <v>1.0895816316</v>
      </c>
      <c r="F52">
        <v>1.2122098481</v>
      </c>
      <c r="G52">
        <v>0.0644993626</v>
      </c>
      <c r="H52">
        <v>1.1333417085</v>
      </c>
      <c r="I52">
        <v>0.0053362836</v>
      </c>
      <c r="J52">
        <v>-0.0503</v>
      </c>
      <c r="K52">
        <v>-0.1036</v>
      </c>
      <c r="L52">
        <v>0.003</v>
      </c>
      <c r="M52">
        <v>0.9509453013</v>
      </c>
      <c r="N52">
        <v>0.9015639124</v>
      </c>
      <c r="O52">
        <v>1.0030314587</v>
      </c>
      <c r="P52">
        <v>44540</v>
      </c>
      <c r="Q52">
        <v>49938</v>
      </c>
      <c r="R52">
        <v>0.9211150758</v>
      </c>
      <c r="S52">
        <v>0.8736101035</v>
      </c>
      <c r="T52">
        <v>0.9712032627</v>
      </c>
      <c r="U52" s="4">
        <v>2.601698E-22</v>
      </c>
      <c r="V52">
        <v>0.8919059634</v>
      </c>
      <c r="W52">
        <v>0.0042261408</v>
      </c>
      <c r="X52">
        <v>-0.2625</v>
      </c>
      <c r="Y52">
        <v>-0.3154</v>
      </c>
      <c r="Z52">
        <v>-0.2095</v>
      </c>
      <c r="AA52">
        <v>0.7691545549</v>
      </c>
      <c r="AB52">
        <v>0.7294866928</v>
      </c>
      <c r="AC52">
        <v>0.810979467</v>
      </c>
      <c r="AD52" s="4">
        <v>8.687166E-15</v>
      </c>
      <c r="AE52">
        <v>0.2201</v>
      </c>
      <c r="AF52">
        <v>0.1645</v>
      </c>
      <c r="AG52">
        <v>0.2757</v>
      </c>
      <c r="AH52" s="4">
        <v>3.663167E-16</v>
      </c>
      <c r="AI52">
        <v>-0.1564</v>
      </c>
      <c r="AJ52">
        <v>-0.194</v>
      </c>
      <c r="AK52">
        <v>-0.1188</v>
      </c>
      <c r="AL52" t="s">
        <v>354</v>
      </c>
    </row>
    <row r="53" spans="1:38" ht="12.75">
      <c r="A53" t="s">
        <v>60</v>
      </c>
      <c r="B53">
        <v>98404</v>
      </c>
      <c r="C53">
        <v>79148</v>
      </c>
      <c r="D53">
        <v>1.2315194163</v>
      </c>
      <c r="E53">
        <v>1.1692017686</v>
      </c>
      <c r="F53">
        <v>1.2971585517</v>
      </c>
      <c r="G53">
        <v>0.4772415652</v>
      </c>
      <c r="H53">
        <v>1.2432910497</v>
      </c>
      <c r="I53">
        <v>0.0039633865</v>
      </c>
      <c r="J53">
        <v>0.0188</v>
      </c>
      <c r="K53">
        <v>-0.0331</v>
      </c>
      <c r="L53">
        <v>0.0708</v>
      </c>
      <c r="M53">
        <v>1.0190089764</v>
      </c>
      <c r="N53">
        <v>0.9674448342</v>
      </c>
      <c r="O53">
        <v>1.0733214519</v>
      </c>
      <c r="P53">
        <v>67761</v>
      </c>
      <c r="Q53">
        <v>73954</v>
      </c>
      <c r="R53">
        <v>0.9556900311</v>
      </c>
      <c r="S53">
        <v>0.9073112348</v>
      </c>
      <c r="T53">
        <v>1.006648436</v>
      </c>
      <c r="U53" s="4">
        <v>1.705454E-17</v>
      </c>
      <c r="V53">
        <v>0.9162587554</v>
      </c>
      <c r="W53">
        <v>0.0035198831</v>
      </c>
      <c r="X53">
        <v>-0.2256</v>
      </c>
      <c r="Y53">
        <v>-0.2776</v>
      </c>
      <c r="Z53">
        <v>-0.1737</v>
      </c>
      <c r="AA53">
        <v>0.7980255234</v>
      </c>
      <c r="AB53">
        <v>0.757627996</v>
      </c>
      <c r="AC53">
        <v>0.8405770898</v>
      </c>
      <c r="AD53" s="4">
        <v>1.809928E-20</v>
      </c>
      <c r="AE53">
        <v>0.2524</v>
      </c>
      <c r="AF53">
        <v>0.199</v>
      </c>
      <c r="AG53">
        <v>0.3057</v>
      </c>
      <c r="AH53" s="4">
        <v>3.490961E-08</v>
      </c>
      <c r="AI53">
        <v>-0.1034</v>
      </c>
      <c r="AJ53">
        <v>-0.1401</v>
      </c>
      <c r="AK53">
        <v>-0.0666</v>
      </c>
      <c r="AL53" t="s">
        <v>355</v>
      </c>
    </row>
    <row r="54" spans="1:38" ht="12.75">
      <c r="A54" t="s">
        <v>67</v>
      </c>
      <c r="B54">
        <v>52337</v>
      </c>
      <c r="C54">
        <v>110912</v>
      </c>
      <c r="D54">
        <v>0.4542986742</v>
      </c>
      <c r="E54">
        <v>0.4310774085</v>
      </c>
      <c r="F54">
        <v>0.4787708225</v>
      </c>
      <c r="G54" s="4">
        <v>1.7959E-292</v>
      </c>
      <c r="H54">
        <v>0.4718786065</v>
      </c>
      <c r="I54">
        <v>0.0020626516</v>
      </c>
      <c r="J54">
        <v>-0.9784</v>
      </c>
      <c r="K54">
        <v>-1.0309</v>
      </c>
      <c r="L54">
        <v>-0.926</v>
      </c>
      <c r="M54">
        <v>0.3759050981</v>
      </c>
      <c r="N54">
        <v>0.3566908836</v>
      </c>
      <c r="O54">
        <v>0.3961543434</v>
      </c>
      <c r="P54">
        <v>58303</v>
      </c>
      <c r="Q54">
        <v>104865</v>
      </c>
      <c r="R54">
        <v>0.5226161188</v>
      </c>
      <c r="S54">
        <v>0.4960864618</v>
      </c>
      <c r="T54">
        <v>0.550564526</v>
      </c>
      <c r="U54" s="4">
        <v>1.21638E-213</v>
      </c>
      <c r="V54">
        <v>0.5559815</v>
      </c>
      <c r="W54">
        <v>0.0023025809</v>
      </c>
      <c r="X54">
        <v>-0.8292</v>
      </c>
      <c r="Y54">
        <v>-0.8813</v>
      </c>
      <c r="Z54">
        <v>-0.7771</v>
      </c>
      <c r="AA54">
        <v>0.4363977736</v>
      </c>
      <c r="AB54">
        <v>0.414244834</v>
      </c>
      <c r="AC54">
        <v>0.4597354055</v>
      </c>
      <c r="AD54" s="4">
        <v>2.9175681E-07</v>
      </c>
      <c r="AE54">
        <v>-0.1413</v>
      </c>
      <c r="AF54">
        <v>-0.1953</v>
      </c>
      <c r="AG54">
        <v>-0.0873</v>
      </c>
      <c r="AH54">
        <v>0</v>
      </c>
      <c r="AI54">
        <v>-0.9038</v>
      </c>
      <c r="AJ54">
        <v>-0.9408</v>
      </c>
      <c r="AK54">
        <v>-0.8668</v>
      </c>
      <c r="AL54" t="s">
        <v>356</v>
      </c>
    </row>
    <row r="55" spans="1:38" ht="12.75">
      <c r="A55" t="s">
        <v>68</v>
      </c>
      <c r="B55">
        <v>38748</v>
      </c>
      <c r="C55">
        <v>75996</v>
      </c>
      <c r="D55">
        <v>0.4802445562</v>
      </c>
      <c r="E55">
        <v>0.4556140316</v>
      </c>
      <c r="F55">
        <v>0.5062066086</v>
      </c>
      <c r="G55" s="4">
        <v>1.1583E-258</v>
      </c>
      <c r="H55">
        <v>0.5098689405</v>
      </c>
      <c r="I55">
        <v>0.0025902037</v>
      </c>
      <c r="J55">
        <v>-0.9229</v>
      </c>
      <c r="K55">
        <v>-0.9755</v>
      </c>
      <c r="L55">
        <v>-0.8702</v>
      </c>
      <c r="M55">
        <v>0.3973737703</v>
      </c>
      <c r="N55">
        <v>0.376993478</v>
      </c>
      <c r="O55">
        <v>0.4188558225</v>
      </c>
      <c r="P55">
        <v>41326</v>
      </c>
      <c r="Q55">
        <v>73217</v>
      </c>
      <c r="R55">
        <v>0.5256031687</v>
      </c>
      <c r="S55">
        <v>0.4987466865</v>
      </c>
      <c r="T55">
        <v>0.5539058171</v>
      </c>
      <c r="U55" s="4">
        <v>5.86047E-208</v>
      </c>
      <c r="V55">
        <v>0.5644317577</v>
      </c>
      <c r="W55">
        <v>0.0027765133</v>
      </c>
      <c r="X55">
        <v>-0.8235</v>
      </c>
      <c r="Y55">
        <v>-0.8759</v>
      </c>
      <c r="Z55">
        <v>-0.7711</v>
      </c>
      <c r="AA55">
        <v>0.4388920363</v>
      </c>
      <c r="AB55">
        <v>0.4164661894</v>
      </c>
      <c r="AC55">
        <v>0.4625254688</v>
      </c>
      <c r="AD55">
        <v>0.0010095416</v>
      </c>
      <c r="AE55">
        <v>-0.0914</v>
      </c>
      <c r="AF55">
        <v>-0.1459</v>
      </c>
      <c r="AG55">
        <v>-0.0369</v>
      </c>
      <c r="AH55">
        <v>0</v>
      </c>
      <c r="AI55">
        <v>-0.8732</v>
      </c>
      <c r="AJ55">
        <v>-0.9104</v>
      </c>
      <c r="AK55">
        <v>-0.836</v>
      </c>
      <c r="AL55" t="s">
        <v>357</v>
      </c>
    </row>
    <row r="56" spans="1:38" ht="12.75">
      <c r="A56" t="s">
        <v>65</v>
      </c>
      <c r="B56">
        <v>40027</v>
      </c>
      <c r="C56">
        <v>80509</v>
      </c>
      <c r="D56">
        <v>0.4672872014</v>
      </c>
      <c r="E56">
        <v>0.4433192118</v>
      </c>
      <c r="F56">
        <v>0.4925510168</v>
      </c>
      <c r="G56" s="4">
        <v>4.79629E-274</v>
      </c>
      <c r="H56">
        <v>0.497174229</v>
      </c>
      <c r="I56">
        <v>0.0024850326</v>
      </c>
      <c r="J56">
        <v>-0.9502</v>
      </c>
      <c r="K56">
        <v>-1.0029</v>
      </c>
      <c r="L56">
        <v>-0.8976</v>
      </c>
      <c r="M56">
        <v>0.3866523308</v>
      </c>
      <c r="N56">
        <v>0.3668202468</v>
      </c>
      <c r="O56">
        <v>0.4075566336</v>
      </c>
      <c r="P56">
        <v>40730</v>
      </c>
      <c r="Q56">
        <v>79927</v>
      </c>
      <c r="R56">
        <v>0.4794527768</v>
      </c>
      <c r="S56">
        <v>0.4549270461</v>
      </c>
      <c r="T56">
        <v>0.5053007226</v>
      </c>
      <c r="U56" s="4">
        <v>6.98627E-256</v>
      </c>
      <c r="V56">
        <v>0.5095900009</v>
      </c>
      <c r="W56">
        <v>0.0025250134</v>
      </c>
      <c r="X56">
        <v>-0.9154</v>
      </c>
      <c r="Y56">
        <v>-0.9679</v>
      </c>
      <c r="Z56">
        <v>-0.8629</v>
      </c>
      <c r="AA56">
        <v>0.4003552833</v>
      </c>
      <c r="AB56">
        <v>0.3798756734</v>
      </c>
      <c r="AC56">
        <v>0.4219389766</v>
      </c>
      <c r="AD56">
        <v>0.3342719379</v>
      </c>
      <c r="AE56">
        <v>-0.0269</v>
      </c>
      <c r="AF56">
        <v>-0.0814</v>
      </c>
      <c r="AG56">
        <v>0.0277</v>
      </c>
      <c r="AH56">
        <v>0</v>
      </c>
      <c r="AI56">
        <v>-0.9328</v>
      </c>
      <c r="AJ56">
        <v>-0.97</v>
      </c>
      <c r="AK56">
        <v>-0.8956</v>
      </c>
      <c r="AL56" t="s">
        <v>358</v>
      </c>
    </row>
    <row r="57" spans="1:38" ht="12.75">
      <c r="A57" t="s">
        <v>69</v>
      </c>
      <c r="B57">
        <v>83389</v>
      </c>
      <c r="C57">
        <v>124813</v>
      </c>
      <c r="D57">
        <v>0.6459583149</v>
      </c>
      <c r="E57">
        <v>0.6131917613</v>
      </c>
      <c r="F57">
        <v>0.6804757841</v>
      </c>
      <c r="G57" s="4">
        <v>5.42893E-123</v>
      </c>
      <c r="H57">
        <v>0.6681114948</v>
      </c>
      <c r="I57">
        <v>0.0023136335</v>
      </c>
      <c r="J57">
        <v>-0.6264</v>
      </c>
      <c r="K57">
        <v>-0.6785</v>
      </c>
      <c r="L57">
        <v>-0.5744</v>
      </c>
      <c r="M57">
        <v>0.5344920369</v>
      </c>
      <c r="N57">
        <v>0.5073796651</v>
      </c>
      <c r="O57">
        <v>0.563053187</v>
      </c>
      <c r="P57">
        <v>58365</v>
      </c>
      <c r="Q57">
        <v>116864</v>
      </c>
      <c r="R57">
        <v>0.4827009522</v>
      </c>
      <c r="S57">
        <v>0.4582216373</v>
      </c>
      <c r="T57">
        <v>0.5084880116</v>
      </c>
      <c r="U57" s="4">
        <v>1.24631E-256</v>
      </c>
      <c r="V57">
        <v>0.499426684</v>
      </c>
      <c r="W57">
        <v>0.0020672619</v>
      </c>
      <c r="X57">
        <v>-0.9087</v>
      </c>
      <c r="Y57">
        <v>-0.9607</v>
      </c>
      <c r="Z57">
        <v>-0.8566</v>
      </c>
      <c r="AA57">
        <v>0.4030675925</v>
      </c>
      <c r="AB57">
        <v>0.382626741</v>
      </c>
      <c r="AC57">
        <v>0.4246004441</v>
      </c>
      <c r="AD57" s="4">
        <v>2.374243E-26</v>
      </c>
      <c r="AE57">
        <v>0.2902</v>
      </c>
      <c r="AF57">
        <v>0.2366</v>
      </c>
      <c r="AG57">
        <v>0.3437</v>
      </c>
      <c r="AH57">
        <v>0</v>
      </c>
      <c r="AI57">
        <v>-0.7675</v>
      </c>
      <c r="AJ57">
        <v>-0.8044</v>
      </c>
      <c r="AK57">
        <v>-0.7307</v>
      </c>
      <c r="AL57" t="s">
        <v>359</v>
      </c>
    </row>
    <row r="58" spans="1:38" ht="12.75">
      <c r="A58" t="s">
        <v>64</v>
      </c>
      <c r="B58">
        <v>45157</v>
      </c>
      <c r="C58">
        <v>109304</v>
      </c>
      <c r="D58">
        <v>0.3975521365</v>
      </c>
      <c r="E58">
        <v>0.3771810072</v>
      </c>
      <c r="F58">
        <v>0.4190234881</v>
      </c>
      <c r="G58">
        <v>0</v>
      </c>
      <c r="H58">
        <v>0.4131321818</v>
      </c>
      <c r="I58">
        <v>0.0019441353</v>
      </c>
      <c r="J58">
        <v>-1.1118</v>
      </c>
      <c r="K58">
        <v>-1.1644</v>
      </c>
      <c r="L58">
        <v>-1.0592</v>
      </c>
      <c r="M58">
        <v>0.3289507176</v>
      </c>
      <c r="N58">
        <v>0.3120948212</v>
      </c>
      <c r="O58">
        <v>0.3467169823</v>
      </c>
      <c r="P58">
        <v>43662</v>
      </c>
      <c r="Q58">
        <v>104878</v>
      </c>
      <c r="R58">
        <v>0.3909142581</v>
      </c>
      <c r="S58">
        <v>0.370968655</v>
      </c>
      <c r="T58">
        <v>0.411932262</v>
      </c>
      <c r="U58">
        <v>0</v>
      </c>
      <c r="V58">
        <v>0.4163122867</v>
      </c>
      <c r="W58">
        <v>0.0019923582</v>
      </c>
      <c r="X58">
        <v>-1.1196</v>
      </c>
      <c r="Y58">
        <v>-1.1719</v>
      </c>
      <c r="Z58">
        <v>-1.0672</v>
      </c>
      <c r="AA58">
        <v>0.3264233646</v>
      </c>
      <c r="AB58">
        <v>0.3097682779</v>
      </c>
      <c r="AC58">
        <v>0.3439739333</v>
      </c>
      <c r="AD58">
        <v>0.572319343</v>
      </c>
      <c r="AE58">
        <v>0.0157</v>
      </c>
      <c r="AF58">
        <v>-0.0387</v>
      </c>
      <c r="AG58">
        <v>0.07</v>
      </c>
      <c r="AH58">
        <v>0</v>
      </c>
      <c r="AI58">
        <v>-1.1157</v>
      </c>
      <c r="AJ58">
        <v>-1.1529</v>
      </c>
      <c r="AK58">
        <v>-1.0786</v>
      </c>
      <c r="AL58" t="s">
        <v>360</v>
      </c>
    </row>
    <row r="59" spans="1:38" ht="12.75">
      <c r="A59" t="s">
        <v>66</v>
      </c>
      <c r="B59">
        <v>36521</v>
      </c>
      <c r="C59">
        <v>85761</v>
      </c>
      <c r="D59">
        <v>0.4153940544</v>
      </c>
      <c r="E59">
        <v>0.3940100058</v>
      </c>
      <c r="F59">
        <v>0.4379386764</v>
      </c>
      <c r="G59">
        <v>0</v>
      </c>
      <c r="H59">
        <v>0.4258462471</v>
      </c>
      <c r="I59">
        <v>0.0022283402</v>
      </c>
      <c r="J59">
        <v>-1.0679</v>
      </c>
      <c r="K59">
        <v>-1.1208</v>
      </c>
      <c r="L59">
        <v>-1.0151</v>
      </c>
      <c r="M59">
        <v>0.3437138421</v>
      </c>
      <c r="N59">
        <v>0.3260198153</v>
      </c>
      <c r="O59">
        <v>0.3623681742</v>
      </c>
      <c r="P59">
        <v>41244</v>
      </c>
      <c r="Q59">
        <v>83958</v>
      </c>
      <c r="R59">
        <v>0.4798706245</v>
      </c>
      <c r="S59">
        <v>0.4553232963</v>
      </c>
      <c r="T59">
        <v>0.5057413448</v>
      </c>
      <c r="U59" s="4">
        <v>2.14624E-255</v>
      </c>
      <c r="V59">
        <v>0.4912456228</v>
      </c>
      <c r="W59">
        <v>0.0024189022</v>
      </c>
      <c r="X59">
        <v>-0.9145</v>
      </c>
      <c r="Y59">
        <v>-0.967</v>
      </c>
      <c r="Z59">
        <v>-0.862</v>
      </c>
      <c r="AA59">
        <v>0.4007041968</v>
      </c>
      <c r="AB59">
        <v>0.3802065524</v>
      </c>
      <c r="AC59">
        <v>0.4223069074</v>
      </c>
      <c r="AD59" s="4">
        <v>1.9153637E-07</v>
      </c>
      <c r="AE59">
        <v>-0.1455</v>
      </c>
      <c r="AF59">
        <v>-0.2002</v>
      </c>
      <c r="AG59">
        <v>-0.0907</v>
      </c>
      <c r="AH59">
        <v>0</v>
      </c>
      <c r="AI59">
        <v>-0.9912</v>
      </c>
      <c r="AJ59">
        <v>-1.0285</v>
      </c>
      <c r="AK59">
        <v>-0.954</v>
      </c>
      <c r="AL59" t="s">
        <v>361</v>
      </c>
    </row>
    <row r="60" spans="1:38" ht="12.75">
      <c r="A60" t="s">
        <v>45</v>
      </c>
      <c r="B60">
        <v>14798</v>
      </c>
      <c r="C60">
        <v>50093</v>
      </c>
      <c r="D60">
        <v>0.2804391132</v>
      </c>
      <c r="E60">
        <v>0.265516144</v>
      </c>
      <c r="F60">
        <v>0.2962008073</v>
      </c>
      <c r="G60">
        <v>0</v>
      </c>
      <c r="H60">
        <v>0.2954105364</v>
      </c>
      <c r="I60">
        <v>0.0024284237</v>
      </c>
      <c r="J60">
        <v>-1.4608</v>
      </c>
      <c r="K60">
        <v>-1.5155</v>
      </c>
      <c r="L60">
        <v>-1.4061</v>
      </c>
      <c r="M60">
        <v>0.2320466652</v>
      </c>
      <c r="N60">
        <v>0.2196987969</v>
      </c>
      <c r="O60">
        <v>0.2450885284</v>
      </c>
      <c r="P60">
        <v>17428</v>
      </c>
      <c r="Q60">
        <v>46784</v>
      </c>
      <c r="R60">
        <v>0.3307665206</v>
      </c>
      <c r="S60">
        <v>0.3133906745</v>
      </c>
      <c r="T60">
        <v>0.349105765</v>
      </c>
      <c r="U60">
        <v>0</v>
      </c>
      <c r="V60">
        <v>0.3725205198</v>
      </c>
      <c r="W60">
        <v>0.0028218013</v>
      </c>
      <c r="X60">
        <v>-1.2866</v>
      </c>
      <c r="Y60">
        <v>-1.3406</v>
      </c>
      <c r="Z60">
        <v>-1.2327</v>
      </c>
      <c r="AA60">
        <v>0.2761984714</v>
      </c>
      <c r="AB60">
        <v>0.2616891973</v>
      </c>
      <c r="AC60">
        <v>0.2915122077</v>
      </c>
      <c r="AD60" s="4">
        <v>1.7780482E-08</v>
      </c>
      <c r="AE60">
        <v>-0.1662</v>
      </c>
      <c r="AF60">
        <v>-0.2241</v>
      </c>
      <c r="AG60">
        <v>-0.1084</v>
      </c>
      <c r="AH60">
        <v>0</v>
      </c>
      <c r="AI60">
        <v>-1.3737</v>
      </c>
      <c r="AJ60">
        <v>-1.4122</v>
      </c>
      <c r="AK60">
        <v>-1.3353</v>
      </c>
      <c r="AL60" t="s">
        <v>362</v>
      </c>
    </row>
    <row r="61" spans="1:38" ht="12.75">
      <c r="A61" t="s">
        <v>42</v>
      </c>
      <c r="B61">
        <v>49558</v>
      </c>
      <c r="C61">
        <v>124513</v>
      </c>
      <c r="D61">
        <v>0.368696257</v>
      </c>
      <c r="E61">
        <v>0.3498589346</v>
      </c>
      <c r="F61">
        <v>0.3885478302</v>
      </c>
      <c r="G61">
        <v>0</v>
      </c>
      <c r="H61">
        <v>0.3980146651</v>
      </c>
      <c r="I61">
        <v>0.0017878957</v>
      </c>
      <c r="J61">
        <v>-1.1872</v>
      </c>
      <c r="K61">
        <v>-1.2396</v>
      </c>
      <c r="L61">
        <v>-1.1348</v>
      </c>
      <c r="M61">
        <v>0.3050741957</v>
      </c>
      <c r="N61">
        <v>0.2894874332</v>
      </c>
      <c r="O61">
        <v>0.3215001903</v>
      </c>
      <c r="P61">
        <v>60197</v>
      </c>
      <c r="Q61">
        <v>114822</v>
      </c>
      <c r="R61">
        <v>0.4776969902</v>
      </c>
      <c r="S61">
        <v>0.453439581</v>
      </c>
      <c r="T61">
        <v>0.5032520847</v>
      </c>
      <c r="U61" s="4">
        <v>8.44646E-262</v>
      </c>
      <c r="V61">
        <v>0.5242636429</v>
      </c>
      <c r="W61">
        <v>0.0021367923</v>
      </c>
      <c r="X61">
        <v>-0.9191</v>
      </c>
      <c r="Y61">
        <v>-0.9712</v>
      </c>
      <c r="Z61">
        <v>-0.867</v>
      </c>
      <c r="AA61">
        <v>0.3988891568</v>
      </c>
      <c r="AB61">
        <v>0.3786336021</v>
      </c>
      <c r="AC61">
        <v>0.4202283117</v>
      </c>
      <c r="AD61" s="4">
        <v>3.412872E-21</v>
      </c>
      <c r="AE61">
        <v>-0.2602</v>
      </c>
      <c r="AF61">
        <v>-0.3141</v>
      </c>
      <c r="AG61">
        <v>-0.2062</v>
      </c>
      <c r="AH61">
        <v>0</v>
      </c>
      <c r="AI61">
        <v>-1.0531</v>
      </c>
      <c r="AJ61">
        <v>-1.0901</v>
      </c>
      <c r="AK61">
        <v>-1.0161</v>
      </c>
      <c r="AL61" t="s">
        <v>363</v>
      </c>
    </row>
    <row r="62" spans="1:38" ht="12.75">
      <c r="A62" t="s">
        <v>43</v>
      </c>
      <c r="B62">
        <v>25834</v>
      </c>
      <c r="C62">
        <v>64223</v>
      </c>
      <c r="D62">
        <v>0.4076329839</v>
      </c>
      <c r="E62">
        <v>0.3864190717</v>
      </c>
      <c r="F62">
        <v>0.4300115127</v>
      </c>
      <c r="G62">
        <v>0</v>
      </c>
      <c r="H62">
        <v>0.402254644</v>
      </c>
      <c r="I62">
        <v>0.0025026795</v>
      </c>
      <c r="J62">
        <v>-1.0868</v>
      </c>
      <c r="K62">
        <v>-1.1403</v>
      </c>
      <c r="L62">
        <v>-1.0334</v>
      </c>
      <c r="M62">
        <v>0.3372920185</v>
      </c>
      <c r="N62">
        <v>0.3197387694</v>
      </c>
      <c r="O62">
        <v>0.3558089184</v>
      </c>
      <c r="P62">
        <v>31274</v>
      </c>
      <c r="Q62">
        <v>62828</v>
      </c>
      <c r="R62">
        <v>0.4791769734</v>
      </c>
      <c r="S62">
        <v>0.4544885261</v>
      </c>
      <c r="T62">
        <v>0.5052065315</v>
      </c>
      <c r="U62" s="4">
        <v>1.76994E-252</v>
      </c>
      <c r="V62">
        <v>0.4977716941</v>
      </c>
      <c r="W62">
        <v>0.0028147413</v>
      </c>
      <c r="X62">
        <v>-0.916</v>
      </c>
      <c r="Y62">
        <v>-0.9689</v>
      </c>
      <c r="Z62">
        <v>-0.8631</v>
      </c>
      <c r="AA62">
        <v>0.4001249805</v>
      </c>
      <c r="AB62">
        <v>0.379509498</v>
      </c>
      <c r="AC62">
        <v>0.4218603246</v>
      </c>
      <c r="AD62" s="4">
        <v>9.7992824E-09</v>
      </c>
      <c r="AE62">
        <v>-0.1629</v>
      </c>
      <c r="AF62">
        <v>-0.2186</v>
      </c>
      <c r="AG62">
        <v>-0.1072</v>
      </c>
      <c r="AH62">
        <v>0</v>
      </c>
      <c r="AI62">
        <v>-1.0014</v>
      </c>
      <c r="AJ62">
        <v>-1.039</v>
      </c>
      <c r="AK62">
        <v>-0.9638</v>
      </c>
      <c r="AL62" t="s">
        <v>364</v>
      </c>
    </row>
    <row r="63" spans="1:38" ht="12.75">
      <c r="A63" t="s">
        <v>44</v>
      </c>
      <c r="B63">
        <v>33332</v>
      </c>
      <c r="C63">
        <v>125081</v>
      </c>
      <c r="D63">
        <v>0.2558594467</v>
      </c>
      <c r="E63">
        <v>0.2426797843</v>
      </c>
      <c r="F63">
        <v>0.2697548814</v>
      </c>
      <c r="G63">
        <v>0</v>
      </c>
      <c r="H63">
        <v>0.2664833188</v>
      </c>
      <c r="I63">
        <v>0.0014596184</v>
      </c>
      <c r="J63">
        <v>-1.5525</v>
      </c>
      <c r="K63">
        <v>-1.6054</v>
      </c>
      <c r="L63">
        <v>-1.4997</v>
      </c>
      <c r="M63">
        <v>0.2117084549</v>
      </c>
      <c r="N63">
        <v>0.2008030693</v>
      </c>
      <c r="O63">
        <v>0.2232060997</v>
      </c>
      <c r="P63">
        <v>42100</v>
      </c>
      <c r="Q63">
        <v>122611</v>
      </c>
      <c r="R63">
        <v>0.325425031</v>
      </c>
      <c r="S63">
        <v>0.3088098356</v>
      </c>
      <c r="T63">
        <v>0.3429341899</v>
      </c>
      <c r="U63">
        <v>0</v>
      </c>
      <c r="V63">
        <v>0.3433623411</v>
      </c>
      <c r="W63">
        <v>0.0016734457</v>
      </c>
      <c r="X63">
        <v>-1.3029</v>
      </c>
      <c r="Y63">
        <v>-1.3553</v>
      </c>
      <c r="Z63">
        <v>-1.2505</v>
      </c>
      <c r="AA63">
        <v>0.2717381915</v>
      </c>
      <c r="AB63">
        <v>0.2578640801</v>
      </c>
      <c r="AC63">
        <v>0.2863587853</v>
      </c>
      <c r="AD63" s="4">
        <v>4.49201E-18</v>
      </c>
      <c r="AE63">
        <v>-0.2417</v>
      </c>
      <c r="AF63">
        <v>-0.2963</v>
      </c>
      <c r="AG63">
        <v>-0.187</v>
      </c>
      <c r="AH63">
        <v>0</v>
      </c>
      <c r="AI63">
        <v>-1.4277</v>
      </c>
      <c r="AJ63">
        <v>-1.465</v>
      </c>
      <c r="AK63">
        <v>-1.3905</v>
      </c>
      <c r="AL63" t="s">
        <v>365</v>
      </c>
    </row>
    <row r="64" spans="1:38" ht="12.75">
      <c r="A64" t="s">
        <v>38</v>
      </c>
      <c r="B64">
        <v>128348</v>
      </c>
      <c r="C64">
        <v>142714</v>
      </c>
      <c r="D64">
        <v>0.8818690163</v>
      </c>
      <c r="E64">
        <v>0.8372901921</v>
      </c>
      <c r="F64">
        <v>0.9288212967</v>
      </c>
      <c r="G64" s="4">
        <v>1.089853E-32</v>
      </c>
      <c r="H64">
        <v>0.8993371358</v>
      </c>
      <c r="I64">
        <v>0.0025103136</v>
      </c>
      <c r="J64">
        <v>-0.3151</v>
      </c>
      <c r="K64">
        <v>-0.367</v>
      </c>
      <c r="L64">
        <v>-0.2633</v>
      </c>
      <c r="M64">
        <v>0.7296940931</v>
      </c>
      <c r="N64">
        <v>0.6928077709</v>
      </c>
      <c r="O64">
        <v>0.768544309</v>
      </c>
      <c r="P64">
        <v>153763</v>
      </c>
      <c r="Q64">
        <v>152384</v>
      </c>
      <c r="R64">
        <v>1.007398052</v>
      </c>
      <c r="S64">
        <v>0.9567900095</v>
      </c>
      <c r="T64">
        <v>1.0606829347</v>
      </c>
      <c r="U64" s="4">
        <v>4.845284E-11</v>
      </c>
      <c r="V64">
        <v>1.0090495065</v>
      </c>
      <c r="W64">
        <v>0.0025732771</v>
      </c>
      <c r="X64">
        <v>-0.1729</v>
      </c>
      <c r="Y64">
        <v>-0.2245</v>
      </c>
      <c r="Z64">
        <v>-0.1214</v>
      </c>
      <c r="AA64">
        <v>0.8412030382</v>
      </c>
      <c r="AB64">
        <v>0.7989440334</v>
      </c>
      <c r="AC64">
        <v>0.8856972728</v>
      </c>
      <c r="AD64" s="4">
        <v>6.433913E-07</v>
      </c>
      <c r="AE64">
        <v>-0.1343</v>
      </c>
      <c r="AF64">
        <v>-0.1871</v>
      </c>
      <c r="AG64">
        <v>-0.0814</v>
      </c>
      <c r="AH64" s="4">
        <v>4.920911E-39</v>
      </c>
      <c r="AI64">
        <v>-0.244</v>
      </c>
      <c r="AJ64">
        <v>-0.2806</v>
      </c>
      <c r="AK64">
        <v>-0.2074</v>
      </c>
      <c r="AL64" t="s">
        <v>366</v>
      </c>
    </row>
    <row r="65" spans="1:38" ht="12.75">
      <c r="A65" t="s">
        <v>37</v>
      </c>
      <c r="B65">
        <v>310397</v>
      </c>
      <c r="C65">
        <v>234865</v>
      </c>
      <c r="D65">
        <v>1.2586069586</v>
      </c>
      <c r="E65">
        <v>1.1956104332</v>
      </c>
      <c r="F65">
        <v>1.324922761</v>
      </c>
      <c r="G65">
        <v>0.1213313858</v>
      </c>
      <c r="H65">
        <v>1.3215975135</v>
      </c>
      <c r="I65">
        <v>0.0023721408</v>
      </c>
      <c r="J65">
        <v>0.0406</v>
      </c>
      <c r="K65">
        <v>-0.0108</v>
      </c>
      <c r="L65">
        <v>0.0919</v>
      </c>
      <c r="M65">
        <v>1.0414223045</v>
      </c>
      <c r="N65">
        <v>0.9892964314</v>
      </c>
      <c r="O65">
        <v>1.0962946817</v>
      </c>
      <c r="P65">
        <v>300983</v>
      </c>
      <c r="Q65">
        <v>231938</v>
      </c>
      <c r="R65">
        <v>1.2737991934</v>
      </c>
      <c r="S65">
        <v>1.2100933999</v>
      </c>
      <c r="T65">
        <v>1.3408588009</v>
      </c>
      <c r="U65">
        <v>0.018402013</v>
      </c>
      <c r="V65">
        <v>1.297687313</v>
      </c>
      <c r="W65">
        <v>0.00236537</v>
      </c>
      <c r="X65">
        <v>0.0617</v>
      </c>
      <c r="Y65">
        <v>0.0104</v>
      </c>
      <c r="Z65">
        <v>0.113</v>
      </c>
      <c r="AA65">
        <v>1.0636547782</v>
      </c>
      <c r="AB65">
        <v>1.0104588176</v>
      </c>
      <c r="AC65">
        <v>1.1196512589</v>
      </c>
      <c r="AD65">
        <v>0.6203604361</v>
      </c>
      <c r="AE65">
        <v>-0.0132</v>
      </c>
      <c r="AF65">
        <v>-0.0653</v>
      </c>
      <c r="AG65">
        <v>0.039</v>
      </c>
      <c r="AH65">
        <v>0.0057822151</v>
      </c>
      <c r="AI65">
        <v>0.0511</v>
      </c>
      <c r="AJ65">
        <v>0.0148</v>
      </c>
      <c r="AK65">
        <v>0.0875</v>
      </c>
      <c r="AL65" t="s">
        <v>367</v>
      </c>
    </row>
    <row r="66" spans="1:38" ht="12.75">
      <c r="A66" t="s">
        <v>35</v>
      </c>
      <c r="B66">
        <v>83288</v>
      </c>
      <c r="C66">
        <v>129783</v>
      </c>
      <c r="D66">
        <v>0.6015766266</v>
      </c>
      <c r="E66">
        <v>0.5710505533</v>
      </c>
      <c r="F66">
        <v>0.6337345014</v>
      </c>
      <c r="G66" s="4">
        <v>6.11402E-152</v>
      </c>
      <c r="H66">
        <v>0.6417481488</v>
      </c>
      <c r="I66">
        <v>0.0022236857</v>
      </c>
      <c r="J66">
        <v>-0.6976</v>
      </c>
      <c r="K66">
        <v>-0.7497</v>
      </c>
      <c r="L66">
        <v>-0.6455</v>
      </c>
      <c r="M66">
        <v>0.4977688329</v>
      </c>
      <c r="N66">
        <v>0.4725103251</v>
      </c>
      <c r="O66">
        <v>0.5243775592</v>
      </c>
      <c r="P66">
        <v>116198</v>
      </c>
      <c r="Q66">
        <v>142790</v>
      </c>
      <c r="R66">
        <v>0.7309157747</v>
      </c>
      <c r="S66">
        <v>0.6941243981</v>
      </c>
      <c r="T66">
        <v>0.7696572417</v>
      </c>
      <c r="U66" s="4">
        <v>2.452258E-78</v>
      </c>
      <c r="V66">
        <v>0.8137684712</v>
      </c>
      <c r="W66">
        <v>0.00238727</v>
      </c>
      <c r="X66">
        <v>-0.4938</v>
      </c>
      <c r="Y66">
        <v>-0.5454</v>
      </c>
      <c r="Z66">
        <v>-0.4421</v>
      </c>
      <c r="AA66">
        <v>0.6103332929</v>
      </c>
      <c r="AB66">
        <v>0.5796115562</v>
      </c>
      <c r="AC66">
        <v>0.6426834049</v>
      </c>
      <c r="AD66" s="4">
        <v>5.067413E-13</v>
      </c>
      <c r="AE66">
        <v>-0.1959</v>
      </c>
      <c r="AF66">
        <v>-0.2491</v>
      </c>
      <c r="AG66">
        <v>-0.1428</v>
      </c>
      <c r="AH66" s="4">
        <v>5.14161E-222</v>
      </c>
      <c r="AI66">
        <v>-0.5957</v>
      </c>
      <c r="AJ66">
        <v>-0.6324</v>
      </c>
      <c r="AK66">
        <v>-0.559</v>
      </c>
      <c r="AL66" t="s">
        <v>368</v>
      </c>
    </row>
    <row r="67" spans="1:38" ht="12.75">
      <c r="A67" t="s">
        <v>36</v>
      </c>
      <c r="B67">
        <v>48049</v>
      </c>
      <c r="C67">
        <v>75191</v>
      </c>
      <c r="D67">
        <v>0.6123095916</v>
      </c>
      <c r="E67">
        <v>0.5809334302</v>
      </c>
      <c r="F67">
        <v>0.6453803767</v>
      </c>
      <c r="G67" s="4">
        <v>1.32714E-141</v>
      </c>
      <c r="H67">
        <v>0.6390259473</v>
      </c>
      <c r="I67">
        <v>0.0029152534</v>
      </c>
      <c r="J67">
        <v>-0.6799</v>
      </c>
      <c r="K67">
        <v>-0.7325</v>
      </c>
      <c r="L67">
        <v>-0.6273</v>
      </c>
      <c r="M67">
        <v>0.5066497223</v>
      </c>
      <c r="N67">
        <v>0.4806878172</v>
      </c>
      <c r="O67">
        <v>0.5340138274</v>
      </c>
      <c r="P67">
        <v>57502</v>
      </c>
      <c r="Q67">
        <v>75814</v>
      </c>
      <c r="R67">
        <v>0.7282126838</v>
      </c>
      <c r="S67">
        <v>0.6911316943</v>
      </c>
      <c r="T67">
        <v>0.7672831635</v>
      </c>
      <c r="U67" s="4">
        <v>1.136771E-77</v>
      </c>
      <c r="V67">
        <v>0.7584614979</v>
      </c>
      <c r="W67">
        <v>0.0031629481</v>
      </c>
      <c r="X67">
        <v>-0.4975</v>
      </c>
      <c r="Y67">
        <v>-0.5497</v>
      </c>
      <c r="Z67">
        <v>-0.4452</v>
      </c>
      <c r="AA67">
        <v>0.6080761432</v>
      </c>
      <c r="AB67">
        <v>0.5771125723</v>
      </c>
      <c r="AC67">
        <v>0.6407009891</v>
      </c>
      <c r="AD67" s="4">
        <v>2.887196E-10</v>
      </c>
      <c r="AE67">
        <v>-0.1745</v>
      </c>
      <c r="AF67">
        <v>-0.2288</v>
      </c>
      <c r="AG67">
        <v>-0.1203</v>
      </c>
      <c r="AH67" s="4">
        <v>3.37718E-212</v>
      </c>
      <c r="AI67">
        <v>-0.5887</v>
      </c>
      <c r="AJ67">
        <v>-0.6258</v>
      </c>
      <c r="AK67">
        <v>-0.5516</v>
      </c>
      <c r="AL67" t="s">
        <v>369</v>
      </c>
    </row>
    <row r="68" spans="1:38" ht="12.75">
      <c r="A68" t="s">
        <v>28</v>
      </c>
      <c r="B68">
        <v>93874</v>
      </c>
      <c r="C68">
        <v>90413</v>
      </c>
      <c r="D68">
        <v>1.0189061698</v>
      </c>
      <c r="E68">
        <v>0.9670115063</v>
      </c>
      <c r="F68">
        <v>1.07358576</v>
      </c>
      <c r="G68" s="4">
        <v>1.556475E-10</v>
      </c>
      <c r="H68">
        <v>1.0382798934</v>
      </c>
      <c r="I68">
        <v>0.0033887676</v>
      </c>
      <c r="J68">
        <v>-0.1707</v>
      </c>
      <c r="K68">
        <v>-0.223</v>
      </c>
      <c r="L68">
        <v>-0.1184</v>
      </c>
      <c r="M68">
        <v>0.8430841767</v>
      </c>
      <c r="N68">
        <v>0.8001444331</v>
      </c>
      <c r="O68">
        <v>0.8883282812</v>
      </c>
      <c r="P68">
        <v>103739</v>
      </c>
      <c r="Q68">
        <v>96271</v>
      </c>
      <c r="R68">
        <v>1.0816859689</v>
      </c>
      <c r="S68">
        <v>1.026851691</v>
      </c>
      <c r="T68">
        <v>1.1394484185</v>
      </c>
      <c r="U68">
        <v>0.0001259576</v>
      </c>
      <c r="V68">
        <v>1.0775726854</v>
      </c>
      <c r="W68">
        <v>0.0033456118</v>
      </c>
      <c r="X68">
        <v>-0.1018</v>
      </c>
      <c r="Y68">
        <v>-0.1538</v>
      </c>
      <c r="Z68">
        <v>-0.0497</v>
      </c>
      <c r="AA68">
        <v>0.9032353414</v>
      </c>
      <c r="AB68">
        <v>0.8574473224</v>
      </c>
      <c r="AC68">
        <v>0.9514684584</v>
      </c>
      <c r="AD68">
        <v>0.0260951275</v>
      </c>
      <c r="AE68">
        <v>-0.061</v>
      </c>
      <c r="AF68">
        <v>-0.1147</v>
      </c>
      <c r="AG68">
        <v>-0.0073</v>
      </c>
      <c r="AH68" s="4">
        <v>4.709086E-13</v>
      </c>
      <c r="AI68">
        <v>-0.1362</v>
      </c>
      <c r="AJ68">
        <v>-0.1731</v>
      </c>
      <c r="AK68">
        <v>-0.0993</v>
      </c>
      <c r="AL68" t="s">
        <v>370</v>
      </c>
    </row>
    <row r="69" spans="1:38" ht="12.75">
      <c r="A69" t="s">
        <v>27</v>
      </c>
      <c r="B69">
        <v>13529</v>
      </c>
      <c r="C69">
        <v>24167</v>
      </c>
      <c r="D69">
        <v>0.5350370634</v>
      </c>
      <c r="E69">
        <v>0.5064331394</v>
      </c>
      <c r="F69">
        <v>0.5652565697</v>
      </c>
      <c r="G69" s="4">
        <v>9.36871E-186</v>
      </c>
      <c r="H69">
        <v>0.5598129681</v>
      </c>
      <c r="I69">
        <v>0.0048129362</v>
      </c>
      <c r="J69">
        <v>-0.8148</v>
      </c>
      <c r="K69">
        <v>-0.8698</v>
      </c>
      <c r="L69">
        <v>-0.7599</v>
      </c>
      <c r="M69">
        <v>0.4427113069</v>
      </c>
      <c r="N69">
        <v>0.4190432633</v>
      </c>
      <c r="O69">
        <v>0.4677161487</v>
      </c>
      <c r="P69">
        <v>18044</v>
      </c>
      <c r="Q69">
        <v>24890</v>
      </c>
      <c r="R69">
        <v>0.6732372297</v>
      </c>
      <c r="S69">
        <v>0.6377948029</v>
      </c>
      <c r="T69">
        <v>0.7106492016</v>
      </c>
      <c r="U69" s="4">
        <v>9.399913E-97</v>
      </c>
      <c r="V69">
        <v>0.724949779</v>
      </c>
      <c r="W69">
        <v>0.0053968645</v>
      </c>
      <c r="X69">
        <v>-0.576</v>
      </c>
      <c r="Y69">
        <v>-0.63</v>
      </c>
      <c r="Z69">
        <v>-0.5219</v>
      </c>
      <c r="AA69">
        <v>0.5621702384</v>
      </c>
      <c r="AB69">
        <v>0.5325749091</v>
      </c>
      <c r="AC69">
        <v>0.5934101881</v>
      </c>
      <c r="AD69" s="4">
        <v>7.464133E-15</v>
      </c>
      <c r="AE69">
        <v>-0.2309</v>
      </c>
      <c r="AF69">
        <v>-0.2891</v>
      </c>
      <c r="AG69">
        <v>-0.1727</v>
      </c>
      <c r="AH69" s="4">
        <v>2.7878E-273</v>
      </c>
      <c r="AI69">
        <v>-0.6954</v>
      </c>
      <c r="AJ69">
        <v>-0.734</v>
      </c>
      <c r="AK69">
        <v>-0.6568</v>
      </c>
      <c r="AL69" t="s">
        <v>371</v>
      </c>
    </row>
    <row r="70" spans="1:38" ht="12.75">
      <c r="A70" t="s">
        <v>30</v>
      </c>
      <c r="B70">
        <v>29726</v>
      </c>
      <c r="C70">
        <v>46285</v>
      </c>
      <c r="D70">
        <v>0.6263456921</v>
      </c>
      <c r="E70">
        <v>0.5937500946</v>
      </c>
      <c r="F70">
        <v>0.6607307176</v>
      </c>
      <c r="G70" s="4">
        <v>2.25426E-128</v>
      </c>
      <c r="H70">
        <v>0.6422383061</v>
      </c>
      <c r="I70">
        <v>0.0037250145</v>
      </c>
      <c r="J70">
        <v>-0.6573</v>
      </c>
      <c r="K70">
        <v>-0.7107</v>
      </c>
      <c r="L70">
        <v>-0.6038</v>
      </c>
      <c r="M70">
        <v>0.5182637595</v>
      </c>
      <c r="N70">
        <v>0.4912928437</v>
      </c>
      <c r="O70">
        <v>0.5467153203</v>
      </c>
      <c r="P70">
        <v>33917</v>
      </c>
      <c r="Q70">
        <v>44893</v>
      </c>
      <c r="R70">
        <v>0.6756015756</v>
      </c>
      <c r="S70">
        <v>0.6405618473</v>
      </c>
      <c r="T70">
        <v>0.7125580315</v>
      </c>
      <c r="U70" s="4">
        <v>1.604791E-98</v>
      </c>
      <c r="V70">
        <v>0.7555075402</v>
      </c>
      <c r="W70">
        <v>0.0041023252</v>
      </c>
      <c r="X70">
        <v>-0.5724</v>
      </c>
      <c r="Y70">
        <v>-0.6257</v>
      </c>
      <c r="Z70">
        <v>-0.5192</v>
      </c>
      <c r="AA70">
        <v>0.5641445275</v>
      </c>
      <c r="AB70">
        <v>0.5348854617</v>
      </c>
      <c r="AC70">
        <v>0.5950041096</v>
      </c>
      <c r="AD70">
        <v>0.0071441169</v>
      </c>
      <c r="AE70">
        <v>-0.0769</v>
      </c>
      <c r="AF70">
        <v>-0.1329</v>
      </c>
      <c r="AG70">
        <v>-0.0209</v>
      </c>
      <c r="AH70" s="4">
        <v>1.88667E-223</v>
      </c>
      <c r="AI70">
        <v>-0.6149</v>
      </c>
      <c r="AJ70">
        <v>-0.6526</v>
      </c>
      <c r="AK70">
        <v>-0.5771</v>
      </c>
      <c r="AL70" t="s">
        <v>372</v>
      </c>
    </row>
    <row r="71" spans="1:38" ht="12.75">
      <c r="A71" t="s">
        <v>26</v>
      </c>
      <c r="B71">
        <v>39916</v>
      </c>
      <c r="C71">
        <v>52787</v>
      </c>
      <c r="D71">
        <v>0.7199912537</v>
      </c>
      <c r="E71">
        <v>0.6830287288</v>
      </c>
      <c r="F71">
        <v>0.7589540287</v>
      </c>
      <c r="G71" s="4">
        <v>1.126273E-82</v>
      </c>
      <c r="H71">
        <v>0.756171027</v>
      </c>
      <c r="I71">
        <v>0.0037848313</v>
      </c>
      <c r="J71">
        <v>-0.5179</v>
      </c>
      <c r="K71">
        <v>-0.5706</v>
      </c>
      <c r="L71">
        <v>-0.4652</v>
      </c>
      <c r="M71">
        <v>0.5957498848</v>
      </c>
      <c r="N71">
        <v>0.5651655967</v>
      </c>
      <c r="O71">
        <v>0.6279892608</v>
      </c>
      <c r="P71">
        <v>44938</v>
      </c>
      <c r="Q71">
        <v>57271</v>
      </c>
      <c r="R71">
        <v>0.7375821187</v>
      </c>
      <c r="S71">
        <v>0.6999853114</v>
      </c>
      <c r="T71">
        <v>0.7771982824</v>
      </c>
      <c r="U71" s="4">
        <v>1.13108E-73</v>
      </c>
      <c r="V71">
        <v>0.7846554102</v>
      </c>
      <c r="W71">
        <v>0.0037014518</v>
      </c>
      <c r="X71">
        <v>-0.4847</v>
      </c>
      <c r="Y71">
        <v>-0.537</v>
      </c>
      <c r="Z71">
        <v>-0.4324</v>
      </c>
      <c r="AA71">
        <v>0.61589986</v>
      </c>
      <c r="AB71">
        <v>0.5845055681</v>
      </c>
      <c r="AC71">
        <v>0.648980366</v>
      </c>
      <c r="AD71">
        <v>0.3618113548</v>
      </c>
      <c r="AE71">
        <v>-0.0253</v>
      </c>
      <c r="AF71">
        <v>-0.0797</v>
      </c>
      <c r="AG71">
        <v>0.0291</v>
      </c>
      <c r="AH71" s="4">
        <v>5.50413E-154</v>
      </c>
      <c r="AI71">
        <v>-0.5013</v>
      </c>
      <c r="AJ71">
        <v>-0.5385</v>
      </c>
      <c r="AK71">
        <v>-0.4641</v>
      </c>
      <c r="AL71" t="s">
        <v>373</v>
      </c>
    </row>
    <row r="72" spans="1:38" ht="12.75">
      <c r="A72" t="s">
        <v>25</v>
      </c>
      <c r="B72">
        <v>41738</v>
      </c>
      <c r="C72">
        <v>58619</v>
      </c>
      <c r="D72">
        <v>0.6998842569</v>
      </c>
      <c r="E72">
        <v>0.663680249</v>
      </c>
      <c r="F72">
        <v>0.738063207</v>
      </c>
      <c r="G72" s="4">
        <v>2.320264E-90</v>
      </c>
      <c r="H72">
        <v>0.7120216994</v>
      </c>
      <c r="I72">
        <v>0.0034851976</v>
      </c>
      <c r="J72">
        <v>-0.5463</v>
      </c>
      <c r="K72">
        <v>-0.5994</v>
      </c>
      <c r="L72">
        <v>-0.4931</v>
      </c>
      <c r="M72">
        <v>0.5791125424</v>
      </c>
      <c r="N72">
        <v>0.549155882</v>
      </c>
      <c r="O72">
        <v>0.61070335</v>
      </c>
      <c r="P72">
        <v>57603</v>
      </c>
      <c r="Q72">
        <v>63922</v>
      </c>
      <c r="R72">
        <v>0.8965983227</v>
      </c>
      <c r="S72">
        <v>0.8506348099</v>
      </c>
      <c r="T72">
        <v>0.9450454449</v>
      </c>
      <c r="U72" s="4">
        <v>4.283642E-27</v>
      </c>
      <c r="V72">
        <v>0.9011451456</v>
      </c>
      <c r="W72">
        <v>0.0037546737</v>
      </c>
      <c r="X72">
        <v>-0.2894</v>
      </c>
      <c r="Y72">
        <v>-0.3421</v>
      </c>
      <c r="Z72">
        <v>-0.2368</v>
      </c>
      <c r="AA72">
        <v>0.7486824415</v>
      </c>
      <c r="AB72">
        <v>0.7103017373</v>
      </c>
      <c r="AC72">
        <v>0.7891370228</v>
      </c>
      <c r="AD72" s="4">
        <v>8.393313E-19</v>
      </c>
      <c r="AE72">
        <v>-0.2489</v>
      </c>
      <c r="AF72">
        <v>-0.304</v>
      </c>
      <c r="AG72">
        <v>-0.1938</v>
      </c>
      <c r="AH72" s="4">
        <v>3.90293E-106</v>
      </c>
      <c r="AI72">
        <v>-0.4178</v>
      </c>
      <c r="AJ72">
        <v>-0.4553</v>
      </c>
      <c r="AK72">
        <v>-0.3804</v>
      </c>
      <c r="AL72" t="s">
        <v>374</v>
      </c>
    </row>
    <row r="73" spans="1:38" ht="12.75">
      <c r="A73" t="s">
        <v>29</v>
      </c>
      <c r="B73">
        <v>16258</v>
      </c>
      <c r="C73">
        <v>23758</v>
      </c>
      <c r="D73">
        <v>0.6777365926</v>
      </c>
      <c r="E73">
        <v>0.640797273</v>
      </c>
      <c r="F73">
        <v>0.7168053116</v>
      </c>
      <c r="G73" s="4">
        <v>5.586573E-91</v>
      </c>
      <c r="H73">
        <v>0.6843168617</v>
      </c>
      <c r="I73">
        <v>0.0053669022</v>
      </c>
      <c r="J73">
        <v>-0.5784</v>
      </c>
      <c r="K73">
        <v>-0.6345</v>
      </c>
      <c r="L73">
        <v>-0.5224</v>
      </c>
      <c r="M73">
        <v>0.5607866692</v>
      </c>
      <c r="N73">
        <v>0.530221582</v>
      </c>
      <c r="O73">
        <v>0.5931137075</v>
      </c>
      <c r="P73">
        <v>19648</v>
      </c>
      <c r="Q73">
        <v>28457</v>
      </c>
      <c r="R73">
        <v>0.7347724526</v>
      </c>
      <c r="S73">
        <v>0.695075187</v>
      </c>
      <c r="T73">
        <v>0.7767369159</v>
      </c>
      <c r="U73" s="4">
        <v>1.37513E-66</v>
      </c>
      <c r="V73">
        <v>0.6904452332</v>
      </c>
      <c r="W73">
        <v>0.0049257239</v>
      </c>
      <c r="X73">
        <v>-0.4885</v>
      </c>
      <c r="Y73">
        <v>-0.544</v>
      </c>
      <c r="Z73">
        <v>-0.4329</v>
      </c>
      <c r="AA73">
        <v>0.6135537172</v>
      </c>
      <c r="AB73">
        <v>0.5804054891</v>
      </c>
      <c r="AC73">
        <v>0.6485951132</v>
      </c>
      <c r="AD73">
        <v>0.0079793591</v>
      </c>
      <c r="AE73">
        <v>-0.082</v>
      </c>
      <c r="AF73">
        <v>-0.1425</v>
      </c>
      <c r="AG73">
        <v>-0.0214</v>
      </c>
      <c r="AH73" s="4">
        <v>2.11212E-154</v>
      </c>
      <c r="AI73">
        <v>-0.5335</v>
      </c>
      <c r="AJ73">
        <v>-0.5729</v>
      </c>
      <c r="AK73">
        <v>-0.494</v>
      </c>
      <c r="AL73" t="s">
        <v>375</v>
      </c>
    </row>
    <row r="74" spans="1:38" ht="12.75">
      <c r="A74" t="s">
        <v>39</v>
      </c>
      <c r="B74">
        <v>17718</v>
      </c>
      <c r="C74">
        <v>77015</v>
      </c>
      <c r="D74">
        <v>0.2352192806</v>
      </c>
      <c r="E74">
        <v>0.2227539148</v>
      </c>
      <c r="F74">
        <v>0.2483822114</v>
      </c>
      <c r="G74">
        <v>0</v>
      </c>
      <c r="H74">
        <v>0.2300590794</v>
      </c>
      <c r="I74">
        <v>0.0017283513</v>
      </c>
      <c r="J74">
        <v>-1.6367</v>
      </c>
      <c r="K74">
        <v>-1.6911</v>
      </c>
      <c r="L74">
        <v>-1.5822</v>
      </c>
      <c r="M74">
        <v>0.1946299467</v>
      </c>
      <c r="N74">
        <v>0.1843155988</v>
      </c>
      <c r="O74">
        <v>0.205521488</v>
      </c>
      <c r="P74">
        <v>20002</v>
      </c>
      <c r="Q74">
        <v>67511</v>
      </c>
      <c r="R74">
        <v>0.2997173498</v>
      </c>
      <c r="S74">
        <v>0.2839352374</v>
      </c>
      <c r="T74">
        <v>0.3163766871</v>
      </c>
      <c r="U74">
        <v>0</v>
      </c>
      <c r="V74">
        <v>0.2962776436</v>
      </c>
      <c r="W74">
        <v>0.0020948946</v>
      </c>
      <c r="X74">
        <v>-1.3852</v>
      </c>
      <c r="Y74">
        <v>-1.4393</v>
      </c>
      <c r="Z74">
        <v>-1.3311</v>
      </c>
      <c r="AA74">
        <v>0.2502716227</v>
      </c>
      <c r="AB74">
        <v>0.2370931568</v>
      </c>
      <c r="AC74">
        <v>0.2641825938</v>
      </c>
      <c r="AD74" s="4">
        <v>1.39714E-16</v>
      </c>
      <c r="AE74">
        <v>-0.2435</v>
      </c>
      <c r="AF74">
        <v>-0.3012</v>
      </c>
      <c r="AG74">
        <v>-0.1858</v>
      </c>
      <c r="AH74">
        <v>0</v>
      </c>
      <c r="AI74">
        <v>-1.5109</v>
      </c>
      <c r="AJ74">
        <v>-1.5494</v>
      </c>
      <c r="AK74">
        <v>-1.4725</v>
      </c>
      <c r="AL74" t="s">
        <v>376</v>
      </c>
    </row>
    <row r="75" spans="1:38" ht="12.75">
      <c r="A75" t="s">
        <v>40</v>
      </c>
      <c r="B75">
        <v>19804</v>
      </c>
      <c r="C75">
        <v>89061</v>
      </c>
      <c r="D75">
        <v>0.2418745168</v>
      </c>
      <c r="E75">
        <v>0.2290418978</v>
      </c>
      <c r="F75">
        <v>0.2554261138</v>
      </c>
      <c r="G75">
        <v>0</v>
      </c>
      <c r="H75">
        <v>0.2223644468</v>
      </c>
      <c r="I75">
        <v>0.0015801157</v>
      </c>
      <c r="J75">
        <v>-1.6088</v>
      </c>
      <c r="K75">
        <v>-1.6633</v>
      </c>
      <c r="L75">
        <v>-1.5542</v>
      </c>
      <c r="M75">
        <v>0.2001367583</v>
      </c>
      <c r="N75">
        <v>0.1895185303</v>
      </c>
      <c r="O75">
        <v>0.2113498978</v>
      </c>
      <c r="P75">
        <v>29517</v>
      </c>
      <c r="Q75">
        <v>88216</v>
      </c>
      <c r="R75">
        <v>0.355353443</v>
      </c>
      <c r="S75">
        <v>0.3368102054</v>
      </c>
      <c r="T75">
        <v>0.3749175869</v>
      </c>
      <c r="U75">
        <v>0</v>
      </c>
      <c r="V75">
        <v>0.3345991657</v>
      </c>
      <c r="W75">
        <v>0.0019475506</v>
      </c>
      <c r="X75">
        <v>-1.2149</v>
      </c>
      <c r="Y75">
        <v>-1.2685</v>
      </c>
      <c r="Z75">
        <v>-1.1613</v>
      </c>
      <c r="AA75">
        <v>0.296729178</v>
      </c>
      <c r="AB75">
        <v>0.2812451022</v>
      </c>
      <c r="AC75">
        <v>0.3130657366</v>
      </c>
      <c r="AD75" s="4">
        <v>9.877344E-40</v>
      </c>
      <c r="AE75">
        <v>-0.3859</v>
      </c>
      <c r="AF75">
        <v>-0.4432</v>
      </c>
      <c r="AG75">
        <v>-0.3285</v>
      </c>
      <c r="AH75">
        <v>0</v>
      </c>
      <c r="AI75">
        <v>-1.4118</v>
      </c>
      <c r="AJ75">
        <v>-1.4501</v>
      </c>
      <c r="AK75">
        <v>-1.3736</v>
      </c>
      <c r="AL75" t="s">
        <v>377</v>
      </c>
    </row>
    <row r="76" spans="1:38" ht="12.75">
      <c r="A76" t="s">
        <v>41</v>
      </c>
      <c r="B76">
        <v>11352</v>
      </c>
      <c r="C76">
        <v>38579</v>
      </c>
      <c r="D76">
        <v>0.3228734958</v>
      </c>
      <c r="E76">
        <v>0.3049471532</v>
      </c>
      <c r="F76">
        <v>0.34185364</v>
      </c>
      <c r="G76">
        <v>0</v>
      </c>
      <c r="H76">
        <v>0.2942533503</v>
      </c>
      <c r="I76">
        <v>0.0027617555</v>
      </c>
      <c r="J76">
        <v>-1.3199</v>
      </c>
      <c r="K76">
        <v>-1.377</v>
      </c>
      <c r="L76">
        <v>-1.2628</v>
      </c>
      <c r="M76">
        <v>0.2671585897</v>
      </c>
      <c r="N76">
        <v>0.2523256087</v>
      </c>
      <c r="O76">
        <v>0.2828635287</v>
      </c>
      <c r="P76">
        <v>16128</v>
      </c>
      <c r="Q76">
        <v>44367</v>
      </c>
      <c r="R76">
        <v>0.4426216406</v>
      </c>
      <c r="S76">
        <v>0.4186521915</v>
      </c>
      <c r="T76">
        <v>0.4679634329</v>
      </c>
      <c r="U76" s="4">
        <v>5.64097E-269</v>
      </c>
      <c r="V76">
        <v>0.3635134221</v>
      </c>
      <c r="W76">
        <v>0.0028623991</v>
      </c>
      <c r="X76">
        <v>-0.9953</v>
      </c>
      <c r="Y76">
        <v>-1.051</v>
      </c>
      <c r="Z76">
        <v>-0.9397</v>
      </c>
      <c r="AA76">
        <v>0.3696003463</v>
      </c>
      <c r="AB76">
        <v>0.3495852456</v>
      </c>
      <c r="AC76">
        <v>0.3907613885</v>
      </c>
      <c r="AD76" s="4">
        <v>8.122986E-24</v>
      </c>
      <c r="AE76">
        <v>-0.3166</v>
      </c>
      <c r="AF76">
        <v>-0.3783</v>
      </c>
      <c r="AG76">
        <v>-0.255</v>
      </c>
      <c r="AH76">
        <v>0</v>
      </c>
      <c r="AI76">
        <v>-1.1576</v>
      </c>
      <c r="AJ76">
        <v>-1.1976</v>
      </c>
      <c r="AK76">
        <v>-1.1177</v>
      </c>
      <c r="AL76" t="s">
        <v>378</v>
      </c>
    </row>
    <row r="77" spans="1:38" ht="12.75">
      <c r="A77" t="s">
        <v>46</v>
      </c>
      <c r="B77">
        <v>33650</v>
      </c>
      <c r="C77">
        <v>123871</v>
      </c>
      <c r="D77">
        <v>0.3157634942</v>
      </c>
      <c r="E77">
        <v>0.2988225864</v>
      </c>
      <c r="F77">
        <v>0.3336648193</v>
      </c>
      <c r="G77">
        <v>0</v>
      </c>
      <c r="H77">
        <v>0.2716535751</v>
      </c>
      <c r="I77">
        <v>0.0014808903</v>
      </c>
      <c r="J77">
        <v>-1.3422</v>
      </c>
      <c r="K77">
        <v>-1.3973</v>
      </c>
      <c r="L77">
        <v>-1.287</v>
      </c>
      <c r="M77">
        <v>0.2612754869</v>
      </c>
      <c r="N77">
        <v>0.2472578945</v>
      </c>
      <c r="O77">
        <v>0.2760877673</v>
      </c>
      <c r="P77">
        <v>44874</v>
      </c>
      <c r="Q77">
        <v>113877</v>
      </c>
      <c r="R77">
        <v>0.4410056924</v>
      </c>
      <c r="S77">
        <v>0.4178087923</v>
      </c>
      <c r="T77">
        <v>0.465490493</v>
      </c>
      <c r="U77" s="4">
        <v>1.63632E-287</v>
      </c>
      <c r="V77">
        <v>0.3940567454</v>
      </c>
      <c r="W77">
        <v>0.0018602074</v>
      </c>
      <c r="X77">
        <v>-0.999</v>
      </c>
      <c r="Y77">
        <v>-1.053</v>
      </c>
      <c r="Z77">
        <v>-0.945</v>
      </c>
      <c r="AA77">
        <v>0.3682509883</v>
      </c>
      <c r="AB77">
        <v>0.3488809858</v>
      </c>
      <c r="AC77">
        <v>0.3886964207</v>
      </c>
      <c r="AD77" s="4">
        <v>1.921457E-29</v>
      </c>
      <c r="AE77">
        <v>-0.3352</v>
      </c>
      <c r="AF77">
        <v>-0.3936</v>
      </c>
      <c r="AG77">
        <v>-0.2769</v>
      </c>
      <c r="AH77">
        <v>0</v>
      </c>
      <c r="AI77">
        <v>-1.1706</v>
      </c>
      <c r="AJ77">
        <v>-1.2092</v>
      </c>
      <c r="AK77">
        <v>-1.1319</v>
      </c>
      <c r="AL77" t="s">
        <v>379</v>
      </c>
    </row>
    <row r="78" spans="1:38" ht="12.75">
      <c r="A78" t="s">
        <v>48</v>
      </c>
      <c r="B78">
        <v>8496</v>
      </c>
      <c r="C78">
        <v>14728</v>
      </c>
      <c r="D78">
        <v>0.6425939805</v>
      </c>
      <c r="E78">
        <v>0.605298965</v>
      </c>
      <c r="F78">
        <v>0.6821868989</v>
      </c>
      <c r="G78" s="4">
        <v>3.050117E-95</v>
      </c>
      <c r="H78">
        <v>0.576860402</v>
      </c>
      <c r="I78">
        <v>0.0062584023</v>
      </c>
      <c r="J78">
        <v>-0.6317</v>
      </c>
      <c r="K78">
        <v>-0.6915</v>
      </c>
      <c r="L78">
        <v>-0.5719</v>
      </c>
      <c r="M78">
        <v>0.5317082505</v>
      </c>
      <c r="N78">
        <v>0.5008488462</v>
      </c>
      <c r="O78">
        <v>0.5644690326</v>
      </c>
      <c r="P78">
        <v>6296</v>
      </c>
      <c r="Q78">
        <v>11146</v>
      </c>
      <c r="R78">
        <v>0.6285590773</v>
      </c>
      <c r="S78">
        <v>0.5915127842</v>
      </c>
      <c r="T78">
        <v>0.6679255703</v>
      </c>
      <c r="U78" s="4">
        <v>4.484147E-96</v>
      </c>
      <c r="V78">
        <v>0.5648663198</v>
      </c>
      <c r="W78">
        <v>0.007118907</v>
      </c>
      <c r="X78">
        <v>-0.6446</v>
      </c>
      <c r="Y78">
        <v>-0.7054</v>
      </c>
      <c r="Z78">
        <v>-0.5839</v>
      </c>
      <c r="AA78">
        <v>0.524862843</v>
      </c>
      <c r="AB78">
        <v>0.4939282444</v>
      </c>
      <c r="AC78">
        <v>0.5577348675</v>
      </c>
      <c r="AD78">
        <v>0.5501873075</v>
      </c>
      <c r="AE78">
        <v>0.0209</v>
      </c>
      <c r="AF78">
        <v>-0.0477</v>
      </c>
      <c r="AG78">
        <v>0.0895</v>
      </c>
      <c r="AH78" s="4">
        <v>7.28335E-189</v>
      </c>
      <c r="AI78">
        <v>-0.6381</v>
      </c>
      <c r="AJ78">
        <v>-0.6808</v>
      </c>
      <c r="AK78">
        <v>-0.5955</v>
      </c>
      <c r="AL78" t="s">
        <v>380</v>
      </c>
    </row>
    <row r="79" spans="1:38" ht="12.75">
      <c r="A79" t="s">
        <v>47</v>
      </c>
      <c r="B79">
        <v>8507</v>
      </c>
      <c r="C79">
        <v>28303</v>
      </c>
      <c r="D79">
        <v>0.3307064298</v>
      </c>
      <c r="E79">
        <v>0.3118668932</v>
      </c>
      <c r="F79">
        <v>0.3506840421</v>
      </c>
      <c r="G79">
        <v>0</v>
      </c>
      <c r="H79">
        <v>0.3005688443</v>
      </c>
      <c r="I79">
        <v>0.0032587853</v>
      </c>
      <c r="J79">
        <v>-1.2959</v>
      </c>
      <c r="K79">
        <v>-1.3546</v>
      </c>
      <c r="L79">
        <v>-1.2373</v>
      </c>
      <c r="M79">
        <v>0.2736398761</v>
      </c>
      <c r="N79">
        <v>0.2580512815</v>
      </c>
      <c r="O79">
        <v>0.2901701606</v>
      </c>
      <c r="P79">
        <v>7607</v>
      </c>
      <c r="Q79">
        <v>22547</v>
      </c>
      <c r="R79">
        <v>0.3819690874</v>
      </c>
      <c r="S79">
        <v>0.3601490554</v>
      </c>
      <c r="T79">
        <v>0.4051111103</v>
      </c>
      <c r="U79">
        <v>0</v>
      </c>
      <c r="V79">
        <v>0.3373841309</v>
      </c>
      <c r="W79">
        <v>0.0038682804</v>
      </c>
      <c r="X79">
        <v>-1.1427</v>
      </c>
      <c r="Y79">
        <v>-1.2015</v>
      </c>
      <c r="Z79">
        <v>-1.0839</v>
      </c>
      <c r="AA79">
        <v>0.3189539191</v>
      </c>
      <c r="AB79">
        <v>0.3007336365</v>
      </c>
      <c r="AC79">
        <v>0.3382780978</v>
      </c>
      <c r="AD79">
        <v>1.54573E-05</v>
      </c>
      <c r="AE79">
        <v>-0.1453</v>
      </c>
      <c r="AF79">
        <v>-0.2112</v>
      </c>
      <c r="AG79">
        <v>-0.0794</v>
      </c>
      <c r="AH79">
        <v>0</v>
      </c>
      <c r="AI79">
        <v>-1.2193</v>
      </c>
      <c r="AJ79">
        <v>-1.2609</v>
      </c>
      <c r="AK79">
        <v>-1.1777</v>
      </c>
      <c r="AL79" t="s">
        <v>381</v>
      </c>
    </row>
    <row r="80" spans="1:38" ht="12.75">
      <c r="A80" t="s">
        <v>53</v>
      </c>
      <c r="B80">
        <v>1780</v>
      </c>
      <c r="C80">
        <v>8053</v>
      </c>
      <c r="D80">
        <v>0.2465286601</v>
      </c>
      <c r="E80">
        <v>0.2292098527</v>
      </c>
      <c r="F80">
        <v>0.2651560547</v>
      </c>
      <c r="G80">
        <v>0</v>
      </c>
      <c r="H80">
        <v>0.2210356389</v>
      </c>
      <c r="I80">
        <v>0.0052390471</v>
      </c>
      <c r="J80">
        <v>-1.5897</v>
      </c>
      <c r="K80">
        <v>-1.6625</v>
      </c>
      <c r="L80">
        <v>-1.5169</v>
      </c>
      <c r="M80">
        <v>0.2039877847</v>
      </c>
      <c r="N80">
        <v>0.189657503</v>
      </c>
      <c r="O80">
        <v>0.2194008444</v>
      </c>
      <c r="P80">
        <v>2178</v>
      </c>
      <c r="Q80">
        <v>7611</v>
      </c>
      <c r="R80">
        <v>0.3192214761</v>
      </c>
      <c r="S80">
        <v>0.2978092708</v>
      </c>
      <c r="T80">
        <v>0.3421731986</v>
      </c>
      <c r="U80" s="4">
        <v>7.00685E-305</v>
      </c>
      <c r="V80">
        <v>0.2861647615</v>
      </c>
      <c r="W80">
        <v>0.0061317892</v>
      </c>
      <c r="X80">
        <v>-1.3222</v>
      </c>
      <c r="Y80">
        <v>-1.3916</v>
      </c>
      <c r="Z80">
        <v>-1.2527</v>
      </c>
      <c r="AA80">
        <v>0.2665580651</v>
      </c>
      <c r="AB80">
        <v>0.2486783282</v>
      </c>
      <c r="AC80">
        <v>0.2857233382</v>
      </c>
      <c r="AD80" s="4">
        <v>4.9547705E-09</v>
      </c>
      <c r="AE80">
        <v>-0.2596</v>
      </c>
      <c r="AF80">
        <v>-0.3466</v>
      </c>
      <c r="AG80">
        <v>-0.1726</v>
      </c>
      <c r="AH80">
        <v>0</v>
      </c>
      <c r="AI80">
        <v>-1.4559</v>
      </c>
      <c r="AJ80">
        <v>-1.5063</v>
      </c>
      <c r="AK80">
        <v>-1.4056</v>
      </c>
      <c r="AL80" t="s">
        <v>382</v>
      </c>
    </row>
    <row r="81" spans="1:38" ht="12.75">
      <c r="A81" t="s">
        <v>52</v>
      </c>
      <c r="B81">
        <v>29982</v>
      </c>
      <c r="C81">
        <v>46353</v>
      </c>
      <c r="D81">
        <v>0.7031205012</v>
      </c>
      <c r="E81">
        <v>0.6656709341</v>
      </c>
      <c r="F81">
        <v>0.7426769203</v>
      </c>
      <c r="G81" s="4">
        <v>8.320906E-84</v>
      </c>
      <c r="H81">
        <v>0.6468189761</v>
      </c>
      <c r="I81">
        <v>0.0037355319</v>
      </c>
      <c r="J81">
        <v>-0.5416</v>
      </c>
      <c r="K81">
        <v>-0.5964</v>
      </c>
      <c r="L81">
        <v>-0.4869</v>
      </c>
      <c r="M81">
        <v>0.5817903419</v>
      </c>
      <c r="N81">
        <v>0.5508030553</v>
      </c>
      <c r="O81">
        <v>0.614520923</v>
      </c>
      <c r="P81">
        <v>45055</v>
      </c>
      <c r="Q81">
        <v>55474</v>
      </c>
      <c r="R81">
        <v>0.9516907261</v>
      </c>
      <c r="S81">
        <v>0.9017119512</v>
      </c>
      <c r="T81">
        <v>1.0044396517</v>
      </c>
      <c r="U81" s="4">
        <v>6.852976E-17</v>
      </c>
      <c r="V81">
        <v>0.8121822836</v>
      </c>
      <c r="W81">
        <v>0.0038263264</v>
      </c>
      <c r="X81">
        <v>-0.2298</v>
      </c>
      <c r="Y81">
        <v>-0.2838</v>
      </c>
      <c r="Z81">
        <v>-0.1759</v>
      </c>
      <c r="AA81">
        <v>0.7946860019</v>
      </c>
      <c r="AB81">
        <v>0.7529524516</v>
      </c>
      <c r="AC81">
        <v>0.8387326986</v>
      </c>
      <c r="AD81" s="4">
        <v>7.524142E-25</v>
      </c>
      <c r="AE81">
        <v>-0.3039</v>
      </c>
      <c r="AF81">
        <v>-0.3617</v>
      </c>
      <c r="AG81">
        <v>-0.246</v>
      </c>
      <c r="AH81" s="4">
        <v>5.635973E-86</v>
      </c>
      <c r="AI81">
        <v>-0.3857</v>
      </c>
      <c r="AJ81">
        <v>-0.4242</v>
      </c>
      <c r="AK81">
        <v>-0.3473</v>
      </c>
      <c r="AL81" t="s">
        <v>383</v>
      </c>
    </row>
    <row r="82" spans="1:38" ht="12.75">
      <c r="A82" t="s">
        <v>51</v>
      </c>
      <c r="B82">
        <v>12335</v>
      </c>
      <c r="C82">
        <v>26150</v>
      </c>
      <c r="D82">
        <v>0.4570757404</v>
      </c>
      <c r="E82">
        <v>0.4316666788</v>
      </c>
      <c r="F82">
        <v>0.4839804478</v>
      </c>
      <c r="G82" s="4">
        <v>2.01705E-243</v>
      </c>
      <c r="H82">
        <v>0.4717017208</v>
      </c>
      <c r="I82">
        <v>0.0042471528</v>
      </c>
      <c r="J82">
        <v>-0.9723</v>
      </c>
      <c r="K82">
        <v>-1.0295</v>
      </c>
      <c r="L82">
        <v>-0.9151</v>
      </c>
      <c r="M82">
        <v>0.378202955</v>
      </c>
      <c r="N82">
        <v>0.3571784697</v>
      </c>
      <c r="O82">
        <v>0.4004649981</v>
      </c>
      <c r="P82">
        <v>14820</v>
      </c>
      <c r="Q82">
        <v>32455</v>
      </c>
      <c r="R82">
        <v>0.5362082516</v>
      </c>
      <c r="S82">
        <v>0.5069456864</v>
      </c>
      <c r="T82">
        <v>0.5671599479</v>
      </c>
      <c r="U82" s="4">
        <v>2.74327E-173</v>
      </c>
      <c r="V82">
        <v>0.4566322601</v>
      </c>
      <c r="W82">
        <v>0.0037509605</v>
      </c>
      <c r="X82">
        <v>-0.8035</v>
      </c>
      <c r="Y82">
        <v>-0.8596</v>
      </c>
      <c r="Z82">
        <v>-0.7474</v>
      </c>
      <c r="AA82">
        <v>0.4477475507</v>
      </c>
      <c r="AB82">
        <v>0.4233125632</v>
      </c>
      <c r="AC82">
        <v>0.4735930057</v>
      </c>
      <c r="AD82" s="4">
        <v>3.9369892E-07</v>
      </c>
      <c r="AE82">
        <v>-0.1608</v>
      </c>
      <c r="AF82">
        <v>-0.223</v>
      </c>
      <c r="AG82">
        <v>-0.0987</v>
      </c>
      <c r="AH82">
        <v>0</v>
      </c>
      <c r="AI82">
        <v>-0.8879</v>
      </c>
      <c r="AJ82">
        <v>-0.928</v>
      </c>
      <c r="AK82">
        <v>-0.8478</v>
      </c>
      <c r="AL82" t="s">
        <v>384</v>
      </c>
    </row>
    <row r="83" spans="1:38" ht="12.75">
      <c r="A83" t="s">
        <v>50</v>
      </c>
      <c r="B83">
        <v>11797</v>
      </c>
      <c r="C83">
        <v>30255</v>
      </c>
      <c r="D83">
        <v>0.4342683994</v>
      </c>
      <c r="E83">
        <v>0.4102912648</v>
      </c>
      <c r="F83">
        <v>0.4596467408</v>
      </c>
      <c r="G83" s="4">
        <v>2.84611E-273</v>
      </c>
      <c r="H83">
        <v>0.3899190216</v>
      </c>
      <c r="I83">
        <v>0.0035899519</v>
      </c>
      <c r="J83">
        <v>-1.0235</v>
      </c>
      <c r="K83">
        <v>-1.0803</v>
      </c>
      <c r="L83">
        <v>-0.9667</v>
      </c>
      <c r="M83">
        <v>0.3593312385</v>
      </c>
      <c r="N83">
        <v>0.3394915876</v>
      </c>
      <c r="O83">
        <v>0.3803303047</v>
      </c>
      <c r="P83">
        <v>21591</v>
      </c>
      <c r="Q83">
        <v>36242</v>
      </c>
      <c r="R83">
        <v>0.7143836598</v>
      </c>
      <c r="S83">
        <v>0.6762174328</v>
      </c>
      <c r="T83">
        <v>0.7547040177</v>
      </c>
      <c r="U83" s="4">
        <v>6.034843E-76</v>
      </c>
      <c r="V83">
        <v>0.5957452679</v>
      </c>
      <c r="W83">
        <v>0.0040543779</v>
      </c>
      <c r="X83">
        <v>-0.5166</v>
      </c>
      <c r="Y83">
        <v>-0.5715</v>
      </c>
      <c r="Z83">
        <v>-0.4617</v>
      </c>
      <c r="AA83">
        <v>0.5965285558</v>
      </c>
      <c r="AB83">
        <v>0.5646587839</v>
      </c>
      <c r="AC83">
        <v>0.6301970818</v>
      </c>
      <c r="AD83" s="4">
        <v>1.926316E-58</v>
      </c>
      <c r="AE83">
        <v>-0.4989</v>
      </c>
      <c r="AF83">
        <v>-0.5596</v>
      </c>
      <c r="AG83">
        <v>-0.4383</v>
      </c>
      <c r="AH83">
        <v>0</v>
      </c>
      <c r="AI83">
        <v>-0.7701</v>
      </c>
      <c r="AJ83">
        <v>-0.8096</v>
      </c>
      <c r="AK83">
        <v>-0.7305</v>
      </c>
      <c r="AL83" t="s">
        <v>385</v>
      </c>
    </row>
    <row r="84" spans="1:38" ht="12.75">
      <c r="A84" t="s">
        <v>54</v>
      </c>
      <c r="B84">
        <v>4100</v>
      </c>
      <c r="C84">
        <v>11700</v>
      </c>
      <c r="D84">
        <v>0.3386321749</v>
      </c>
      <c r="E84">
        <v>0.3176315829</v>
      </c>
      <c r="F84">
        <v>0.3610212462</v>
      </c>
      <c r="G84">
        <v>0</v>
      </c>
      <c r="H84">
        <v>0.3504273504</v>
      </c>
      <c r="I84">
        <v>0.0054727558</v>
      </c>
      <c r="J84">
        <v>-1.2723</v>
      </c>
      <c r="K84">
        <v>-1.3363</v>
      </c>
      <c r="L84">
        <v>-1.2082</v>
      </c>
      <c r="M84">
        <v>0.2801979582</v>
      </c>
      <c r="N84">
        <v>0.2628212189</v>
      </c>
      <c r="O84">
        <v>0.2987235813</v>
      </c>
      <c r="P84">
        <v>4945</v>
      </c>
      <c r="Q84">
        <v>12433</v>
      </c>
      <c r="R84">
        <v>0.4323163946</v>
      </c>
      <c r="S84">
        <v>0.406508334</v>
      </c>
      <c r="T84">
        <v>0.4597629356</v>
      </c>
      <c r="U84" s="4">
        <v>6.74316E-231</v>
      </c>
      <c r="V84">
        <v>0.3977318427</v>
      </c>
      <c r="W84">
        <v>0.0056559715</v>
      </c>
      <c r="X84">
        <v>-1.0189</v>
      </c>
      <c r="Y84">
        <v>-1.0804</v>
      </c>
      <c r="Z84">
        <v>-0.9573</v>
      </c>
      <c r="AA84">
        <v>0.3609952033</v>
      </c>
      <c r="AB84">
        <v>0.3394448153</v>
      </c>
      <c r="AC84">
        <v>0.3839137643</v>
      </c>
      <c r="AD84" s="4">
        <v>4.417694E-11</v>
      </c>
      <c r="AE84">
        <v>-0.2454</v>
      </c>
      <c r="AF84">
        <v>-0.3184</v>
      </c>
      <c r="AG84">
        <v>-0.1724</v>
      </c>
      <c r="AH84">
        <v>0</v>
      </c>
      <c r="AI84">
        <v>-1.1456</v>
      </c>
      <c r="AJ84">
        <v>-1.19</v>
      </c>
      <c r="AK84">
        <v>-1.1011</v>
      </c>
      <c r="AL84" t="s">
        <v>386</v>
      </c>
    </row>
    <row r="85" spans="1:38" ht="12.75">
      <c r="A85" t="s">
        <v>55</v>
      </c>
      <c r="B85">
        <v>12328</v>
      </c>
      <c r="C85">
        <v>23354</v>
      </c>
      <c r="D85">
        <v>0.5688136719</v>
      </c>
      <c r="E85">
        <v>0.5372489271</v>
      </c>
      <c r="F85">
        <v>0.602232926</v>
      </c>
      <c r="G85" s="4">
        <v>1.37566E-147</v>
      </c>
      <c r="H85">
        <v>0.5278753104</v>
      </c>
      <c r="I85">
        <v>0.0047542831</v>
      </c>
      <c r="J85">
        <v>-0.7536</v>
      </c>
      <c r="K85">
        <v>-0.8107</v>
      </c>
      <c r="L85">
        <v>-0.6965</v>
      </c>
      <c r="M85">
        <v>0.470659439</v>
      </c>
      <c r="N85">
        <v>0.4445414924</v>
      </c>
      <c r="O85">
        <v>0.4983118815</v>
      </c>
      <c r="P85">
        <v>14203</v>
      </c>
      <c r="Q85">
        <v>27803</v>
      </c>
      <c r="R85">
        <v>0.5711366198</v>
      </c>
      <c r="S85">
        <v>0.5399668772</v>
      </c>
      <c r="T85">
        <v>0.6041056448</v>
      </c>
      <c r="U85" s="4">
        <v>1.95192E-147</v>
      </c>
      <c r="V85">
        <v>0.5108441535</v>
      </c>
      <c r="W85">
        <v>0.0042864561</v>
      </c>
      <c r="X85">
        <v>-0.7404</v>
      </c>
      <c r="Y85">
        <v>-0.7965</v>
      </c>
      <c r="Z85">
        <v>-0.6843</v>
      </c>
      <c r="AA85">
        <v>0.476913628</v>
      </c>
      <c r="AB85">
        <v>0.4508860988</v>
      </c>
      <c r="AC85">
        <v>0.5044436038</v>
      </c>
      <c r="AD85">
        <v>0.8682948272</v>
      </c>
      <c r="AE85">
        <v>-0.0053</v>
      </c>
      <c r="AF85">
        <v>-0.0673</v>
      </c>
      <c r="AG85">
        <v>0.0568</v>
      </c>
      <c r="AH85" s="4">
        <v>2.83413E-292</v>
      </c>
      <c r="AI85">
        <v>-0.747</v>
      </c>
      <c r="AJ85">
        <v>-0.7871</v>
      </c>
      <c r="AK85">
        <v>-0.7069</v>
      </c>
      <c r="AL85" t="s">
        <v>387</v>
      </c>
    </row>
    <row r="86" spans="1:38" ht="12.75">
      <c r="A86" t="s">
        <v>56</v>
      </c>
      <c r="B86">
        <v>7069</v>
      </c>
      <c r="C86">
        <v>20504</v>
      </c>
      <c r="D86">
        <v>0.3367309823</v>
      </c>
      <c r="E86">
        <v>0.3170035384</v>
      </c>
      <c r="F86">
        <v>0.3576860845</v>
      </c>
      <c r="G86">
        <v>0</v>
      </c>
      <c r="H86">
        <v>0.3447619977</v>
      </c>
      <c r="I86">
        <v>0.0041005338</v>
      </c>
      <c r="J86">
        <v>-1.2779</v>
      </c>
      <c r="K86">
        <v>-1.3383</v>
      </c>
      <c r="L86">
        <v>-1.2175</v>
      </c>
      <c r="M86">
        <v>0.2786248345</v>
      </c>
      <c r="N86">
        <v>0.2623015496</v>
      </c>
      <c r="O86">
        <v>0.2959639337</v>
      </c>
      <c r="P86">
        <v>9805</v>
      </c>
      <c r="Q86">
        <v>24864</v>
      </c>
      <c r="R86">
        <v>0.4425433676</v>
      </c>
      <c r="S86">
        <v>0.4176584932</v>
      </c>
      <c r="T86">
        <v>0.4689109294</v>
      </c>
      <c r="U86" s="4">
        <v>3.63203E-249</v>
      </c>
      <c r="V86">
        <v>0.3943452381</v>
      </c>
      <c r="W86">
        <v>0.0039824726</v>
      </c>
      <c r="X86">
        <v>-0.9955</v>
      </c>
      <c r="Y86">
        <v>-1.0534</v>
      </c>
      <c r="Z86">
        <v>-0.9376</v>
      </c>
      <c r="AA86">
        <v>0.3695349863</v>
      </c>
      <c r="AB86">
        <v>0.3487554822</v>
      </c>
      <c r="AC86">
        <v>0.3915525722</v>
      </c>
      <c r="AD86" s="4">
        <v>6.699489E-16</v>
      </c>
      <c r="AE86">
        <v>-0.2744</v>
      </c>
      <c r="AF86">
        <v>-0.341</v>
      </c>
      <c r="AG86">
        <v>-0.2078</v>
      </c>
      <c r="AH86">
        <v>0</v>
      </c>
      <c r="AI86">
        <v>-1.1367</v>
      </c>
      <c r="AJ86">
        <v>-1.1786</v>
      </c>
      <c r="AK86">
        <v>-1.0948</v>
      </c>
      <c r="AL86" t="s">
        <v>388</v>
      </c>
    </row>
    <row r="87" spans="1:38" ht="12.75">
      <c r="A87" t="s">
        <v>49</v>
      </c>
      <c r="B87">
        <v>4324</v>
      </c>
      <c r="C87">
        <v>13708</v>
      </c>
      <c r="D87">
        <v>0.3110839435</v>
      </c>
      <c r="E87">
        <v>0.291929932</v>
      </c>
      <c r="F87">
        <v>0.3314946817</v>
      </c>
      <c r="G87">
        <v>0</v>
      </c>
      <c r="H87">
        <v>0.3154362416</v>
      </c>
      <c r="I87">
        <v>0.0047969893</v>
      </c>
      <c r="J87">
        <v>-1.3571</v>
      </c>
      <c r="K87">
        <v>-1.4207</v>
      </c>
      <c r="L87">
        <v>-1.2936</v>
      </c>
      <c r="M87">
        <v>0.2574034373</v>
      </c>
      <c r="N87">
        <v>0.2415546334</v>
      </c>
      <c r="O87">
        <v>0.2742921077</v>
      </c>
      <c r="P87">
        <v>5237</v>
      </c>
      <c r="Q87">
        <v>17268</v>
      </c>
      <c r="R87">
        <v>0.3084858884</v>
      </c>
      <c r="S87">
        <v>0.2899679666</v>
      </c>
      <c r="T87">
        <v>0.328186401</v>
      </c>
      <c r="U87">
        <v>0</v>
      </c>
      <c r="V87">
        <v>0.3032777392</v>
      </c>
      <c r="W87">
        <v>0.0041908223</v>
      </c>
      <c r="X87">
        <v>-1.3564</v>
      </c>
      <c r="Y87">
        <v>-1.4183</v>
      </c>
      <c r="Z87">
        <v>-1.2945</v>
      </c>
      <c r="AA87">
        <v>0.2575935759</v>
      </c>
      <c r="AB87">
        <v>0.2421306394</v>
      </c>
      <c r="AC87">
        <v>0.2740440058</v>
      </c>
      <c r="AD87">
        <v>0.8462163722</v>
      </c>
      <c r="AE87">
        <v>0.0072</v>
      </c>
      <c r="AF87">
        <v>-0.0657</v>
      </c>
      <c r="AG87">
        <v>0.0801</v>
      </c>
      <c r="AH87">
        <v>0</v>
      </c>
      <c r="AI87">
        <v>-1.3567</v>
      </c>
      <c r="AJ87">
        <v>-1.4011</v>
      </c>
      <c r="AK87">
        <v>-1.3123</v>
      </c>
      <c r="AL87" t="s">
        <v>389</v>
      </c>
    </row>
    <row r="88" spans="1:38" ht="12.75">
      <c r="A88" t="s">
        <v>87</v>
      </c>
      <c r="B88">
        <v>418703</v>
      </c>
      <c r="C88">
        <v>274602</v>
      </c>
      <c r="D88">
        <v>1.6084738636</v>
      </c>
      <c r="E88">
        <v>1.527197952</v>
      </c>
      <c r="F88">
        <v>1.694075196</v>
      </c>
      <c r="G88" s="4">
        <v>3.233304E-27</v>
      </c>
      <c r="H88">
        <v>1.5247631117</v>
      </c>
      <c r="I88">
        <v>0.0023564018</v>
      </c>
      <c r="J88">
        <v>0.2859</v>
      </c>
      <c r="K88">
        <v>0.234</v>
      </c>
      <c r="L88">
        <v>0.3377</v>
      </c>
      <c r="M88">
        <v>1.3309163328</v>
      </c>
      <c r="N88">
        <v>1.2636653562</v>
      </c>
      <c r="O88">
        <v>1.4017463375</v>
      </c>
      <c r="P88">
        <v>426787</v>
      </c>
      <c r="Q88">
        <v>282907</v>
      </c>
      <c r="R88">
        <v>1.560615407</v>
      </c>
      <c r="S88">
        <v>1.4824300276</v>
      </c>
      <c r="T88">
        <v>1.6429243899</v>
      </c>
      <c r="U88" s="4">
        <v>5.682304E-24</v>
      </c>
      <c r="V88">
        <v>1.5085770235</v>
      </c>
      <c r="W88">
        <v>0.0023092019</v>
      </c>
      <c r="X88">
        <v>0.2648</v>
      </c>
      <c r="Y88">
        <v>0.2134</v>
      </c>
      <c r="Z88">
        <v>0.3162</v>
      </c>
      <c r="AA88">
        <v>1.3031536236</v>
      </c>
      <c r="AB88">
        <v>1.2378668399</v>
      </c>
      <c r="AC88">
        <v>1.3718837213</v>
      </c>
      <c r="AD88">
        <v>0.2802639132</v>
      </c>
      <c r="AE88">
        <v>0.029</v>
      </c>
      <c r="AF88">
        <v>-0.0237</v>
      </c>
      <c r="AG88">
        <v>0.0817</v>
      </c>
      <c r="AH88" s="4">
        <v>2.317856E-49</v>
      </c>
      <c r="AI88">
        <v>0.2753</v>
      </c>
      <c r="AJ88">
        <v>0.2388</v>
      </c>
      <c r="AK88">
        <v>0.3119</v>
      </c>
      <c r="AL88" t="s">
        <v>390</v>
      </c>
    </row>
    <row r="89" spans="1:38" ht="12.75">
      <c r="A89" t="s">
        <v>86</v>
      </c>
      <c r="B89">
        <v>299903</v>
      </c>
      <c r="C89">
        <v>190052</v>
      </c>
      <c r="D89">
        <v>1.5591293198</v>
      </c>
      <c r="E89">
        <v>1.4806724955</v>
      </c>
      <c r="F89">
        <v>1.6417433587</v>
      </c>
      <c r="G89" s="4">
        <v>4.083857E-22</v>
      </c>
      <c r="H89">
        <v>1.5780049671</v>
      </c>
      <c r="I89">
        <v>0.0028814956</v>
      </c>
      <c r="J89">
        <v>0.2547</v>
      </c>
      <c r="K89">
        <v>0.2031</v>
      </c>
      <c r="L89">
        <v>0.3063</v>
      </c>
      <c r="M89">
        <v>1.2900866614</v>
      </c>
      <c r="N89">
        <v>1.2251683116</v>
      </c>
      <c r="O89">
        <v>1.3584448587</v>
      </c>
      <c r="P89">
        <v>346588</v>
      </c>
      <c r="Q89">
        <v>221236</v>
      </c>
      <c r="R89">
        <v>1.5737417996</v>
      </c>
      <c r="S89">
        <v>1.4950251099</v>
      </c>
      <c r="T89">
        <v>1.6566031135</v>
      </c>
      <c r="U89" s="4">
        <v>1.738245E-25</v>
      </c>
      <c r="V89">
        <v>1.5665985644</v>
      </c>
      <c r="W89">
        <v>0.0026610373</v>
      </c>
      <c r="X89">
        <v>0.2732</v>
      </c>
      <c r="Y89">
        <v>0.2218</v>
      </c>
      <c r="Z89">
        <v>0.3245</v>
      </c>
      <c r="AA89">
        <v>1.3141144958</v>
      </c>
      <c r="AB89">
        <v>1.2483840545</v>
      </c>
      <c r="AC89">
        <v>1.3833058039</v>
      </c>
      <c r="AD89">
        <v>0.6945389219</v>
      </c>
      <c r="AE89">
        <v>-0.0105</v>
      </c>
      <c r="AF89">
        <v>-0.0629</v>
      </c>
      <c r="AG89">
        <v>0.0419</v>
      </c>
      <c r="AH89" s="4">
        <v>8.743003E-46</v>
      </c>
      <c r="AI89">
        <v>0.2639</v>
      </c>
      <c r="AJ89">
        <v>0.2275</v>
      </c>
      <c r="AK89">
        <v>0.3004</v>
      </c>
      <c r="AL89" t="s">
        <v>391</v>
      </c>
    </row>
    <row r="90" spans="1:38" ht="12.75">
      <c r="A90" t="s">
        <v>82</v>
      </c>
      <c r="B90">
        <v>467488</v>
      </c>
      <c r="C90">
        <v>290539</v>
      </c>
      <c r="D90">
        <v>1.6073456581</v>
      </c>
      <c r="E90">
        <v>1.5272378919</v>
      </c>
      <c r="F90">
        <v>1.6916552936</v>
      </c>
      <c r="G90" s="4">
        <v>8.043971E-28</v>
      </c>
      <c r="H90">
        <v>1.6090369968</v>
      </c>
      <c r="I90">
        <v>0.002353319</v>
      </c>
      <c r="J90">
        <v>0.2852</v>
      </c>
      <c r="K90">
        <v>0.234</v>
      </c>
      <c r="L90">
        <v>0.3363</v>
      </c>
      <c r="M90">
        <v>1.3299828099</v>
      </c>
      <c r="N90">
        <v>1.2636984041</v>
      </c>
      <c r="O90">
        <v>1.3997440125</v>
      </c>
      <c r="P90">
        <v>509355</v>
      </c>
      <c r="Q90">
        <v>294456</v>
      </c>
      <c r="R90">
        <v>1.8065645716</v>
      </c>
      <c r="S90">
        <v>1.7167499764</v>
      </c>
      <c r="T90">
        <v>1.9010779649</v>
      </c>
      <c r="U90" s="4">
        <v>3.014347E-56</v>
      </c>
      <c r="V90">
        <v>1.7298170185</v>
      </c>
      <c r="W90">
        <v>0.0024237615</v>
      </c>
      <c r="X90">
        <v>0.4111</v>
      </c>
      <c r="Y90">
        <v>0.3601</v>
      </c>
      <c r="Z90">
        <v>0.4621</v>
      </c>
      <c r="AA90">
        <v>1.5085274419</v>
      </c>
      <c r="AB90">
        <v>1.4335299667</v>
      </c>
      <c r="AC90">
        <v>1.5874485332</v>
      </c>
      <c r="AD90" s="4">
        <v>7.4725908E-06</v>
      </c>
      <c r="AE90">
        <v>-0.118</v>
      </c>
      <c r="AF90">
        <v>-0.1697</v>
      </c>
      <c r="AG90">
        <v>-0.0664</v>
      </c>
      <c r="AH90" s="4">
        <v>1.338124E-79</v>
      </c>
      <c r="AI90">
        <v>0.3481</v>
      </c>
      <c r="AJ90">
        <v>0.312</v>
      </c>
      <c r="AK90">
        <v>0.3843</v>
      </c>
      <c r="AL90" t="s">
        <v>392</v>
      </c>
    </row>
    <row r="91" spans="1:38" ht="12.75">
      <c r="A91" t="s">
        <v>105</v>
      </c>
      <c r="B91">
        <v>605922</v>
      </c>
      <c r="C91">
        <v>291301</v>
      </c>
      <c r="D91">
        <v>2.053519558</v>
      </c>
      <c r="E91">
        <v>1.9509863323</v>
      </c>
      <c r="F91">
        <v>2.161441372</v>
      </c>
      <c r="G91" s="4">
        <v>1.710804E-91</v>
      </c>
      <c r="H91">
        <v>2.0800546514</v>
      </c>
      <c r="I91">
        <v>0.0026721842</v>
      </c>
      <c r="J91">
        <v>0.5301</v>
      </c>
      <c r="K91">
        <v>0.4789</v>
      </c>
      <c r="L91">
        <v>0.5814</v>
      </c>
      <c r="M91">
        <v>1.6991651411</v>
      </c>
      <c r="N91">
        <v>1.6143250031</v>
      </c>
      <c r="O91">
        <v>1.7884640152</v>
      </c>
      <c r="P91">
        <v>549694</v>
      </c>
      <c r="Q91">
        <v>281865</v>
      </c>
      <c r="R91">
        <v>1.9889541036</v>
      </c>
      <c r="S91">
        <v>1.889864126</v>
      </c>
      <c r="T91">
        <v>2.0932395996</v>
      </c>
      <c r="U91" s="4">
        <v>2.551578E-84</v>
      </c>
      <c r="V91">
        <v>1.9502031114</v>
      </c>
      <c r="W91">
        <v>0.0026303852</v>
      </c>
      <c r="X91">
        <v>0.5073</v>
      </c>
      <c r="Y91">
        <v>0.4562</v>
      </c>
      <c r="Z91">
        <v>0.5584</v>
      </c>
      <c r="AA91">
        <v>1.6608273478</v>
      </c>
      <c r="AB91">
        <v>1.578084692</v>
      </c>
      <c r="AC91">
        <v>1.7479083938</v>
      </c>
      <c r="AD91">
        <v>0.2446411875</v>
      </c>
      <c r="AE91">
        <v>0.0308</v>
      </c>
      <c r="AF91">
        <v>-0.0211</v>
      </c>
      <c r="AG91">
        <v>0.0826</v>
      </c>
      <c r="AH91" s="4">
        <v>1.26518E-173</v>
      </c>
      <c r="AI91">
        <v>0.5187</v>
      </c>
      <c r="AJ91">
        <v>0.4825</v>
      </c>
      <c r="AK91">
        <v>0.5549</v>
      </c>
      <c r="AL91" t="s">
        <v>393</v>
      </c>
    </row>
    <row r="92" spans="1:38" ht="12.75">
      <c r="A92" t="s">
        <v>106</v>
      </c>
      <c r="B92">
        <v>352848</v>
      </c>
      <c r="C92">
        <v>173796</v>
      </c>
      <c r="D92">
        <v>2.1228948288</v>
      </c>
      <c r="E92">
        <v>2.0161544741</v>
      </c>
      <c r="F92">
        <v>2.2352862898</v>
      </c>
      <c r="G92" s="4">
        <v>1.24354E-101</v>
      </c>
      <c r="H92">
        <v>2.0302423531</v>
      </c>
      <c r="I92">
        <v>0.0034178583</v>
      </c>
      <c r="J92">
        <v>0.5634</v>
      </c>
      <c r="K92">
        <v>0.5118</v>
      </c>
      <c r="L92">
        <v>0.615</v>
      </c>
      <c r="M92">
        <v>1.7565690462</v>
      </c>
      <c r="N92">
        <v>1.6682477594</v>
      </c>
      <c r="O92">
        <v>1.849566287</v>
      </c>
      <c r="P92">
        <v>318120</v>
      </c>
      <c r="Q92">
        <v>167460</v>
      </c>
      <c r="R92">
        <v>2.0202160941</v>
      </c>
      <c r="S92">
        <v>1.9191624071</v>
      </c>
      <c r="T92">
        <v>2.126590773</v>
      </c>
      <c r="U92" s="4">
        <v>9.607257E-89</v>
      </c>
      <c r="V92">
        <v>1.8996775349</v>
      </c>
      <c r="W92">
        <v>0.0033680955</v>
      </c>
      <c r="X92">
        <v>0.5229</v>
      </c>
      <c r="Y92">
        <v>0.4716</v>
      </c>
      <c r="Z92">
        <v>0.5742</v>
      </c>
      <c r="AA92">
        <v>1.6869319062</v>
      </c>
      <c r="AB92">
        <v>1.6025495032</v>
      </c>
      <c r="AC92">
        <v>1.7757574732</v>
      </c>
      <c r="AD92">
        <v>0.0701631508</v>
      </c>
      <c r="AE92">
        <v>0.0484</v>
      </c>
      <c r="AF92">
        <v>-0.004</v>
      </c>
      <c r="AG92">
        <v>0.1008</v>
      </c>
      <c r="AH92" s="4">
        <v>5.87789E-188</v>
      </c>
      <c r="AI92">
        <v>0.5431</v>
      </c>
      <c r="AJ92">
        <v>0.5067</v>
      </c>
      <c r="AK92">
        <v>0.5795</v>
      </c>
      <c r="AL92" t="s">
        <v>394</v>
      </c>
    </row>
    <row r="93" spans="1:38" ht="12.75">
      <c r="A93" t="s">
        <v>89</v>
      </c>
      <c r="B93">
        <v>378633</v>
      </c>
      <c r="C93">
        <v>255638</v>
      </c>
      <c r="D93">
        <v>1.4480456357</v>
      </c>
      <c r="E93">
        <v>1.3753052106</v>
      </c>
      <c r="F93">
        <v>1.5246333302</v>
      </c>
      <c r="G93" s="4">
        <v>6.179252E-12</v>
      </c>
      <c r="H93">
        <v>1.481129566</v>
      </c>
      <c r="I93">
        <v>0.0024070428</v>
      </c>
      <c r="J93">
        <v>0.1808</v>
      </c>
      <c r="K93">
        <v>0.1293</v>
      </c>
      <c r="L93">
        <v>0.2323</v>
      </c>
      <c r="M93">
        <v>1.1981715282</v>
      </c>
      <c r="N93">
        <v>1.1379831583</v>
      </c>
      <c r="O93">
        <v>1.2615432844</v>
      </c>
      <c r="P93">
        <v>376223</v>
      </c>
      <c r="Q93">
        <v>270676</v>
      </c>
      <c r="R93">
        <v>1.4223796745</v>
      </c>
      <c r="S93">
        <v>1.3512762043</v>
      </c>
      <c r="T93">
        <v>1.4972245732</v>
      </c>
      <c r="U93" s="4">
        <v>4.858401E-11</v>
      </c>
      <c r="V93">
        <v>1.3899385243</v>
      </c>
      <c r="W93">
        <v>0.0022660679</v>
      </c>
      <c r="X93">
        <v>0.172</v>
      </c>
      <c r="Y93">
        <v>0.1208</v>
      </c>
      <c r="Z93">
        <v>0.2233</v>
      </c>
      <c r="AA93">
        <v>1.1877232652</v>
      </c>
      <c r="AB93">
        <v>1.1283500562</v>
      </c>
      <c r="AC93">
        <v>1.2502206624</v>
      </c>
      <c r="AD93">
        <v>0.531262224</v>
      </c>
      <c r="AE93">
        <v>0.0167</v>
      </c>
      <c r="AF93">
        <v>-0.0356</v>
      </c>
      <c r="AG93">
        <v>0.069</v>
      </c>
      <c r="AH93" s="4">
        <v>1.9976E-21</v>
      </c>
      <c r="AI93">
        <v>0.1764</v>
      </c>
      <c r="AJ93">
        <v>0.14</v>
      </c>
      <c r="AK93">
        <v>0.2128</v>
      </c>
      <c r="AL93" t="s">
        <v>395</v>
      </c>
    </row>
    <row r="94" spans="1:38" ht="12.75">
      <c r="A94" t="s">
        <v>88</v>
      </c>
      <c r="B94">
        <v>354272</v>
      </c>
      <c r="C94">
        <v>222557</v>
      </c>
      <c r="D94">
        <v>1.5581149902</v>
      </c>
      <c r="E94">
        <v>1.4799429274</v>
      </c>
      <c r="F94">
        <v>1.6404161794</v>
      </c>
      <c r="G94" s="4">
        <v>3.893379E-22</v>
      </c>
      <c r="H94">
        <v>1.5918259143</v>
      </c>
      <c r="I94">
        <v>0.0026744049</v>
      </c>
      <c r="J94">
        <v>0.2541</v>
      </c>
      <c r="K94">
        <v>0.2026</v>
      </c>
      <c r="L94">
        <v>0.3055</v>
      </c>
      <c r="M94">
        <v>1.2892473641</v>
      </c>
      <c r="N94">
        <v>1.2245646375</v>
      </c>
      <c r="O94">
        <v>1.3573466968</v>
      </c>
      <c r="P94">
        <v>340794</v>
      </c>
      <c r="Q94">
        <v>215692</v>
      </c>
      <c r="R94">
        <v>1.5963445218</v>
      </c>
      <c r="S94">
        <v>1.5164608531</v>
      </c>
      <c r="T94">
        <v>1.6804362784</v>
      </c>
      <c r="U94" s="4">
        <v>5.134266E-28</v>
      </c>
      <c r="V94">
        <v>1.5800029672</v>
      </c>
      <c r="W94">
        <v>0.0027065243</v>
      </c>
      <c r="X94">
        <v>0.2874</v>
      </c>
      <c r="Y94">
        <v>0.2361</v>
      </c>
      <c r="Z94">
        <v>0.3388</v>
      </c>
      <c r="AA94">
        <v>1.3329883447</v>
      </c>
      <c r="AB94">
        <v>1.2662834462</v>
      </c>
      <c r="AC94">
        <v>1.4032071038</v>
      </c>
      <c r="AD94">
        <v>0.3408288639</v>
      </c>
      <c r="AE94">
        <v>-0.0254</v>
      </c>
      <c r="AF94">
        <v>-0.0777</v>
      </c>
      <c r="AG94">
        <v>0.0269</v>
      </c>
      <c r="AH94" s="4">
        <v>3.299242E-48</v>
      </c>
      <c r="AI94">
        <v>0.2707</v>
      </c>
      <c r="AJ94">
        <v>0.2344</v>
      </c>
      <c r="AK94">
        <v>0.3071</v>
      </c>
      <c r="AL94" t="s">
        <v>396</v>
      </c>
    </row>
    <row r="95" spans="1:38" ht="12.75">
      <c r="A95" t="s">
        <v>95</v>
      </c>
      <c r="B95">
        <v>76240</v>
      </c>
      <c r="C95">
        <v>48497</v>
      </c>
      <c r="D95">
        <v>1.6409424965</v>
      </c>
      <c r="E95">
        <v>1.5563212302</v>
      </c>
      <c r="F95">
        <v>1.7301648428</v>
      </c>
      <c r="G95" s="4">
        <v>1.019737E-29</v>
      </c>
      <c r="H95">
        <v>1.5720560035</v>
      </c>
      <c r="I95">
        <v>0.0056934639</v>
      </c>
      <c r="J95">
        <v>0.3059</v>
      </c>
      <c r="K95">
        <v>0.2529</v>
      </c>
      <c r="L95">
        <v>0.3588</v>
      </c>
      <c r="M95">
        <v>1.3577821929</v>
      </c>
      <c r="N95">
        <v>1.2877631345</v>
      </c>
      <c r="O95">
        <v>1.4316083711</v>
      </c>
      <c r="P95">
        <v>107335</v>
      </c>
      <c r="Q95">
        <v>69932</v>
      </c>
      <c r="R95">
        <v>1.6453471857</v>
      </c>
      <c r="S95">
        <v>1.5612770272</v>
      </c>
      <c r="T95">
        <v>1.733944274</v>
      </c>
      <c r="U95" s="4">
        <v>1.675764E-32</v>
      </c>
      <c r="V95">
        <v>1.5348481382</v>
      </c>
      <c r="W95">
        <v>0.0046848397</v>
      </c>
      <c r="X95">
        <v>0.3177</v>
      </c>
      <c r="Y95">
        <v>0.2652</v>
      </c>
      <c r="Z95">
        <v>0.3701</v>
      </c>
      <c r="AA95">
        <v>1.3739068174</v>
      </c>
      <c r="AB95">
        <v>1.3037060933</v>
      </c>
      <c r="AC95">
        <v>1.4478876433</v>
      </c>
      <c r="AD95">
        <v>0.8902455906</v>
      </c>
      <c r="AE95">
        <v>-0.0039</v>
      </c>
      <c r="AF95">
        <v>-0.0586</v>
      </c>
      <c r="AG95">
        <v>0.0509</v>
      </c>
      <c r="AH95" s="4">
        <v>2.626435E-60</v>
      </c>
      <c r="AI95">
        <v>0.3118</v>
      </c>
      <c r="AJ95">
        <v>0.2745</v>
      </c>
      <c r="AK95">
        <v>0.3491</v>
      </c>
      <c r="AL95" t="s">
        <v>397</v>
      </c>
    </row>
    <row r="96" spans="1:38" ht="12.75">
      <c r="A96" t="s">
        <v>94</v>
      </c>
      <c r="B96">
        <v>331384</v>
      </c>
      <c r="C96">
        <v>216121</v>
      </c>
      <c r="D96">
        <v>1.4636286359</v>
      </c>
      <c r="E96">
        <v>1.3901642165</v>
      </c>
      <c r="F96">
        <v>1.5409753455</v>
      </c>
      <c r="G96" s="4">
        <v>3.13446E-13</v>
      </c>
      <c r="H96">
        <v>1.5333262385</v>
      </c>
      <c r="I96">
        <v>0.0026635987</v>
      </c>
      <c r="J96">
        <v>0.1915</v>
      </c>
      <c r="K96">
        <v>0.14</v>
      </c>
      <c r="L96">
        <v>0.243</v>
      </c>
      <c r="M96">
        <v>1.2110655328</v>
      </c>
      <c r="N96">
        <v>1.1502781008</v>
      </c>
      <c r="O96">
        <v>1.2750653288</v>
      </c>
      <c r="P96">
        <v>333029</v>
      </c>
      <c r="Q96">
        <v>222340</v>
      </c>
      <c r="R96">
        <v>1.4504643612</v>
      </c>
      <c r="S96">
        <v>1.3780669199</v>
      </c>
      <c r="T96">
        <v>1.5266652387</v>
      </c>
      <c r="U96" s="4">
        <v>2.235369E-13</v>
      </c>
      <c r="V96">
        <v>1.4978366466</v>
      </c>
      <c r="W96">
        <v>0.0025955143</v>
      </c>
      <c r="X96">
        <v>0.1916</v>
      </c>
      <c r="Y96">
        <v>0.1404</v>
      </c>
      <c r="Z96">
        <v>0.2428</v>
      </c>
      <c r="AA96">
        <v>1.2111746941</v>
      </c>
      <c r="AB96">
        <v>1.1507209862</v>
      </c>
      <c r="AC96">
        <v>1.2748043681</v>
      </c>
      <c r="AD96">
        <v>0.767761499</v>
      </c>
      <c r="AE96">
        <v>0.0079</v>
      </c>
      <c r="AF96">
        <v>-0.0443</v>
      </c>
      <c r="AG96">
        <v>0.06</v>
      </c>
      <c r="AH96" s="4">
        <v>5.098818E-25</v>
      </c>
      <c r="AI96">
        <v>0.1915</v>
      </c>
      <c r="AJ96">
        <v>0.1552</v>
      </c>
      <c r="AK96">
        <v>0.2279</v>
      </c>
      <c r="AL96" t="s">
        <v>398</v>
      </c>
    </row>
    <row r="97" spans="1:38" ht="12.75">
      <c r="A97" t="s">
        <v>93</v>
      </c>
      <c r="B97">
        <v>551741</v>
      </c>
      <c r="C97">
        <v>313227</v>
      </c>
      <c r="D97">
        <v>1.6854308532</v>
      </c>
      <c r="E97">
        <v>1.6013326378</v>
      </c>
      <c r="F97">
        <v>1.7739457085</v>
      </c>
      <c r="G97" s="4">
        <v>3.732888E-37</v>
      </c>
      <c r="H97">
        <v>1.7614733085</v>
      </c>
      <c r="I97">
        <v>0.0023714198</v>
      </c>
      <c r="J97">
        <v>0.3326</v>
      </c>
      <c r="K97">
        <v>0.2814</v>
      </c>
      <c r="L97">
        <v>0.3838</v>
      </c>
      <c r="M97">
        <v>1.3945936587</v>
      </c>
      <c r="N97">
        <v>1.3250073938</v>
      </c>
      <c r="O97">
        <v>1.4678344301</v>
      </c>
      <c r="P97">
        <v>532802</v>
      </c>
      <c r="Q97">
        <v>307178</v>
      </c>
      <c r="R97">
        <v>1.6888995479</v>
      </c>
      <c r="S97">
        <v>1.6047706426</v>
      </c>
      <c r="T97">
        <v>1.7774388483</v>
      </c>
      <c r="U97" s="4">
        <v>1.043236E-39</v>
      </c>
      <c r="V97">
        <v>1.7345057263</v>
      </c>
      <c r="W97">
        <v>0.0023762537</v>
      </c>
      <c r="X97">
        <v>0.3438</v>
      </c>
      <c r="Y97">
        <v>0.2927</v>
      </c>
      <c r="Z97">
        <v>0.3949</v>
      </c>
      <c r="AA97">
        <v>1.4102741494</v>
      </c>
      <c r="AB97">
        <v>1.3400243702</v>
      </c>
      <c r="AC97">
        <v>1.4842067209</v>
      </c>
      <c r="AD97">
        <v>0.9026587728</v>
      </c>
      <c r="AE97">
        <v>-0.0032</v>
      </c>
      <c r="AF97">
        <v>-0.055</v>
      </c>
      <c r="AG97">
        <v>0.0485</v>
      </c>
      <c r="AH97" s="4">
        <v>5.908768E-75</v>
      </c>
      <c r="AI97">
        <v>0.3382</v>
      </c>
      <c r="AJ97">
        <v>0.302</v>
      </c>
      <c r="AK97">
        <v>0.3744</v>
      </c>
      <c r="AL97" t="s">
        <v>399</v>
      </c>
    </row>
    <row r="98" spans="1:38" ht="12.75">
      <c r="A98" t="s">
        <v>92</v>
      </c>
      <c r="B98">
        <v>235613</v>
      </c>
      <c r="C98">
        <v>145970</v>
      </c>
      <c r="D98">
        <v>1.5681848798</v>
      </c>
      <c r="E98">
        <v>1.488978107</v>
      </c>
      <c r="F98">
        <v>1.6516050878</v>
      </c>
      <c r="G98" s="4">
        <v>6.777791E-23</v>
      </c>
      <c r="H98">
        <v>1.6141193396</v>
      </c>
      <c r="I98">
        <v>0.0033253397</v>
      </c>
      <c r="J98">
        <v>0.2605</v>
      </c>
      <c r="K98">
        <v>0.2087</v>
      </c>
      <c r="L98">
        <v>0.3123</v>
      </c>
      <c r="M98">
        <v>1.297579598</v>
      </c>
      <c r="N98">
        <v>1.2320407106</v>
      </c>
      <c r="O98">
        <v>1.3666048523</v>
      </c>
      <c r="P98">
        <v>218228</v>
      </c>
      <c r="Q98">
        <v>143267</v>
      </c>
      <c r="R98">
        <v>1.5766199474</v>
      </c>
      <c r="S98">
        <v>1.4972206937</v>
      </c>
      <c r="T98">
        <v>1.6602298305</v>
      </c>
      <c r="U98" s="4">
        <v>1.800047E-25</v>
      </c>
      <c r="V98">
        <v>1.523225865</v>
      </c>
      <c r="W98">
        <v>0.0032606867</v>
      </c>
      <c r="X98">
        <v>0.275</v>
      </c>
      <c r="Y98">
        <v>0.2233</v>
      </c>
      <c r="Z98">
        <v>0.3267</v>
      </c>
      <c r="AA98">
        <v>1.3165178226</v>
      </c>
      <c r="AB98">
        <v>1.2502174229</v>
      </c>
      <c r="AC98">
        <v>1.386334205</v>
      </c>
      <c r="AD98">
        <v>0.8087354049</v>
      </c>
      <c r="AE98">
        <v>-0.0065</v>
      </c>
      <c r="AF98">
        <v>-0.0595</v>
      </c>
      <c r="AG98">
        <v>0.0464</v>
      </c>
      <c r="AH98" s="4">
        <v>1.451567E-46</v>
      </c>
      <c r="AI98">
        <v>0.2677</v>
      </c>
      <c r="AJ98">
        <v>0.2311</v>
      </c>
      <c r="AK98">
        <v>0.3044</v>
      </c>
      <c r="AL98" t="s">
        <v>400</v>
      </c>
    </row>
    <row r="99" spans="1:38" ht="12.75">
      <c r="A99" t="s">
        <v>91</v>
      </c>
      <c r="B99">
        <v>339518</v>
      </c>
      <c r="C99">
        <v>232360</v>
      </c>
      <c r="D99">
        <v>1.4836988015</v>
      </c>
      <c r="E99">
        <v>1.4088651841</v>
      </c>
      <c r="F99">
        <v>1.5625072991</v>
      </c>
      <c r="G99" s="4">
        <v>7.966485E-15</v>
      </c>
      <c r="H99">
        <v>1.4611723188</v>
      </c>
      <c r="I99">
        <v>0.002507668</v>
      </c>
      <c r="J99">
        <v>0.2051</v>
      </c>
      <c r="K99">
        <v>0.1534</v>
      </c>
      <c r="L99">
        <v>0.2569</v>
      </c>
      <c r="M99">
        <v>1.2276723996</v>
      </c>
      <c r="N99">
        <v>1.1657520378</v>
      </c>
      <c r="O99">
        <v>1.2928817381</v>
      </c>
      <c r="P99">
        <v>377969</v>
      </c>
      <c r="Q99">
        <v>260565</v>
      </c>
      <c r="R99">
        <v>1.464948508</v>
      </c>
      <c r="S99">
        <v>1.3913138004</v>
      </c>
      <c r="T99">
        <v>1.542480302</v>
      </c>
      <c r="U99" s="4">
        <v>1.87421E-14</v>
      </c>
      <c r="V99">
        <v>1.4505747126</v>
      </c>
      <c r="W99">
        <v>0.0023594567</v>
      </c>
      <c r="X99">
        <v>0.2015</v>
      </c>
      <c r="Y99">
        <v>0.15</v>
      </c>
      <c r="Z99">
        <v>0.2531</v>
      </c>
      <c r="AA99">
        <v>1.2232693257</v>
      </c>
      <c r="AB99">
        <v>1.1617824689</v>
      </c>
      <c r="AC99">
        <v>1.2880103489</v>
      </c>
      <c r="AD99">
        <v>0.6681623773</v>
      </c>
      <c r="AE99">
        <v>0.0115</v>
      </c>
      <c r="AF99">
        <v>-0.0412</v>
      </c>
      <c r="AG99">
        <v>0.0643</v>
      </c>
      <c r="AH99" s="4">
        <v>1.16232E-27</v>
      </c>
      <c r="AI99">
        <v>0.2033</v>
      </c>
      <c r="AJ99">
        <v>0.1668</v>
      </c>
      <c r="AK99">
        <v>0.2399</v>
      </c>
      <c r="AL99" t="s">
        <v>401</v>
      </c>
    </row>
    <row r="100" spans="1:38" ht="12.75">
      <c r="A100" t="s">
        <v>90</v>
      </c>
      <c r="B100">
        <v>211605</v>
      </c>
      <c r="C100">
        <v>129019</v>
      </c>
      <c r="D100">
        <v>1.5786375445</v>
      </c>
      <c r="E100">
        <v>1.4996302534</v>
      </c>
      <c r="F100">
        <v>1.6618072963</v>
      </c>
      <c r="G100" s="4">
        <v>2.027704E-24</v>
      </c>
      <c r="H100">
        <v>1.640107271</v>
      </c>
      <c r="I100">
        <v>0.0035654085</v>
      </c>
      <c r="J100">
        <v>0.2671</v>
      </c>
      <c r="K100">
        <v>0.2158</v>
      </c>
      <c r="L100">
        <v>0.3185</v>
      </c>
      <c r="M100">
        <v>1.3062285556</v>
      </c>
      <c r="N100">
        <v>1.2408547274</v>
      </c>
      <c r="O100">
        <v>1.3750465722</v>
      </c>
      <c r="P100">
        <v>191547</v>
      </c>
      <c r="Q100">
        <v>123700</v>
      </c>
      <c r="R100">
        <v>1.532861799</v>
      </c>
      <c r="S100">
        <v>1.4562115532</v>
      </c>
      <c r="T100">
        <v>1.6135466648</v>
      </c>
      <c r="U100" s="4">
        <v>4.053851E-21</v>
      </c>
      <c r="V100">
        <v>1.548480194</v>
      </c>
      <c r="W100">
        <v>0.0035380827</v>
      </c>
      <c r="X100">
        <v>0.2468</v>
      </c>
      <c r="Y100">
        <v>0.1955</v>
      </c>
      <c r="Z100">
        <v>0.2981</v>
      </c>
      <c r="AA100">
        <v>1.2799786539</v>
      </c>
      <c r="AB100">
        <v>1.2159737458</v>
      </c>
      <c r="AC100">
        <v>1.3473525723</v>
      </c>
      <c r="AD100">
        <v>0.2882549469</v>
      </c>
      <c r="AE100">
        <v>0.0283</v>
      </c>
      <c r="AF100">
        <v>-0.0239</v>
      </c>
      <c r="AG100">
        <v>0.0804</v>
      </c>
      <c r="AH100" s="4">
        <v>9.294866E-44</v>
      </c>
      <c r="AI100">
        <v>0.257</v>
      </c>
      <c r="AJ100">
        <v>0.2207</v>
      </c>
      <c r="AK100">
        <v>0.2933</v>
      </c>
      <c r="AL100" t="s">
        <v>402</v>
      </c>
    </row>
    <row r="101" spans="1:38" ht="12.75">
      <c r="A101" t="s">
        <v>83</v>
      </c>
      <c r="B101">
        <v>355662</v>
      </c>
      <c r="C101">
        <v>269360</v>
      </c>
      <c r="D101">
        <v>1.3135619252</v>
      </c>
      <c r="E101">
        <v>1.2473678832</v>
      </c>
      <c r="F101">
        <v>1.3832686848</v>
      </c>
      <c r="G101">
        <v>0.0015861858</v>
      </c>
      <c r="H101">
        <v>1.3203964954</v>
      </c>
      <c r="I101">
        <v>0.0022140409</v>
      </c>
      <c r="J101">
        <v>0.0833</v>
      </c>
      <c r="K101">
        <v>0.0316</v>
      </c>
      <c r="L101">
        <v>0.135</v>
      </c>
      <c r="M101">
        <v>1.0868942666</v>
      </c>
      <c r="N101">
        <v>1.0321226389</v>
      </c>
      <c r="O101">
        <v>1.144572459</v>
      </c>
      <c r="P101">
        <v>354123</v>
      </c>
      <c r="Q101">
        <v>266147</v>
      </c>
      <c r="R101">
        <v>1.3453020662</v>
      </c>
      <c r="S101">
        <v>1.277726944</v>
      </c>
      <c r="T101">
        <v>1.4164510326</v>
      </c>
      <c r="U101" s="4">
        <v>9.6898439E-06</v>
      </c>
      <c r="V101">
        <v>1.3305541674</v>
      </c>
      <c r="W101">
        <v>0.002235916</v>
      </c>
      <c r="X101">
        <v>0.1163</v>
      </c>
      <c r="Y101">
        <v>0.0648</v>
      </c>
      <c r="Z101">
        <v>0.1679</v>
      </c>
      <c r="AA101">
        <v>1.1233614986</v>
      </c>
      <c r="AB101">
        <v>1.0669345501</v>
      </c>
      <c r="AC101">
        <v>1.1827726982</v>
      </c>
      <c r="AD101">
        <v>0.3515141038</v>
      </c>
      <c r="AE101">
        <v>-0.0251</v>
      </c>
      <c r="AF101">
        <v>-0.0778</v>
      </c>
      <c r="AG101">
        <v>0.0276</v>
      </c>
      <c r="AH101" s="4">
        <v>8.5255023E-08</v>
      </c>
      <c r="AI101">
        <v>0.0998</v>
      </c>
      <c r="AJ101">
        <v>0.0633</v>
      </c>
      <c r="AK101">
        <v>0.1364</v>
      </c>
      <c r="AL101" t="s">
        <v>403</v>
      </c>
    </row>
    <row r="102" spans="1:38" ht="12.75">
      <c r="A102" t="s">
        <v>96</v>
      </c>
      <c r="B102">
        <v>262415</v>
      </c>
      <c r="C102">
        <v>163988</v>
      </c>
      <c r="D102">
        <v>1.5235497185</v>
      </c>
      <c r="E102">
        <v>1.4468089112</v>
      </c>
      <c r="F102">
        <v>1.6043609677</v>
      </c>
      <c r="G102" s="4">
        <v>1.578549E-18</v>
      </c>
      <c r="H102">
        <v>1.6002085518</v>
      </c>
      <c r="I102">
        <v>0.0031237931</v>
      </c>
      <c r="J102">
        <v>0.2316</v>
      </c>
      <c r="K102">
        <v>0.1799</v>
      </c>
      <c r="L102">
        <v>0.2833</v>
      </c>
      <c r="M102">
        <v>1.2606466602</v>
      </c>
      <c r="N102">
        <v>1.1971482123</v>
      </c>
      <c r="O102">
        <v>1.3275131564</v>
      </c>
      <c r="P102">
        <v>270785</v>
      </c>
      <c r="Q102">
        <v>171877</v>
      </c>
      <c r="R102">
        <v>1.5291475805</v>
      </c>
      <c r="S102">
        <v>1.4527259335</v>
      </c>
      <c r="T102">
        <v>1.6095894408</v>
      </c>
      <c r="U102" s="4">
        <v>9.285441E-21</v>
      </c>
      <c r="V102">
        <v>1.575458031</v>
      </c>
      <c r="W102">
        <v>0.0030275724</v>
      </c>
      <c r="X102">
        <v>0.2444</v>
      </c>
      <c r="Y102">
        <v>0.1931</v>
      </c>
      <c r="Z102">
        <v>0.2957</v>
      </c>
      <c r="AA102">
        <v>1.2768771868</v>
      </c>
      <c r="AB102">
        <v>1.2130631646</v>
      </c>
      <c r="AC102">
        <v>1.3440481895</v>
      </c>
      <c r="AD102">
        <v>0.8562711383</v>
      </c>
      <c r="AE102">
        <v>-0.0048</v>
      </c>
      <c r="AF102">
        <v>-0.0572</v>
      </c>
      <c r="AG102">
        <v>0.0476</v>
      </c>
      <c r="AH102" s="4">
        <v>1.55035E-37</v>
      </c>
      <c r="AI102">
        <v>0.238</v>
      </c>
      <c r="AJ102">
        <v>0.2016</v>
      </c>
      <c r="AK102">
        <v>0.2745</v>
      </c>
      <c r="AL102" t="s">
        <v>404</v>
      </c>
    </row>
    <row r="103" spans="1:38" ht="12.75">
      <c r="A103" t="s">
        <v>97</v>
      </c>
      <c r="B103">
        <v>506465</v>
      </c>
      <c r="C103">
        <v>255799</v>
      </c>
      <c r="D103">
        <v>1.9894653506</v>
      </c>
      <c r="E103">
        <v>1.8896732653</v>
      </c>
      <c r="F103">
        <v>2.0945273735</v>
      </c>
      <c r="G103" s="4">
        <v>2.325683E-80</v>
      </c>
      <c r="H103">
        <v>1.9799334634</v>
      </c>
      <c r="I103">
        <v>0.0027821201</v>
      </c>
      <c r="J103">
        <v>0.4984</v>
      </c>
      <c r="K103">
        <v>0.447</v>
      </c>
      <c r="L103">
        <v>0.5499</v>
      </c>
      <c r="M103">
        <v>1.6461640991</v>
      </c>
      <c r="N103">
        <v>1.5635920915</v>
      </c>
      <c r="O103">
        <v>1.7330966664</v>
      </c>
      <c r="P103">
        <v>491256</v>
      </c>
      <c r="Q103">
        <v>260503</v>
      </c>
      <c r="R103">
        <v>1.8778069021</v>
      </c>
      <c r="S103">
        <v>1.7842899203</v>
      </c>
      <c r="T103">
        <v>1.9762252319</v>
      </c>
      <c r="U103" s="4">
        <v>9.721935E-67</v>
      </c>
      <c r="V103">
        <v>1.8857978603</v>
      </c>
      <c r="W103">
        <v>0.0026905509</v>
      </c>
      <c r="X103">
        <v>0.4498</v>
      </c>
      <c r="Y103">
        <v>0.3987</v>
      </c>
      <c r="Z103">
        <v>0.5009</v>
      </c>
      <c r="AA103">
        <v>1.5680166029</v>
      </c>
      <c r="AB103">
        <v>1.4899275406</v>
      </c>
      <c r="AC103">
        <v>1.6501984156</v>
      </c>
      <c r="AD103">
        <v>0.033081768</v>
      </c>
      <c r="AE103">
        <v>0.0566</v>
      </c>
      <c r="AF103">
        <v>0.0045</v>
      </c>
      <c r="AG103">
        <v>0.1086</v>
      </c>
      <c r="AH103" s="4">
        <v>1.01021E-144</v>
      </c>
      <c r="AI103">
        <v>0.4741</v>
      </c>
      <c r="AJ103">
        <v>0.4379</v>
      </c>
      <c r="AK103">
        <v>0.5104</v>
      </c>
      <c r="AL103" t="s">
        <v>405</v>
      </c>
    </row>
    <row r="104" spans="1:38" ht="12.75">
      <c r="A104" t="s">
        <v>98</v>
      </c>
      <c r="B104">
        <v>31684</v>
      </c>
      <c r="C104">
        <v>22105</v>
      </c>
      <c r="D104">
        <v>1.3662556175</v>
      </c>
      <c r="E104">
        <v>1.2959812811</v>
      </c>
      <c r="F104">
        <v>1.4403405662</v>
      </c>
      <c r="G104" s="4">
        <v>5.2998875E-06</v>
      </c>
      <c r="H104">
        <v>1.4333408731</v>
      </c>
      <c r="I104">
        <v>0.0080524768</v>
      </c>
      <c r="J104">
        <v>0.1227</v>
      </c>
      <c r="K104">
        <v>0.0699</v>
      </c>
      <c r="L104">
        <v>0.1755</v>
      </c>
      <c r="M104">
        <v>1.1304951589</v>
      </c>
      <c r="N104">
        <v>1.0723473306</v>
      </c>
      <c r="O104">
        <v>1.191796042</v>
      </c>
      <c r="P104">
        <v>49410</v>
      </c>
      <c r="Q104">
        <v>32640</v>
      </c>
      <c r="R104">
        <v>1.4788661254</v>
      </c>
      <c r="S104">
        <v>1.4036260823</v>
      </c>
      <c r="T104">
        <v>1.5581393396</v>
      </c>
      <c r="U104" s="4">
        <v>2.389067E-15</v>
      </c>
      <c r="V104">
        <v>1.5137867647</v>
      </c>
      <c r="W104">
        <v>0.0068101594</v>
      </c>
      <c r="X104">
        <v>0.211</v>
      </c>
      <c r="Y104">
        <v>0.1588</v>
      </c>
      <c r="Z104">
        <v>0.2632</v>
      </c>
      <c r="AA104">
        <v>1.2348908908</v>
      </c>
      <c r="AB104">
        <v>1.172063538</v>
      </c>
      <c r="AC104">
        <v>1.3010860442</v>
      </c>
      <c r="AD104">
        <v>0.003794859</v>
      </c>
      <c r="AE104">
        <v>-0.0804</v>
      </c>
      <c r="AF104">
        <v>-0.1348</v>
      </c>
      <c r="AG104">
        <v>-0.026</v>
      </c>
      <c r="AH104" s="4">
        <v>1.398621E-18</v>
      </c>
      <c r="AI104">
        <v>0.1668</v>
      </c>
      <c r="AJ104">
        <v>0.1297</v>
      </c>
      <c r="AK104">
        <v>0.204</v>
      </c>
      <c r="AL104" t="s">
        <v>406</v>
      </c>
    </row>
    <row r="105" spans="1:38" ht="12.75">
      <c r="A105" t="s">
        <v>84</v>
      </c>
      <c r="B105">
        <v>394883</v>
      </c>
      <c r="C105">
        <v>272074</v>
      </c>
      <c r="D105">
        <v>1.4480566353</v>
      </c>
      <c r="E105">
        <v>1.3754598381</v>
      </c>
      <c r="F105">
        <v>1.5244850928</v>
      </c>
      <c r="G105" s="4">
        <v>5.588779E-12</v>
      </c>
      <c r="H105">
        <v>1.4513808743</v>
      </c>
      <c r="I105">
        <v>0.0023096553</v>
      </c>
      <c r="J105">
        <v>0.1808</v>
      </c>
      <c r="K105">
        <v>0.1294</v>
      </c>
      <c r="L105">
        <v>0.2322</v>
      </c>
      <c r="M105">
        <v>1.1981806297</v>
      </c>
      <c r="N105">
        <v>1.1381111034</v>
      </c>
      <c r="O105">
        <v>1.2614206267</v>
      </c>
      <c r="P105">
        <v>412991</v>
      </c>
      <c r="Q105">
        <v>258791</v>
      </c>
      <c r="R105">
        <v>1.5603553223</v>
      </c>
      <c r="S105">
        <v>1.4825002791</v>
      </c>
      <c r="T105">
        <v>1.6422990039</v>
      </c>
      <c r="U105" s="4">
        <v>3.940437E-24</v>
      </c>
      <c r="V105">
        <v>1.5958476145</v>
      </c>
      <c r="W105">
        <v>0.0024832539</v>
      </c>
      <c r="X105">
        <v>0.2646</v>
      </c>
      <c r="Y105">
        <v>0.2134</v>
      </c>
      <c r="Z105">
        <v>0.3158</v>
      </c>
      <c r="AA105">
        <v>1.3029364462</v>
      </c>
      <c r="AB105">
        <v>1.2379255017</v>
      </c>
      <c r="AC105">
        <v>1.371361508</v>
      </c>
      <c r="AD105">
        <v>0.0043222081</v>
      </c>
      <c r="AE105">
        <v>-0.0759</v>
      </c>
      <c r="AF105">
        <v>-0.128</v>
      </c>
      <c r="AG105">
        <v>-0.0238</v>
      </c>
      <c r="AH105" s="4">
        <v>2.670752E-33</v>
      </c>
      <c r="AI105">
        <v>0.2227</v>
      </c>
      <c r="AJ105">
        <v>0.1864</v>
      </c>
      <c r="AK105">
        <v>0.259</v>
      </c>
      <c r="AL105" t="s">
        <v>407</v>
      </c>
    </row>
    <row r="106" spans="1:38" ht="12.75">
      <c r="A106" t="s">
        <v>85</v>
      </c>
      <c r="B106">
        <v>350366</v>
      </c>
      <c r="C106">
        <v>222371</v>
      </c>
      <c r="D106">
        <v>1.5024093792</v>
      </c>
      <c r="E106">
        <v>1.4273939166</v>
      </c>
      <c r="F106">
        <v>1.581367215</v>
      </c>
      <c r="G106" s="4">
        <v>8.178601E-17</v>
      </c>
      <c r="H106">
        <v>1.5755921411</v>
      </c>
      <c r="I106">
        <v>0.0026618454</v>
      </c>
      <c r="J106">
        <v>0.2177</v>
      </c>
      <c r="K106">
        <v>0.1664</v>
      </c>
      <c r="L106">
        <v>0.2689</v>
      </c>
      <c r="M106">
        <v>1.2431542884</v>
      </c>
      <c r="N106">
        <v>1.1810834605</v>
      </c>
      <c r="O106">
        <v>1.3084871954</v>
      </c>
      <c r="P106">
        <v>355323</v>
      </c>
      <c r="Q106">
        <v>215806</v>
      </c>
      <c r="R106">
        <v>1.5987492542</v>
      </c>
      <c r="S106">
        <v>1.5190499157</v>
      </c>
      <c r="T106">
        <v>1.6826301437</v>
      </c>
      <c r="U106" s="4">
        <v>1.676062E-28</v>
      </c>
      <c r="V106">
        <v>1.6464926832</v>
      </c>
      <c r="W106">
        <v>0.0027621556</v>
      </c>
      <c r="X106">
        <v>0.2889</v>
      </c>
      <c r="Y106">
        <v>0.2378</v>
      </c>
      <c r="Z106">
        <v>0.3401</v>
      </c>
      <c r="AA106">
        <v>1.3349963575</v>
      </c>
      <c r="AB106">
        <v>1.2684453794</v>
      </c>
      <c r="AC106">
        <v>1.4050390372</v>
      </c>
      <c r="AD106">
        <v>0.0167206749</v>
      </c>
      <c r="AE106">
        <v>-0.0633</v>
      </c>
      <c r="AF106">
        <v>-0.1152</v>
      </c>
      <c r="AG106">
        <v>-0.0115</v>
      </c>
      <c r="AH106" s="4">
        <v>8.590164E-43</v>
      </c>
      <c r="AI106">
        <v>0.2533</v>
      </c>
      <c r="AJ106">
        <v>0.2171</v>
      </c>
      <c r="AK106">
        <v>0.2895</v>
      </c>
      <c r="AL106" t="s">
        <v>408</v>
      </c>
    </row>
    <row r="107" spans="1:38" ht="12.75">
      <c r="A107" t="s">
        <v>99</v>
      </c>
      <c r="B107">
        <v>206204</v>
      </c>
      <c r="C107">
        <v>138392</v>
      </c>
      <c r="D107">
        <v>1.4139408199</v>
      </c>
      <c r="E107">
        <v>1.341640766</v>
      </c>
      <c r="F107">
        <v>1.4901370716</v>
      </c>
      <c r="G107" s="4">
        <v>4.5943601E-09</v>
      </c>
      <c r="H107">
        <v>1.4899994219</v>
      </c>
      <c r="I107">
        <v>0.0032812367</v>
      </c>
      <c r="J107">
        <v>0.157</v>
      </c>
      <c r="K107">
        <v>0.1045</v>
      </c>
      <c r="L107">
        <v>0.2094</v>
      </c>
      <c r="M107">
        <v>1.1699518242</v>
      </c>
      <c r="N107">
        <v>1.1101278353</v>
      </c>
      <c r="O107">
        <v>1.2329996847</v>
      </c>
      <c r="P107">
        <v>201428</v>
      </c>
      <c r="Q107">
        <v>139782</v>
      </c>
      <c r="R107">
        <v>1.4039116706</v>
      </c>
      <c r="S107">
        <v>1.3329780286</v>
      </c>
      <c r="T107">
        <v>1.4786200046</v>
      </c>
      <c r="U107" s="4">
        <v>1.8608188E-09</v>
      </c>
      <c r="V107">
        <v>1.4410152952</v>
      </c>
      <c r="W107">
        <v>0.0032107661</v>
      </c>
      <c r="X107">
        <v>0.159</v>
      </c>
      <c r="Y107">
        <v>0.1071</v>
      </c>
      <c r="Z107">
        <v>0.2108</v>
      </c>
      <c r="AA107">
        <v>1.1723020114</v>
      </c>
      <c r="AB107">
        <v>1.1130706133</v>
      </c>
      <c r="AC107">
        <v>1.2346853736</v>
      </c>
      <c r="AD107">
        <v>0.8283539129</v>
      </c>
      <c r="AE107">
        <v>0.0059</v>
      </c>
      <c r="AF107">
        <v>-0.0478</v>
      </c>
      <c r="AG107">
        <v>0.0597</v>
      </c>
      <c r="AH107" s="4">
        <v>5.159109E-17</v>
      </c>
      <c r="AI107">
        <v>0.158</v>
      </c>
      <c r="AJ107">
        <v>0.121</v>
      </c>
      <c r="AK107">
        <v>0.1949</v>
      </c>
      <c r="AL107" t="s">
        <v>409</v>
      </c>
    </row>
    <row r="108" spans="1:38" ht="12.75">
      <c r="A108" t="s">
        <v>100</v>
      </c>
      <c r="B108">
        <v>177706</v>
      </c>
      <c r="C108">
        <v>111107</v>
      </c>
      <c r="D108">
        <v>1.5112477386</v>
      </c>
      <c r="E108">
        <v>1.4351971518</v>
      </c>
      <c r="F108">
        <v>1.5913282189</v>
      </c>
      <c r="G108" s="4">
        <v>2.165527E-17</v>
      </c>
      <c r="H108">
        <v>1.5994131783</v>
      </c>
      <c r="I108">
        <v>0.0037941074</v>
      </c>
      <c r="J108">
        <v>0.2235</v>
      </c>
      <c r="K108">
        <v>0.1719</v>
      </c>
      <c r="L108">
        <v>0.2752</v>
      </c>
      <c r="M108">
        <v>1.2504675044</v>
      </c>
      <c r="N108">
        <v>1.1875401729</v>
      </c>
      <c r="O108">
        <v>1.3167293329</v>
      </c>
      <c r="P108">
        <v>172194</v>
      </c>
      <c r="Q108">
        <v>110592</v>
      </c>
      <c r="R108">
        <v>1.491999654</v>
      </c>
      <c r="S108">
        <v>1.4171025119</v>
      </c>
      <c r="T108">
        <v>1.570855283</v>
      </c>
      <c r="U108" s="4">
        <v>5.986554E-17</v>
      </c>
      <c r="V108">
        <v>1.5570203993</v>
      </c>
      <c r="W108">
        <v>0.0037521941</v>
      </c>
      <c r="X108">
        <v>0.2198</v>
      </c>
      <c r="Y108">
        <v>0.1683</v>
      </c>
      <c r="Z108">
        <v>0.2713</v>
      </c>
      <c r="AA108">
        <v>1.2458577217</v>
      </c>
      <c r="AB108">
        <v>1.1833167</v>
      </c>
      <c r="AC108">
        <v>1.3117041809</v>
      </c>
      <c r="AD108">
        <v>0.6643508938</v>
      </c>
      <c r="AE108">
        <v>0.0116</v>
      </c>
      <c r="AF108">
        <v>-0.0409</v>
      </c>
      <c r="AG108">
        <v>0.0642</v>
      </c>
      <c r="AH108" s="4">
        <v>1.120008E-32</v>
      </c>
      <c r="AI108">
        <v>0.2217</v>
      </c>
      <c r="AJ108">
        <v>0.1852</v>
      </c>
      <c r="AK108">
        <v>0.2582</v>
      </c>
      <c r="AL108" t="s">
        <v>410</v>
      </c>
    </row>
    <row r="109" spans="1:38" ht="12.75">
      <c r="A109" t="s">
        <v>103</v>
      </c>
      <c r="B109">
        <v>521491</v>
      </c>
      <c r="C109">
        <v>315528</v>
      </c>
      <c r="D109">
        <v>1.7252616118</v>
      </c>
      <c r="E109">
        <v>1.6388342562</v>
      </c>
      <c r="F109">
        <v>1.816246895</v>
      </c>
      <c r="G109" s="4">
        <v>5.630297E-42</v>
      </c>
      <c r="H109">
        <v>1.6527566492</v>
      </c>
      <c r="I109">
        <v>0.0022886823</v>
      </c>
      <c r="J109">
        <v>0.356</v>
      </c>
      <c r="K109">
        <v>0.3046</v>
      </c>
      <c r="L109">
        <v>0.4074</v>
      </c>
      <c r="M109">
        <v>1.4275512394</v>
      </c>
      <c r="N109">
        <v>1.3560377496</v>
      </c>
      <c r="O109">
        <v>1.5028361428</v>
      </c>
      <c r="P109">
        <v>463934</v>
      </c>
      <c r="Q109">
        <v>303584</v>
      </c>
      <c r="R109">
        <v>1.6278206735</v>
      </c>
      <c r="S109">
        <v>1.5465234733</v>
      </c>
      <c r="T109">
        <v>1.7133914816</v>
      </c>
      <c r="U109" s="4">
        <v>7.699147E-32</v>
      </c>
      <c r="V109">
        <v>1.5281898914</v>
      </c>
      <c r="W109">
        <v>0.0022436196</v>
      </c>
      <c r="X109">
        <v>0.3069</v>
      </c>
      <c r="Y109">
        <v>0.2557</v>
      </c>
      <c r="Z109">
        <v>0.3582</v>
      </c>
      <c r="AA109">
        <v>1.3592717333</v>
      </c>
      <c r="AB109">
        <v>1.2913864999</v>
      </c>
      <c r="AC109">
        <v>1.4307255381</v>
      </c>
      <c r="AD109">
        <v>0.0322324983</v>
      </c>
      <c r="AE109">
        <v>0.057</v>
      </c>
      <c r="AF109">
        <v>0.0048</v>
      </c>
      <c r="AG109">
        <v>0.1091</v>
      </c>
      <c r="AH109" s="4">
        <v>1.271465E-71</v>
      </c>
      <c r="AI109">
        <v>0.3315</v>
      </c>
      <c r="AJ109">
        <v>0.2952</v>
      </c>
      <c r="AK109">
        <v>0.3678</v>
      </c>
      <c r="AL109" t="s">
        <v>411</v>
      </c>
    </row>
    <row r="110" spans="1:38" ht="12.75">
      <c r="A110" t="s">
        <v>104</v>
      </c>
      <c r="B110">
        <v>483200</v>
      </c>
      <c r="C110">
        <v>276305</v>
      </c>
      <c r="D110">
        <v>1.7564190931</v>
      </c>
      <c r="E110">
        <v>1.6688001235</v>
      </c>
      <c r="F110">
        <v>1.8486384241</v>
      </c>
      <c r="G110" s="4">
        <v>1.658154E-46</v>
      </c>
      <c r="H110">
        <v>1.7487920957</v>
      </c>
      <c r="I110">
        <v>0.0025157919</v>
      </c>
      <c r="J110">
        <v>0.3739</v>
      </c>
      <c r="K110">
        <v>0.3227</v>
      </c>
      <c r="L110">
        <v>0.425</v>
      </c>
      <c r="M110">
        <v>1.4533321996</v>
      </c>
      <c r="N110">
        <v>1.3808327203</v>
      </c>
      <c r="O110">
        <v>1.5296382041</v>
      </c>
      <c r="P110">
        <v>470038</v>
      </c>
      <c r="Q110">
        <v>279947</v>
      </c>
      <c r="R110">
        <v>1.7446210879</v>
      </c>
      <c r="S110">
        <v>1.657848357</v>
      </c>
      <c r="T110">
        <v>1.8359355532</v>
      </c>
      <c r="U110" s="4">
        <v>2.346256E-47</v>
      </c>
      <c r="V110">
        <v>1.6790249583</v>
      </c>
      <c r="W110">
        <v>0.0024490106</v>
      </c>
      <c r="X110">
        <v>0.3762</v>
      </c>
      <c r="Y110">
        <v>0.3252</v>
      </c>
      <c r="Z110">
        <v>0.4273</v>
      </c>
      <c r="AA110">
        <v>1.4568030549</v>
      </c>
      <c r="AB110">
        <v>1.384345614</v>
      </c>
      <c r="AC110">
        <v>1.5330529598</v>
      </c>
      <c r="AD110">
        <v>0.8329192262</v>
      </c>
      <c r="AE110">
        <v>0.0056</v>
      </c>
      <c r="AF110">
        <v>-0.0461</v>
      </c>
      <c r="AG110">
        <v>0.0573</v>
      </c>
      <c r="AH110" s="4">
        <v>6.129831E-92</v>
      </c>
      <c r="AI110">
        <v>0.3751</v>
      </c>
      <c r="AJ110">
        <v>0.3389</v>
      </c>
      <c r="AK110">
        <v>0.4112</v>
      </c>
      <c r="AL110" t="s">
        <v>412</v>
      </c>
    </row>
    <row r="111" spans="1:38" ht="12.75">
      <c r="A111" t="s">
        <v>101</v>
      </c>
      <c r="B111">
        <v>363554</v>
      </c>
      <c r="C111">
        <v>219921</v>
      </c>
      <c r="D111">
        <v>1.5965627968</v>
      </c>
      <c r="E111">
        <v>1.5164403135</v>
      </c>
      <c r="F111">
        <v>1.6809186234</v>
      </c>
      <c r="G111" s="4">
        <v>3.007013E-26</v>
      </c>
      <c r="H111">
        <v>1.6531117992</v>
      </c>
      <c r="I111">
        <v>0.0027416863</v>
      </c>
      <c r="J111">
        <v>0.2784</v>
      </c>
      <c r="K111">
        <v>0.2269</v>
      </c>
      <c r="L111">
        <v>0.3299</v>
      </c>
      <c r="M111">
        <v>1.3210606344</v>
      </c>
      <c r="N111">
        <v>1.254764051</v>
      </c>
      <c r="O111">
        <v>1.3908600572</v>
      </c>
      <c r="P111">
        <v>321175</v>
      </c>
      <c r="Q111">
        <v>213595</v>
      </c>
      <c r="R111">
        <v>1.5201679261</v>
      </c>
      <c r="S111">
        <v>1.443975046</v>
      </c>
      <c r="T111">
        <v>1.6003812045</v>
      </c>
      <c r="U111" s="4">
        <v>9.748343E-20</v>
      </c>
      <c r="V111">
        <v>1.5036634753</v>
      </c>
      <c r="W111">
        <v>0.0026532598</v>
      </c>
      <c r="X111">
        <v>0.2385</v>
      </c>
      <c r="Y111">
        <v>0.1871</v>
      </c>
      <c r="Z111">
        <v>0.2899</v>
      </c>
      <c r="AA111">
        <v>1.2693789466</v>
      </c>
      <c r="AB111">
        <v>1.2057559506</v>
      </c>
      <c r="AC111">
        <v>1.3363590776</v>
      </c>
      <c r="AD111">
        <v>0.0733666898</v>
      </c>
      <c r="AE111">
        <v>0.0479</v>
      </c>
      <c r="AF111">
        <v>-0.0045</v>
      </c>
      <c r="AG111">
        <v>0.1002</v>
      </c>
      <c r="AH111" s="4">
        <v>5.186101E-44</v>
      </c>
      <c r="AI111">
        <v>0.2585</v>
      </c>
      <c r="AJ111">
        <v>0.2221</v>
      </c>
      <c r="AK111">
        <v>0.2949</v>
      </c>
      <c r="AL111" t="s">
        <v>413</v>
      </c>
    </row>
    <row r="112" spans="1:38" ht="12.75">
      <c r="A112" t="s">
        <v>102</v>
      </c>
      <c r="B112">
        <v>168290</v>
      </c>
      <c r="C112">
        <v>123820</v>
      </c>
      <c r="D112">
        <v>1.3054563455</v>
      </c>
      <c r="E112">
        <v>1.2400751211</v>
      </c>
      <c r="F112">
        <v>1.3742847034</v>
      </c>
      <c r="G112">
        <v>0.0032571386</v>
      </c>
      <c r="H112">
        <v>1.3591503796</v>
      </c>
      <c r="I112">
        <v>0.0033131291</v>
      </c>
      <c r="J112">
        <v>0.0771</v>
      </c>
      <c r="K112">
        <v>0.0258</v>
      </c>
      <c r="L112">
        <v>0.1285</v>
      </c>
      <c r="M112">
        <v>1.0801873822</v>
      </c>
      <c r="N112">
        <v>1.0260883126</v>
      </c>
      <c r="O112">
        <v>1.1371387494</v>
      </c>
      <c r="P112">
        <v>150666</v>
      </c>
      <c r="Q112">
        <v>114808</v>
      </c>
      <c r="R112">
        <v>1.2947275608</v>
      </c>
      <c r="S112">
        <v>1.2299660895</v>
      </c>
      <c r="T112">
        <v>1.3628989214</v>
      </c>
      <c r="U112">
        <v>0.0028867798</v>
      </c>
      <c r="V112">
        <v>1.3123301512</v>
      </c>
      <c r="W112">
        <v>0.0033809245</v>
      </c>
      <c r="X112">
        <v>0.078</v>
      </c>
      <c r="Y112">
        <v>0.0267</v>
      </c>
      <c r="Z112">
        <v>0.1293</v>
      </c>
      <c r="AA112">
        <v>1.0811304982</v>
      </c>
      <c r="AB112">
        <v>1.0270530198</v>
      </c>
      <c r="AC112">
        <v>1.138055321</v>
      </c>
      <c r="AD112">
        <v>0.790398578</v>
      </c>
      <c r="AE112">
        <v>0.0071</v>
      </c>
      <c r="AF112">
        <v>-0.0451</v>
      </c>
      <c r="AG112">
        <v>0.0593</v>
      </c>
      <c r="AH112">
        <v>2.8511E-05</v>
      </c>
      <c r="AI112">
        <v>0.0776</v>
      </c>
      <c r="AJ112">
        <v>0.0412</v>
      </c>
      <c r="AK112">
        <v>0.1139</v>
      </c>
      <c r="AL112" t="s">
        <v>414</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2006-09-06T19:38:13Z</cp:lastPrinted>
  <dcterms:created xsi:type="dcterms:W3CDTF">2006-01-23T20:42:54Z</dcterms:created>
  <dcterms:modified xsi:type="dcterms:W3CDTF">2008-04-09T17:07:32Z</dcterms:modified>
  <cp:category/>
  <cp:version/>
  <cp:contentType/>
  <cp:contentStatus/>
</cp:coreProperties>
</file>