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5" yWindow="1575" windowWidth="15180" windowHeight="11640" tabRatio="649" activeTab="0"/>
  </bookViews>
  <sheets>
    <sheet name="all-rha " sheetId="1" r:id="rId1"/>
    <sheet name="districts " sheetId="2" r:id="rId2"/>
    <sheet name="wpg comm areas " sheetId="3" r:id="rId3"/>
    <sheet name="wpg nbhd clus" sheetId="4" r:id="rId4"/>
    <sheet name="graph data" sheetId="5" r:id="rId5"/>
    <sheet name="orig. data" sheetId="6" r:id="rId6"/>
    <sheet name="crude rate table" sheetId="7" r:id="rId7"/>
    <sheet name="agg rha " sheetId="8" r:id="rId8"/>
    <sheet name="agg wpg comm areas" sheetId="9" r:id="rId9"/>
  </sheets>
  <definedNames/>
  <calcPr fullCalcOnLoad="1"/>
</workbook>
</file>

<file path=xl/sharedStrings.xml><?xml version="1.0" encoding="utf-8"?>
<sst xmlns="http://schemas.openxmlformats.org/spreadsheetml/2006/main" count="374" uniqueCount="315">
  <si>
    <t>area</t>
  </si>
  <si>
    <t>A-40 Central</t>
  </si>
  <si>
    <t>BN-20 North Eastman</t>
  </si>
  <si>
    <t>BS-25 South Eastman</t>
  </si>
  <si>
    <t>C-30 Interlake</t>
  </si>
  <si>
    <t>D-70 Nor-Man</t>
  </si>
  <si>
    <t>E-60 Parkland</t>
  </si>
  <si>
    <t>FB-80 Burntwood</t>
  </si>
  <si>
    <t>FC-90 Churchill</t>
  </si>
  <si>
    <t>G-15 Brandon</t>
  </si>
  <si>
    <t>GA-45 Assiniboine</t>
  </si>
  <si>
    <t>K-10 Winnipeg</t>
  </si>
  <si>
    <t>M Mid</t>
  </si>
  <si>
    <t>N North</t>
  </si>
  <si>
    <t>S South</t>
  </si>
  <si>
    <t>Z Manitoba</t>
  </si>
  <si>
    <t>A1C-40 Cent Cartier/SFX</t>
  </si>
  <si>
    <t>A1P-40 Cent Portage</t>
  </si>
  <si>
    <t>A1S-40 Cent Seven Regions</t>
  </si>
  <si>
    <t>A2C-40 Cent Carman</t>
  </si>
  <si>
    <t>A2L-40 Cent Swan Lake</t>
  </si>
  <si>
    <t>A3L-40 Cent Louise/Pembina</t>
  </si>
  <si>
    <t>A3M-40 Cent Morden/Winkler</t>
  </si>
  <si>
    <t>A4A-40 Cent Altona</t>
  </si>
  <si>
    <t>A4R-40 Cent Red River</t>
  </si>
  <si>
    <t>BN1-20 Blue Water</t>
  </si>
  <si>
    <t>BN2-20 Brokenhead</t>
  </si>
  <si>
    <t>BN4-20 Iron Rose</t>
  </si>
  <si>
    <t>BN5-20 Springfield</t>
  </si>
  <si>
    <t>BN6-20 Northern Remote</t>
  </si>
  <si>
    <t>BN7-20 Winnipeg River</t>
  </si>
  <si>
    <t>BS1-25 SE Central</t>
  </si>
  <si>
    <t>BS2-25 SE Northern</t>
  </si>
  <si>
    <t>BS3-25 SE Southern</t>
  </si>
  <si>
    <t>BS4-25 SE Western</t>
  </si>
  <si>
    <t>C1-30 IL Northeast</t>
  </si>
  <si>
    <t>C2-30 IL Northwest</t>
  </si>
  <si>
    <t>C3-30 IL Southeast</t>
  </si>
  <si>
    <t>C4-30 IL Southwest</t>
  </si>
  <si>
    <t>D1-70 F Flon/Snow L/Cran</t>
  </si>
  <si>
    <t>D2-70 The Pas/OCN/Kelsey</t>
  </si>
  <si>
    <t>D4-70 Nor-Man Other</t>
  </si>
  <si>
    <t>E1-60 PL Central</t>
  </si>
  <si>
    <t>E2-60 PL East</t>
  </si>
  <si>
    <t>E3-60 PL North</t>
  </si>
  <si>
    <t>E4-60 PL West</t>
  </si>
  <si>
    <t>FB2-80 Thompson</t>
  </si>
  <si>
    <t>FB3-80 Lynn/Leaf/SIL</t>
  </si>
  <si>
    <t>FB4-80 Gillam/Fox Lake</t>
  </si>
  <si>
    <t>FB5-80 Nelson House</t>
  </si>
  <si>
    <t>FB6-80 Norway House</t>
  </si>
  <si>
    <t>FB7-80 Cross Lake</t>
  </si>
  <si>
    <t>FB8-80 Island Lake</t>
  </si>
  <si>
    <t>FB9-80 Thick Por/Pik/Wab</t>
  </si>
  <si>
    <t>FBA-80 Tad/Broch/Lac Br</t>
  </si>
  <si>
    <t>FBB-80 Oxford H &amp; Gods</t>
  </si>
  <si>
    <t>FBC-80 Sha/York/Split/War</t>
  </si>
  <si>
    <t>G1-15 Bdn Rural</t>
  </si>
  <si>
    <t>G21-15 Southwest</t>
  </si>
  <si>
    <t>G22-15 West</t>
  </si>
  <si>
    <t>G23-15 Central</t>
  </si>
  <si>
    <t>G24-15 Southeast</t>
  </si>
  <si>
    <t>G25-15 East</t>
  </si>
  <si>
    <t>G26-15 North End</t>
  </si>
  <si>
    <t>GA11-45 Assin North 1</t>
  </si>
  <si>
    <t>GA12-45 Assin North 2</t>
  </si>
  <si>
    <t>GA21-45 Assin East 1</t>
  </si>
  <si>
    <t>GA22-45 Assin East 2</t>
  </si>
  <si>
    <t>GA31-45 Assin West 1</t>
  </si>
  <si>
    <t>GA32-45 Assin West 2</t>
  </si>
  <si>
    <t>W01 St. James - Assiniboia</t>
  </si>
  <si>
    <t>W02 Assiniboine South</t>
  </si>
  <si>
    <t>W03 Fort Garry</t>
  </si>
  <si>
    <t>W04 St. Vital</t>
  </si>
  <si>
    <t>W05 St. Boniface</t>
  </si>
  <si>
    <t>W06 Transcona</t>
  </si>
  <si>
    <t>W07 River East</t>
  </si>
  <si>
    <t>W08 Seven Oaks</t>
  </si>
  <si>
    <t>W09 Inkster</t>
  </si>
  <si>
    <t>W10 Point Douglas</t>
  </si>
  <si>
    <t>W11 Downtown</t>
  </si>
  <si>
    <t>W12 River Heights</t>
  </si>
  <si>
    <t>W002 Assiniboine South</t>
  </si>
  <si>
    <t>W006 Transcona</t>
  </si>
  <si>
    <t>W01A St. James - Assiniboia W</t>
  </si>
  <si>
    <t>W01B St. James - Assiniboia E</t>
  </si>
  <si>
    <t>W03A Fort Garry N</t>
  </si>
  <si>
    <t>W03B Fort Garry S</t>
  </si>
  <si>
    <t>W04A St. Vital North</t>
  </si>
  <si>
    <t>W04B St. Vital South</t>
  </si>
  <si>
    <t>W05A St. Boniface W</t>
  </si>
  <si>
    <t>W05B St. Boniface E</t>
  </si>
  <si>
    <t>W07A River East S</t>
  </si>
  <si>
    <t>W07B River East W</t>
  </si>
  <si>
    <t>W07C River East E</t>
  </si>
  <si>
    <t>W07D River East N</t>
  </si>
  <si>
    <t>W08A Seven Oaks W</t>
  </si>
  <si>
    <t>W08B Seven Oaks E</t>
  </si>
  <si>
    <t>W08C Seven Oaks N</t>
  </si>
  <si>
    <t>W09A Inkster West</t>
  </si>
  <si>
    <t>W09B Inkster East</t>
  </si>
  <si>
    <t>W10A Point Douglas N</t>
  </si>
  <si>
    <t>W10B Point Douglas S</t>
  </si>
  <si>
    <t>W11A Downtown W</t>
  </si>
  <si>
    <t>W11B Downtown E</t>
  </si>
  <si>
    <t>W12A River Heights W</t>
  </si>
  <si>
    <t>W12B River Heights E</t>
  </si>
  <si>
    <t xml:space="preserve"> </t>
  </si>
  <si>
    <t>Brandon</t>
  </si>
  <si>
    <t>St. Boniface W</t>
  </si>
  <si>
    <t>St. Vital North</t>
  </si>
  <si>
    <t>T1count</t>
  </si>
  <si>
    <t>T1pop</t>
  </si>
  <si>
    <t>T1_adj_rate</t>
  </si>
  <si>
    <t>T1_Lci_adj</t>
  </si>
  <si>
    <t>T1_Uci_adj</t>
  </si>
  <si>
    <t>T1prob</t>
  </si>
  <si>
    <t>T1_crd_rate</t>
  </si>
  <si>
    <t>T1_estimate</t>
  </si>
  <si>
    <t>T1_Lci_est</t>
  </si>
  <si>
    <t>T1_Uci_est</t>
  </si>
  <si>
    <t>T1_rate_ratio</t>
  </si>
  <si>
    <t>T1_Lci_ratio</t>
  </si>
  <si>
    <t>T1_Uci_ratio</t>
  </si>
  <si>
    <t>T2count</t>
  </si>
  <si>
    <t>T2pop</t>
  </si>
  <si>
    <t>T2_adj_rate</t>
  </si>
  <si>
    <t>T2_Lci_adj</t>
  </si>
  <si>
    <t>T2_Uci_adj</t>
  </si>
  <si>
    <t>T2prob</t>
  </si>
  <si>
    <t>T2_crd_rate</t>
  </si>
  <si>
    <t>T2_estimate</t>
  </si>
  <si>
    <t>T2_Lci_est</t>
  </si>
  <si>
    <t>T2_Uci_est</t>
  </si>
  <si>
    <t>T2_rate_ratio</t>
  </si>
  <si>
    <t>T2_Lci_ratio</t>
  </si>
  <si>
    <t>T2_Uci_ratio</t>
  </si>
  <si>
    <t>T1T2prob</t>
  </si>
  <si>
    <t>T1T2_estimate</t>
  </si>
  <si>
    <t>T1T2_Lci_est</t>
  </si>
  <si>
    <t>T1T2_Uci_est</t>
  </si>
  <si>
    <t>ALLprob</t>
  </si>
  <si>
    <t>ALL_estimate</t>
  </si>
  <si>
    <t>ALL_Lci_est</t>
  </si>
  <si>
    <t>ALL_Uci_est</t>
  </si>
  <si>
    <t>T1 avg</t>
  </si>
  <si>
    <t>T2 avg</t>
  </si>
  <si>
    <t>T1 adj</t>
  </si>
  <si>
    <t>T2 adj</t>
  </si>
  <si>
    <t>T1 count</t>
  </si>
  <si>
    <t>T1 pop</t>
  </si>
  <si>
    <t>T1 prob</t>
  </si>
  <si>
    <t>T2 count</t>
  </si>
  <si>
    <t>T2 pop</t>
  </si>
  <si>
    <t>T2 prob</t>
  </si>
  <si>
    <t>CI work</t>
  </si>
  <si>
    <t>NM F Flon/Snow L/Cran</t>
  </si>
  <si>
    <t>BDN Southeast</t>
  </si>
  <si>
    <t>BDN North End</t>
  </si>
  <si>
    <t>1988/89-1995/96</t>
  </si>
  <si>
    <t>1996/97-2003/04</t>
  </si>
  <si>
    <t>Mb Avg 88/89-95/96</t>
  </si>
  <si>
    <t>Mb Avg 96/97-03/04</t>
  </si>
  <si>
    <t>t</t>
  </si>
  <si>
    <t>Suppression</t>
  </si>
  <si>
    <t>T1T2 prob</t>
  </si>
  <si>
    <t>Central (1,2,t)</t>
  </si>
  <si>
    <t>Parkland (1,2)</t>
  </si>
  <si>
    <t>Nor-Man (1,2)</t>
  </si>
  <si>
    <t>Burntwood (1,2)</t>
  </si>
  <si>
    <t>North (1,2)</t>
  </si>
  <si>
    <t>Fort Garry (1,2)</t>
  </si>
  <si>
    <t>Assiniboine South (1,2)</t>
  </si>
  <si>
    <t>St. Vital (1,2)</t>
  </si>
  <si>
    <t>St. Boniface (1,2)</t>
  </si>
  <si>
    <t>Transcona (1,2)</t>
  </si>
  <si>
    <t>Seven Oaks (1,2)</t>
  </si>
  <si>
    <t>St. James - Assiniboia (1,2,t)</t>
  </si>
  <si>
    <t>Inkster (1,2)</t>
  </si>
  <si>
    <t>Point Douglas (1,2)</t>
  </si>
  <si>
    <t>Wpg Most Healthy (1,2)</t>
  </si>
  <si>
    <t>T1_crd_std_dev</t>
  </si>
  <si>
    <t>T2_crd_std_dev</t>
  </si>
  <si>
    <t>WL Wpg Most Healthy</t>
  </si>
  <si>
    <t>WA Wpg Avg Health</t>
  </si>
  <si>
    <t>WH Wpg Least Healthy</t>
  </si>
  <si>
    <t>Wpg Average Health (1,2)</t>
  </si>
  <si>
    <t>SE Northern (1,2)</t>
  </si>
  <si>
    <t>SE Central (1,2)</t>
  </si>
  <si>
    <t>SE Western (1,2)</t>
  </si>
  <si>
    <t>CE Altona (1,2)</t>
  </si>
  <si>
    <t>CE Morden/Winkler (1,2)</t>
  </si>
  <si>
    <t>CE Portage (1,t)</t>
  </si>
  <si>
    <t>CE Seven Regions (1,2)</t>
  </si>
  <si>
    <t>BDN Central (1,2)</t>
  </si>
  <si>
    <t>AS East 1 (1,2)</t>
  </si>
  <si>
    <t>PL East (1,2)</t>
  </si>
  <si>
    <t>PL North (1,2)</t>
  </si>
  <si>
    <t>IL Southwest (1,2)</t>
  </si>
  <si>
    <t>NE Springfield (1,2)</t>
  </si>
  <si>
    <t>NM The Pas/OCN/Kelsey (1,2)</t>
  </si>
  <si>
    <t>NM Nor-Man Other (1,2)</t>
  </si>
  <si>
    <t>BW Thompson (1,2)</t>
  </si>
  <si>
    <t>BW Lynn/Leaf/SIL (1,2)</t>
  </si>
  <si>
    <t>BW Cross Lake (1,2)</t>
  </si>
  <si>
    <t>BW Tad/Broch/Lac Br (1,2)</t>
  </si>
  <si>
    <t>BW Sha/York/Split/War (1,2)</t>
  </si>
  <si>
    <t>BW Nelson House (1,2)</t>
  </si>
  <si>
    <t>Fort Garry S (1,2)</t>
  </si>
  <si>
    <t>River East N (1,2)</t>
  </si>
  <si>
    <t>River East W (1,2)</t>
  </si>
  <si>
    <t>St. Boniface E (1,2)</t>
  </si>
  <si>
    <t>Seven Oaks W (1,2)</t>
  </si>
  <si>
    <t>Downtown E (1,2)</t>
  </si>
  <si>
    <t>Point Douglas S (1,2)</t>
  </si>
  <si>
    <t>Region</t>
  </si>
  <si>
    <t>Number</t>
  </si>
  <si>
    <t>South Eastman</t>
  </si>
  <si>
    <t>Central</t>
  </si>
  <si>
    <t>Assiniboine</t>
  </si>
  <si>
    <t>Parkland</t>
  </si>
  <si>
    <t>Interlake</t>
  </si>
  <si>
    <t>North Eastman</t>
  </si>
  <si>
    <t>Churchill</t>
  </si>
  <si>
    <t>Nor-Man</t>
  </si>
  <si>
    <t>Burntwood</t>
  </si>
  <si>
    <t>North</t>
  </si>
  <si>
    <t>Winnipeg</t>
  </si>
  <si>
    <t>Manitoba</t>
  </si>
  <si>
    <t>blank cells = suppressed</t>
  </si>
  <si>
    <t>South</t>
  </si>
  <si>
    <t>Mid</t>
  </si>
  <si>
    <t>Fort Garry</t>
  </si>
  <si>
    <t>Assiniboine South</t>
  </si>
  <si>
    <t>River Heights</t>
  </si>
  <si>
    <t>St. Vital</t>
  </si>
  <si>
    <t>River East</t>
  </si>
  <si>
    <t>St. Boniface</t>
  </si>
  <si>
    <t>Transcona</t>
  </si>
  <si>
    <t>Seven Oaks</t>
  </si>
  <si>
    <t>St. James - Assiniboia</t>
  </si>
  <si>
    <t>Inkster</t>
  </si>
  <si>
    <t>Downtown</t>
  </si>
  <si>
    <t>Point Douglas</t>
  </si>
  <si>
    <t>Wpg Most Healthy</t>
  </si>
  <si>
    <t>Wpg Avg Health</t>
  </si>
  <si>
    <t>Wpg Least Healthy</t>
  </si>
  <si>
    <t>Crude and Adjusted Suicide Prevalence to Compare to MB 8 Year Average, T1=1988/89-1995/96, T2=1996/97-2003/04, percent age 10+</t>
  </si>
  <si>
    <t>NE Iron Rose (s)</t>
  </si>
  <si>
    <t>South Eastman (1,2)</t>
  </si>
  <si>
    <t>Brandon (1)</t>
  </si>
  <si>
    <t>Assiniboine (1)</t>
  </si>
  <si>
    <t>Winnipeg (1,2,t)</t>
  </si>
  <si>
    <t>Interlake (1,2,t)</t>
  </si>
  <si>
    <t>North Eastman (2,t)</t>
  </si>
  <si>
    <t>South (1,2)</t>
  </si>
  <si>
    <t>River Heights (1,2)</t>
  </si>
  <si>
    <t>River East (1,2)</t>
  </si>
  <si>
    <t>Downtown (1,2,t)</t>
  </si>
  <si>
    <t>Wpg Least Healthy (1,2,t)</t>
  </si>
  <si>
    <t>Winnipeg Overall (1,2,t)</t>
  </si>
  <si>
    <t>SE Southern</t>
  </si>
  <si>
    <t>CE Cartier/SFX (1,2)</t>
  </si>
  <si>
    <t>CE Red River (1,2)</t>
  </si>
  <si>
    <t>CE Carman (1)</t>
  </si>
  <si>
    <t>CE Swan Lake</t>
  </si>
  <si>
    <t>BDN Rural</t>
  </si>
  <si>
    <t>BDN West (2)</t>
  </si>
  <si>
    <t>BDN East</t>
  </si>
  <si>
    <t>BDN Southwest</t>
  </si>
  <si>
    <t>AS East 2 (1,2)</t>
  </si>
  <si>
    <t>AS North 2</t>
  </si>
  <si>
    <t>AS West 1 (1)</t>
  </si>
  <si>
    <t>AS West 2</t>
  </si>
  <si>
    <t>AS North 1 (1,2)</t>
  </si>
  <si>
    <t>PL West</t>
  </si>
  <si>
    <t>PL Central</t>
  </si>
  <si>
    <t>IL Southeast (2,t)</t>
  </si>
  <si>
    <t>IL Northeast</t>
  </si>
  <si>
    <t>IL Northwest</t>
  </si>
  <si>
    <t>NE Winnipeg River</t>
  </si>
  <si>
    <t>NE Brokenhead</t>
  </si>
  <si>
    <t>NE Blue Water (2)</t>
  </si>
  <si>
    <t>NE Northern Remote (1,2,t)</t>
  </si>
  <si>
    <t>BW Gillam/Fox Lake (1,2)</t>
  </si>
  <si>
    <t>BW Thick Por/Pik/Wab (1)</t>
  </si>
  <si>
    <t>BW Island Lake (1,2,t)</t>
  </si>
  <si>
    <t>BW Norway House (1,2)</t>
  </si>
  <si>
    <t>BW Oxford H &amp; Gods (1,2)</t>
  </si>
  <si>
    <t>Fort Garry N (1,2)</t>
  </si>
  <si>
    <t>River Heights W (1,2)</t>
  </si>
  <si>
    <t>River Heights E</t>
  </si>
  <si>
    <t>St. Vital South (1,2)</t>
  </si>
  <si>
    <t>River East E (1,2)</t>
  </si>
  <si>
    <t>River East S</t>
  </si>
  <si>
    <t>Seven Oaks E (1,2)</t>
  </si>
  <si>
    <t>St. James - Assiniboia W (1,2)</t>
  </si>
  <si>
    <t>St. James - Assiniboia E (2,t)</t>
  </si>
  <si>
    <t>Inkster West (1,2)</t>
  </si>
  <si>
    <t>Inkster East</t>
  </si>
  <si>
    <t>Downtown W (t)</t>
  </si>
  <si>
    <t>Point Douglas N</t>
  </si>
  <si>
    <t>Average</t>
  </si>
  <si>
    <t>Seven Oaks N (s,2)</t>
  </si>
  <si>
    <t>yellow cell = suppressed value</t>
  </si>
  <si>
    <t>CE Louise/Pembina</t>
  </si>
  <si>
    <t>Appendix Table 3.8: Prevalence of Suicide or Suicide Attempts</t>
  </si>
  <si>
    <t>Suicide &amp; Attempts</t>
  </si>
  <si>
    <t>per 2 yrs</t>
  </si>
  <si>
    <t xml:space="preserve">*this has been done to get a stable rate </t>
  </si>
  <si>
    <t>note: for this indicator, if a person attempted or committed suicide in a 2-year period, they were counted once; so rates = [year 1 to year 2/population at mid-point in the period]</t>
  </si>
  <si>
    <t>Crude</t>
  </si>
  <si>
    <t>Percent</t>
  </si>
  <si>
    <t>(%)</t>
  </si>
  <si>
    <t>Source: Manitoba Centre for Health Policy, 2008</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</si>
</sst>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
    <numFmt numFmtId="176" formatCode="0.00000"/>
    <numFmt numFmtId="177" formatCode="0.000000"/>
    <numFmt numFmtId="178" formatCode="#,##0.0"/>
  </numFmts>
  <fonts count="20">
    <font>
      <sz val="10"/>
      <name val="Arial"/>
      <family val="0"/>
    </font>
    <font>
      <sz val="10"/>
      <name val="Univers 45 Light"/>
      <family val="0"/>
    </font>
    <font>
      <sz val="8"/>
      <name val="Arial"/>
      <family val="0"/>
    </font>
    <font>
      <b/>
      <sz val="10"/>
      <name val="Arial"/>
      <family val="2"/>
    </font>
    <font>
      <sz val="8"/>
      <name val="Univers 45 Light"/>
      <family val="0"/>
    </font>
    <font>
      <i/>
      <sz val="10"/>
      <name val="Arial"/>
      <family val="2"/>
    </font>
    <font>
      <b/>
      <sz val="11"/>
      <name val="Univers 45 Light"/>
      <family val="2"/>
    </font>
    <font>
      <sz val="7"/>
      <name val="Univers 45 Light"/>
      <family val="2"/>
    </font>
    <font>
      <b/>
      <sz val="8"/>
      <name val="Univers 45 Light"/>
      <family val="0"/>
    </font>
    <font>
      <b/>
      <sz val="12.5"/>
      <name val="Univers 45 Light"/>
      <family val="2"/>
    </font>
    <font>
      <sz val="8.25"/>
      <name val="Univers 45 Light"/>
      <family val="0"/>
    </font>
    <font>
      <b/>
      <sz val="10"/>
      <name val="Univers 45 Light"/>
      <family val="0"/>
    </font>
    <font>
      <sz val="9"/>
      <name val="Univers 45 Light"/>
      <family val="2"/>
    </font>
    <font>
      <sz val="8.5"/>
      <name val="Univers 45 Light"/>
      <family val="0"/>
    </font>
    <font>
      <sz val="6"/>
      <name val="Univers 45 Light"/>
      <family val="2"/>
    </font>
    <font>
      <sz val="5.5"/>
      <name val="Arial MT"/>
      <family val="3"/>
    </font>
    <font>
      <b/>
      <sz val="20"/>
      <name val="Arial"/>
      <family val="2"/>
    </font>
    <font>
      <u val="single"/>
      <sz val="10"/>
      <color indexed="12"/>
      <name val="Arial"/>
      <family val="0"/>
    </font>
    <font>
      <u val="single"/>
      <sz val="10"/>
      <color indexed="36"/>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26">
    <border>
      <left/>
      <right/>
      <top/>
      <bottom/>
      <diagonal/>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thin"/>
      <right style="medium"/>
      <top>
        <color indexed="63"/>
      </top>
      <bottom>
        <color indexed="63"/>
      </bottom>
    </border>
    <border>
      <left style="thin"/>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style="thin"/>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style="medium"/>
      <top>
        <color indexed="63"/>
      </top>
      <bottom style="medium"/>
    </border>
    <border>
      <left style="thin"/>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style="medium"/>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0" borderId="0" applyNumberFormat="0" applyFont="0" applyFill="0" applyBorder="0" applyAlignment="0">
      <protection/>
    </xf>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68">
    <xf numFmtId="0" fontId="0" fillId="0" borderId="0" xfId="0" applyAlignment="1">
      <alignment/>
    </xf>
    <xf numFmtId="0" fontId="1" fillId="0" borderId="0" xfId="22">
      <alignment/>
      <protection/>
    </xf>
    <xf numFmtId="0" fontId="0" fillId="0" borderId="0" xfId="0" applyFont="1" applyAlignment="1">
      <alignment/>
    </xf>
    <xf numFmtId="0" fontId="3" fillId="0" borderId="0" xfId="22" applyFont="1" applyAlignment="1">
      <alignment horizontal="center"/>
      <protection/>
    </xf>
    <xf numFmtId="11" fontId="0" fillId="0" borderId="0" xfId="0" applyNumberFormat="1" applyAlignment="1">
      <alignment/>
    </xf>
    <xf numFmtId="0" fontId="3" fillId="0" borderId="0" xfId="0" applyFont="1" applyAlignment="1">
      <alignment horizontal="center"/>
    </xf>
    <xf numFmtId="0" fontId="0" fillId="0" borderId="0" xfId="22" applyFont="1" applyAlignment="1">
      <alignment horizontal="center"/>
      <protection/>
    </xf>
    <xf numFmtId="0" fontId="0" fillId="2" borderId="0" xfId="22" applyFont="1" applyFill="1" applyAlignment="1">
      <alignment horizontal="center"/>
      <protection/>
    </xf>
    <xf numFmtId="0" fontId="3" fillId="2" borderId="0" xfId="22" applyFont="1" applyFill="1" applyAlignment="1">
      <alignment horizontal="center"/>
      <protection/>
    </xf>
    <xf numFmtId="0" fontId="1" fillId="2" borderId="0" xfId="22" applyFill="1">
      <alignment/>
      <protection/>
    </xf>
    <xf numFmtId="0" fontId="0" fillId="2" borderId="0" xfId="0" applyFont="1" applyFill="1" applyAlignment="1">
      <alignment/>
    </xf>
    <xf numFmtId="0" fontId="3" fillId="0" borderId="0" xfId="0" applyFont="1" applyAlignment="1">
      <alignment/>
    </xf>
    <xf numFmtId="11" fontId="0" fillId="0" borderId="0" xfId="22" applyNumberFormat="1" applyFont="1" applyAlignment="1">
      <alignment horizontal="center"/>
      <protection/>
    </xf>
    <xf numFmtId="0" fontId="5" fillId="0" borderId="0" xfId="0" applyFont="1" applyAlignment="1">
      <alignment horizontal="center"/>
    </xf>
    <xf numFmtId="0" fontId="5" fillId="0" borderId="0" xfId="0" applyFont="1" applyAlignment="1">
      <alignment/>
    </xf>
    <xf numFmtId="0" fontId="0" fillId="0" borderId="0" xfId="0" applyFill="1" applyAlignment="1">
      <alignment/>
    </xf>
    <xf numFmtId="0" fontId="6" fillId="0" borderId="0" xfId="17" applyFont="1" applyAlignment="1">
      <alignment/>
      <protection/>
    </xf>
    <xf numFmtId="0" fontId="8" fillId="0" borderId="1" xfId="0" applyFont="1" applyBorder="1" applyAlignment="1">
      <alignment horizontal="center"/>
    </xf>
    <xf numFmtId="2" fontId="8" fillId="0" borderId="1" xfId="0" applyNumberFormat="1" applyFont="1" applyBorder="1" applyAlignment="1">
      <alignment horizontal="center"/>
    </xf>
    <xf numFmtId="0" fontId="8" fillId="0" borderId="2" xfId="0" applyFont="1" applyBorder="1" applyAlignment="1">
      <alignment horizontal="center"/>
    </xf>
    <xf numFmtId="1" fontId="8" fillId="0" borderId="2" xfId="0" applyNumberFormat="1" applyFont="1" applyBorder="1" applyAlignment="1">
      <alignment horizontal="center"/>
    </xf>
    <xf numFmtId="0" fontId="4" fillId="0" borderId="0" xfId="0" applyFont="1" applyAlignment="1">
      <alignment/>
    </xf>
    <xf numFmtId="0" fontId="19" fillId="0" borderId="3" xfId="0" applyFont="1" applyBorder="1" applyAlignment="1">
      <alignment/>
    </xf>
    <xf numFmtId="0" fontId="19" fillId="0" borderId="4" xfId="0" applyFont="1" applyBorder="1" applyAlignment="1">
      <alignment/>
    </xf>
    <xf numFmtId="0" fontId="19" fillId="2" borderId="4" xfId="0" applyFont="1" applyFill="1" applyBorder="1" applyAlignment="1">
      <alignment/>
    </xf>
    <xf numFmtId="0" fontId="19" fillId="0" borderId="5" xfId="0" applyFont="1" applyBorder="1" applyAlignment="1">
      <alignment/>
    </xf>
    <xf numFmtId="1" fontId="0" fillId="0" borderId="0" xfId="0" applyNumberFormat="1" applyAlignment="1">
      <alignment/>
    </xf>
    <xf numFmtId="0" fontId="19" fillId="0" borderId="6" xfId="0" applyFont="1" applyBorder="1" applyAlignment="1">
      <alignment/>
    </xf>
    <xf numFmtId="0" fontId="19" fillId="0" borderId="7" xfId="0" applyFont="1" applyBorder="1" applyAlignment="1">
      <alignment/>
    </xf>
    <xf numFmtId="0" fontId="0" fillId="2" borderId="7" xfId="0" applyFill="1" applyBorder="1" applyAlignment="1">
      <alignment/>
    </xf>
    <xf numFmtId="176" fontId="0" fillId="0" borderId="0" xfId="22" applyNumberFormat="1" applyFont="1" applyAlignment="1">
      <alignment horizontal="center"/>
      <protection/>
    </xf>
    <xf numFmtId="176" fontId="0" fillId="0" borderId="0" xfId="0" applyNumberFormat="1" applyFont="1" applyAlignment="1">
      <alignment/>
    </xf>
    <xf numFmtId="177" fontId="0" fillId="0" borderId="0" xfId="22" applyNumberFormat="1" applyFont="1" applyAlignment="1">
      <alignment horizontal="center"/>
      <protection/>
    </xf>
    <xf numFmtId="177" fontId="0" fillId="0" borderId="0" xfId="0" applyNumberFormat="1" applyFont="1" applyAlignment="1">
      <alignment/>
    </xf>
    <xf numFmtId="2" fontId="8" fillId="0" borderId="8" xfId="0" applyNumberFormat="1" applyFont="1" applyBorder="1" applyAlignment="1">
      <alignment horizontal="center"/>
    </xf>
    <xf numFmtId="1" fontId="8" fillId="0" borderId="9" xfId="0" applyNumberFormat="1" applyFont="1" applyBorder="1" applyAlignment="1">
      <alignment horizontal="center"/>
    </xf>
    <xf numFmtId="0" fontId="0" fillId="3" borderId="0" xfId="0" applyFill="1" applyAlignment="1">
      <alignment/>
    </xf>
    <xf numFmtId="11" fontId="0" fillId="3" borderId="0" xfId="0" applyNumberFormat="1" applyFill="1" applyAlignment="1">
      <alignment/>
    </xf>
    <xf numFmtId="0" fontId="3" fillId="3" borderId="0" xfId="22" applyFont="1" applyFill="1" applyAlignment="1">
      <alignment horizontal="center"/>
      <protection/>
    </xf>
    <xf numFmtId="0" fontId="0" fillId="3" borderId="0" xfId="22" applyFont="1" applyFill="1" applyAlignment="1">
      <alignment horizontal="center"/>
      <protection/>
    </xf>
    <xf numFmtId="11" fontId="0" fillId="3" borderId="0" xfId="22" applyNumberFormat="1" applyFont="1" applyFill="1" applyAlignment="1">
      <alignment horizontal="center"/>
      <protection/>
    </xf>
    <xf numFmtId="178" fontId="4" fillId="0" borderId="10" xfId="0" applyNumberFormat="1" applyFont="1" applyFill="1" applyBorder="1" applyAlignment="1" quotePrefix="1">
      <alignment horizontal="center"/>
    </xf>
    <xf numFmtId="178" fontId="4" fillId="0" borderId="11" xfId="0" applyNumberFormat="1" applyFont="1" applyFill="1" applyBorder="1" applyAlignment="1" quotePrefix="1">
      <alignment horizontal="center"/>
    </xf>
    <xf numFmtId="178" fontId="4" fillId="2" borderId="11" xfId="0" applyNumberFormat="1" applyFont="1" applyFill="1" applyBorder="1" applyAlignment="1" quotePrefix="1">
      <alignment horizontal="center"/>
    </xf>
    <xf numFmtId="178" fontId="4" fillId="0" borderId="12" xfId="0" applyNumberFormat="1" applyFont="1" applyFill="1" applyBorder="1" applyAlignment="1" quotePrefix="1">
      <alignment horizontal="center"/>
    </xf>
    <xf numFmtId="178" fontId="4" fillId="0" borderId="13" xfId="0" applyNumberFormat="1" applyFont="1" applyFill="1" applyBorder="1" applyAlignment="1" quotePrefix="1">
      <alignment horizontal="center"/>
    </xf>
    <xf numFmtId="178" fontId="4" fillId="2" borderId="13" xfId="0" applyNumberFormat="1" applyFont="1" applyFill="1" applyBorder="1" applyAlignment="1" quotePrefix="1">
      <alignment horizontal="center"/>
    </xf>
    <xf numFmtId="178" fontId="4" fillId="0" borderId="14" xfId="0" applyNumberFormat="1" applyFont="1" applyFill="1" applyBorder="1" applyAlignment="1" quotePrefix="1">
      <alignment horizontal="center"/>
    </xf>
    <xf numFmtId="178" fontId="2" fillId="0" borderId="11" xfId="0" applyNumberFormat="1" applyFont="1" applyBorder="1" applyAlignment="1">
      <alignment horizontal="center"/>
    </xf>
    <xf numFmtId="2" fontId="4" fillId="0" borderId="15" xfId="0" applyNumberFormat="1" applyFont="1" applyFill="1" applyBorder="1" applyAlignment="1" quotePrefix="1">
      <alignment horizontal="center"/>
    </xf>
    <xf numFmtId="2" fontId="4" fillId="2" borderId="15" xfId="0" applyNumberFormat="1" applyFont="1" applyFill="1" applyBorder="1" applyAlignment="1" quotePrefix="1">
      <alignment horizontal="center"/>
    </xf>
    <xf numFmtId="2" fontId="4" fillId="0" borderId="16" xfId="0" applyNumberFormat="1" applyFont="1" applyFill="1" applyBorder="1" applyAlignment="1" quotePrefix="1">
      <alignment horizontal="center"/>
    </xf>
    <xf numFmtId="2" fontId="4" fillId="0" borderId="8" xfId="0" applyNumberFormat="1" applyFont="1" applyFill="1" applyBorder="1" applyAlignment="1">
      <alignment horizontal="center"/>
    </xf>
    <xf numFmtId="2" fontId="4" fillId="2" borderId="8" xfId="0" applyNumberFormat="1" applyFont="1" applyFill="1" applyBorder="1" applyAlignment="1">
      <alignment horizontal="center"/>
    </xf>
    <xf numFmtId="2" fontId="4" fillId="0" borderId="17" xfId="0" applyNumberFormat="1" applyFont="1" applyFill="1" applyBorder="1" applyAlignment="1">
      <alignment horizontal="center"/>
    </xf>
    <xf numFmtId="2" fontId="4" fillId="0" borderId="14" xfId="0" applyNumberFormat="1" applyFont="1" applyFill="1" applyBorder="1" applyAlignment="1" quotePrefix="1">
      <alignment horizontal="center"/>
    </xf>
    <xf numFmtId="2" fontId="8" fillId="0" borderId="18" xfId="0" applyNumberFormat="1" applyFont="1" applyBorder="1" applyAlignment="1">
      <alignment horizontal="center"/>
    </xf>
    <xf numFmtId="0" fontId="5" fillId="0" borderId="0" xfId="0" applyFont="1" applyAlignment="1">
      <alignment horizontal="center"/>
    </xf>
    <xf numFmtId="0" fontId="7" fillId="0" borderId="0" xfId="0" applyFont="1" applyAlignment="1">
      <alignment horizontal="left"/>
    </xf>
    <xf numFmtId="0" fontId="8" fillId="0" borderId="19"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0" fontId="8" fillId="0" borderId="24" xfId="0" applyFont="1" applyBorder="1" applyAlignment="1">
      <alignment horizont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5" xfId="0" applyFont="1" applyBorder="1" applyAlignment="1">
      <alignment horizontal="center" vertical="center"/>
    </xf>
  </cellXfs>
  <cellStyles count="10">
    <cellStyle name="Normal" xfId="0"/>
    <cellStyle name="Comma" xfId="15"/>
    <cellStyle name="Comma [0]" xfId="16"/>
    <cellStyle name="crude rate tables" xfId="17"/>
    <cellStyle name="Currency" xfId="18"/>
    <cellStyle name="Currency [0]" xfId="19"/>
    <cellStyle name="Followed Hyperlink" xfId="20"/>
    <cellStyle name="Hyperlink"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worksheet" Target="worksheets/sheet1.xml" /><Relationship Id="rId6" Type="http://schemas.openxmlformats.org/officeDocument/2006/relationships/worksheet" Target="worksheets/sheet2.xml" /><Relationship Id="rId7" Type="http://schemas.openxmlformats.org/officeDocument/2006/relationships/worksheet" Target="worksheets/sheet3.xml" /><Relationship Id="rId8" Type="http://schemas.openxmlformats.org/officeDocument/2006/relationships/chartsheet" Target="chartsheets/sheet5.xml" /><Relationship Id="rId9" Type="http://schemas.openxmlformats.org/officeDocument/2006/relationships/chartsheet" Target="chartsheets/sheet6.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6.1: Prevalence of Individuals Completing or Attempting Suicide by RHA
</a:t>
            </a:r>
            <a:r>
              <a:rPr lang="en-US" cap="none" sz="800" b="0" i="0" u="none" baseline="0"/>
              <a:t>Age-adjusted percent of suicides or attempts in a 2 year period, for residents aged 10+</a:t>
            </a:r>
          </a:p>
        </c:rich>
      </c:tx>
      <c:layout>
        <c:manualLayout>
          <c:xMode val="factor"/>
          <c:yMode val="factor"/>
          <c:x val="0.0125"/>
          <c:y val="-0.02"/>
        </c:manualLayout>
      </c:layout>
      <c:spPr>
        <a:noFill/>
        <a:ln>
          <a:noFill/>
        </a:ln>
      </c:spPr>
    </c:title>
    <c:plotArea>
      <c:layout>
        <c:manualLayout>
          <c:xMode val="edge"/>
          <c:yMode val="edge"/>
          <c:x val="0.017"/>
          <c:y val="0.1225"/>
          <c:w val="0.983"/>
          <c:h val="0.76225"/>
        </c:manualLayout>
      </c:layout>
      <c:barChart>
        <c:barDir val="bar"/>
        <c:grouping val="clustered"/>
        <c:varyColors val="0"/>
        <c:ser>
          <c:idx val="0"/>
          <c:order val="0"/>
          <c:tx>
            <c:strRef>
              <c:f>'graph data'!$H$3</c:f>
              <c:strCache>
                <c:ptCount val="1"/>
                <c:pt idx="0">
                  <c:v>Mb Avg 88/89-95/96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88/89-95/96</c:name>
            <c:spPr>
              <a:ln w="25400">
                <a:solidFill>
                  <a:srgbClr val="C0C0C0"/>
                </a:solidFill>
                <a:prstDash val="sysDot"/>
              </a:ln>
            </c:spPr>
            <c:trendlineType val="linear"/>
            <c:forward val="0.5"/>
            <c:backward val="0.5"/>
            <c:dispEq val="0"/>
            <c:dispRSqr val="0"/>
          </c:trendline>
          <c:cat>
            <c:strRef>
              <c:f>'graph data'!$B$4:$B$19</c:f>
              <c:strCache>
                <c:ptCount val="16"/>
                <c:pt idx="0">
                  <c:v>South Eastman (1,2)</c:v>
                </c:pt>
                <c:pt idx="1">
                  <c:v>Central (1,2,t)</c:v>
                </c:pt>
                <c:pt idx="2">
                  <c:v>Assiniboine (1)</c:v>
                </c:pt>
                <c:pt idx="3">
                  <c:v>Brandon (1)</c:v>
                </c:pt>
                <c:pt idx="4">
                  <c:v>Winnipeg (1,2,t)</c:v>
                </c:pt>
                <c:pt idx="5">
                  <c:v>Parkland (1,2)</c:v>
                </c:pt>
                <c:pt idx="6">
                  <c:v>Interlake (1,2,t)</c:v>
                </c:pt>
                <c:pt idx="7">
                  <c:v>North Eastman (2,t)</c:v>
                </c:pt>
                <c:pt idx="8">
                  <c:v>Churchill</c:v>
                </c:pt>
                <c:pt idx="9">
                  <c:v>Nor-Man (1,2)</c:v>
                </c:pt>
                <c:pt idx="10">
                  <c:v>Burntwood (1,2)</c:v>
                </c:pt>
                <c:pt idx="12">
                  <c:v>South (1,2)</c:v>
                </c:pt>
                <c:pt idx="13">
                  <c:v>Mid</c:v>
                </c:pt>
                <c:pt idx="14">
                  <c:v>North (1,2)</c:v>
                </c:pt>
                <c:pt idx="15">
                  <c:v>Manitoba</c:v>
                </c:pt>
              </c:strCache>
            </c:strRef>
          </c:cat>
          <c:val>
            <c:numRef>
              <c:f>'graph data'!$H$4:$H$19</c:f>
              <c:numCache>
                <c:ptCount val="16"/>
                <c:pt idx="0">
                  <c:v>0.0019353581</c:v>
                </c:pt>
                <c:pt idx="1">
                  <c:v>0.0019353581</c:v>
                </c:pt>
                <c:pt idx="2">
                  <c:v>0.0019353581</c:v>
                </c:pt>
                <c:pt idx="3">
                  <c:v>0.0019353581</c:v>
                </c:pt>
                <c:pt idx="4">
                  <c:v>0.0019353581</c:v>
                </c:pt>
                <c:pt idx="5">
                  <c:v>0.0019353581</c:v>
                </c:pt>
                <c:pt idx="6">
                  <c:v>0.0019353581</c:v>
                </c:pt>
                <c:pt idx="7">
                  <c:v>0.0019353581</c:v>
                </c:pt>
                <c:pt idx="8">
                  <c:v>0.0019353581</c:v>
                </c:pt>
                <c:pt idx="9">
                  <c:v>0.0019353581</c:v>
                </c:pt>
                <c:pt idx="10">
                  <c:v>0.0019353581</c:v>
                </c:pt>
                <c:pt idx="12">
                  <c:v>0.0019353581</c:v>
                </c:pt>
                <c:pt idx="13">
                  <c:v>0.0019353581</c:v>
                </c:pt>
                <c:pt idx="14">
                  <c:v>0.0019353581</c:v>
                </c:pt>
                <c:pt idx="15">
                  <c:v>0.0019353581</c:v>
                </c:pt>
              </c:numCache>
            </c:numRef>
          </c:val>
        </c:ser>
        <c:ser>
          <c:idx val="1"/>
          <c:order val="1"/>
          <c:tx>
            <c:strRef>
              <c:f>'graph data'!$I$3</c:f>
              <c:strCache>
                <c:ptCount val="1"/>
                <c:pt idx="0">
                  <c:v>1988/89-1995/96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data'!$B$4:$B$19</c:f>
              <c:strCache>
                <c:ptCount val="16"/>
                <c:pt idx="0">
                  <c:v>South Eastman (1,2)</c:v>
                </c:pt>
                <c:pt idx="1">
                  <c:v>Central (1,2,t)</c:v>
                </c:pt>
                <c:pt idx="2">
                  <c:v>Assiniboine (1)</c:v>
                </c:pt>
                <c:pt idx="3">
                  <c:v>Brandon (1)</c:v>
                </c:pt>
                <c:pt idx="4">
                  <c:v>Winnipeg (1,2,t)</c:v>
                </c:pt>
                <c:pt idx="5">
                  <c:v>Parkland (1,2)</c:v>
                </c:pt>
                <c:pt idx="6">
                  <c:v>Interlake (1,2,t)</c:v>
                </c:pt>
                <c:pt idx="7">
                  <c:v>North Eastman (2,t)</c:v>
                </c:pt>
                <c:pt idx="8">
                  <c:v>Churchill</c:v>
                </c:pt>
                <c:pt idx="9">
                  <c:v>Nor-Man (1,2)</c:v>
                </c:pt>
                <c:pt idx="10">
                  <c:v>Burntwood (1,2)</c:v>
                </c:pt>
                <c:pt idx="12">
                  <c:v>South (1,2)</c:v>
                </c:pt>
                <c:pt idx="13">
                  <c:v>Mid</c:v>
                </c:pt>
                <c:pt idx="14">
                  <c:v>North (1,2)</c:v>
                </c:pt>
                <c:pt idx="15">
                  <c:v>Manitoba</c:v>
                </c:pt>
              </c:strCache>
            </c:strRef>
          </c:cat>
          <c:val>
            <c:numRef>
              <c:f>'graph data'!$I$4:$I$19</c:f>
              <c:numCache>
                <c:ptCount val="16"/>
                <c:pt idx="0">
                  <c:v>0.0010774766</c:v>
                </c:pt>
                <c:pt idx="1">
                  <c:v>0.0016351332</c:v>
                </c:pt>
                <c:pt idx="2">
                  <c:v>0.0015685412</c:v>
                </c:pt>
                <c:pt idx="3">
                  <c:v>0.0022918243</c:v>
                </c:pt>
                <c:pt idx="4">
                  <c:v>0.0014744528</c:v>
                </c:pt>
                <c:pt idx="5">
                  <c:v>0.0024727684</c:v>
                </c:pt>
                <c:pt idx="6">
                  <c:v>0.0016124401</c:v>
                </c:pt>
                <c:pt idx="7">
                  <c:v>0.0019513077</c:v>
                </c:pt>
                <c:pt idx="8">
                  <c:v>0.0031311803</c:v>
                </c:pt>
                <c:pt idx="9">
                  <c:v>0.0051002017</c:v>
                </c:pt>
                <c:pt idx="10">
                  <c:v>0.0070677415</c:v>
                </c:pt>
                <c:pt idx="12">
                  <c:v>0.0014785418</c:v>
                </c:pt>
                <c:pt idx="13">
                  <c:v>0.0019413614</c:v>
                </c:pt>
                <c:pt idx="14">
                  <c:v>0.0061626769</c:v>
                </c:pt>
                <c:pt idx="15">
                  <c:v>0.0019353581</c:v>
                </c:pt>
              </c:numCache>
            </c:numRef>
          </c:val>
        </c:ser>
        <c:ser>
          <c:idx val="2"/>
          <c:order val="2"/>
          <c:tx>
            <c:strRef>
              <c:f>'graph data'!$J$3</c:f>
              <c:strCache>
                <c:ptCount val="1"/>
                <c:pt idx="0">
                  <c:v>1996/97-2003/04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data'!$B$4:$B$19</c:f>
              <c:strCache>
                <c:ptCount val="16"/>
                <c:pt idx="0">
                  <c:v>South Eastman (1,2)</c:v>
                </c:pt>
                <c:pt idx="1">
                  <c:v>Central (1,2,t)</c:v>
                </c:pt>
                <c:pt idx="2">
                  <c:v>Assiniboine (1)</c:v>
                </c:pt>
                <c:pt idx="3">
                  <c:v>Brandon (1)</c:v>
                </c:pt>
                <c:pt idx="4">
                  <c:v>Winnipeg (1,2,t)</c:v>
                </c:pt>
                <c:pt idx="5">
                  <c:v>Parkland (1,2)</c:v>
                </c:pt>
                <c:pt idx="6">
                  <c:v>Interlake (1,2,t)</c:v>
                </c:pt>
                <c:pt idx="7">
                  <c:v>North Eastman (2,t)</c:v>
                </c:pt>
                <c:pt idx="8">
                  <c:v>Churchill</c:v>
                </c:pt>
                <c:pt idx="9">
                  <c:v>Nor-Man (1,2)</c:v>
                </c:pt>
                <c:pt idx="10">
                  <c:v>Burntwood (1,2)</c:v>
                </c:pt>
                <c:pt idx="12">
                  <c:v>South (1,2)</c:v>
                </c:pt>
                <c:pt idx="13">
                  <c:v>Mid</c:v>
                </c:pt>
                <c:pt idx="14">
                  <c:v>North (1,2)</c:v>
                </c:pt>
                <c:pt idx="15">
                  <c:v>Manitoba</c:v>
                </c:pt>
              </c:strCache>
            </c:strRef>
          </c:cat>
          <c:val>
            <c:numRef>
              <c:f>'graph data'!$J$4:$J$19</c:f>
              <c:numCache>
                <c:ptCount val="16"/>
                <c:pt idx="0">
                  <c:v>0.0009622407</c:v>
                </c:pt>
                <c:pt idx="1">
                  <c:v>0.0012927629</c:v>
                </c:pt>
                <c:pt idx="2">
                  <c:v>0.0016497513</c:v>
                </c:pt>
                <c:pt idx="3">
                  <c:v>0.0019953676</c:v>
                </c:pt>
                <c:pt idx="4">
                  <c:v>0.001220035</c:v>
                </c:pt>
                <c:pt idx="5">
                  <c:v>0.0023743585</c:v>
                </c:pt>
                <c:pt idx="6">
                  <c:v>0.0011341725</c:v>
                </c:pt>
                <c:pt idx="7">
                  <c:v>0.0027049563</c:v>
                </c:pt>
                <c:pt idx="8">
                  <c:v>0.0027556508</c:v>
                </c:pt>
                <c:pt idx="9">
                  <c:v>0.0043926535</c:v>
                </c:pt>
                <c:pt idx="10">
                  <c:v>0.0076429501</c:v>
                </c:pt>
                <c:pt idx="12">
                  <c:v>0.0013277019</c:v>
                </c:pt>
                <c:pt idx="13">
                  <c:v>0.0018875457</c:v>
                </c:pt>
                <c:pt idx="14">
                  <c:v>0.0063791926</c:v>
                </c:pt>
                <c:pt idx="15">
                  <c:v>0.0017404419</c:v>
                </c:pt>
              </c:numCache>
            </c:numRef>
          </c:val>
        </c:ser>
        <c:ser>
          <c:idx val="3"/>
          <c:order val="3"/>
          <c:tx>
            <c:strRef>
              <c:f>'graph data'!$K$3</c:f>
              <c:strCache>
                <c:ptCount val="1"/>
                <c:pt idx="0">
                  <c:v>Mb Avg 96/97-03/04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96/97-03/04</c:name>
            <c:spPr>
              <a:ln w="25400">
                <a:solidFill>
                  <a:srgbClr val="000000"/>
                </a:solidFill>
                <a:prstDash val="sysDot"/>
              </a:ln>
            </c:spPr>
            <c:trendlineType val="linear"/>
            <c:forward val="0.5"/>
            <c:backward val="0.5"/>
            <c:dispEq val="0"/>
            <c:dispRSqr val="0"/>
          </c:trendline>
          <c:cat>
            <c:strRef>
              <c:f>'graph data'!$B$4:$B$19</c:f>
              <c:strCache>
                <c:ptCount val="16"/>
                <c:pt idx="0">
                  <c:v>South Eastman (1,2)</c:v>
                </c:pt>
                <c:pt idx="1">
                  <c:v>Central (1,2,t)</c:v>
                </c:pt>
                <c:pt idx="2">
                  <c:v>Assiniboine (1)</c:v>
                </c:pt>
                <c:pt idx="3">
                  <c:v>Brandon (1)</c:v>
                </c:pt>
                <c:pt idx="4">
                  <c:v>Winnipeg (1,2,t)</c:v>
                </c:pt>
                <c:pt idx="5">
                  <c:v>Parkland (1,2)</c:v>
                </c:pt>
                <c:pt idx="6">
                  <c:v>Interlake (1,2,t)</c:v>
                </c:pt>
                <c:pt idx="7">
                  <c:v>North Eastman (2,t)</c:v>
                </c:pt>
                <c:pt idx="8">
                  <c:v>Churchill</c:v>
                </c:pt>
                <c:pt idx="9">
                  <c:v>Nor-Man (1,2)</c:v>
                </c:pt>
                <c:pt idx="10">
                  <c:v>Burntwood (1,2)</c:v>
                </c:pt>
                <c:pt idx="12">
                  <c:v>South (1,2)</c:v>
                </c:pt>
                <c:pt idx="13">
                  <c:v>Mid</c:v>
                </c:pt>
                <c:pt idx="14">
                  <c:v>North (1,2)</c:v>
                </c:pt>
                <c:pt idx="15">
                  <c:v>Manitoba</c:v>
                </c:pt>
              </c:strCache>
            </c:strRef>
          </c:cat>
          <c:val>
            <c:numRef>
              <c:f>'graph data'!$K$4:$K$19</c:f>
              <c:numCache>
                <c:ptCount val="16"/>
                <c:pt idx="0">
                  <c:v>0.0017404419</c:v>
                </c:pt>
                <c:pt idx="1">
                  <c:v>0.0017404419</c:v>
                </c:pt>
                <c:pt idx="2">
                  <c:v>0.0017404419</c:v>
                </c:pt>
                <c:pt idx="3">
                  <c:v>0.0017404419</c:v>
                </c:pt>
                <c:pt idx="4">
                  <c:v>0.0017404419</c:v>
                </c:pt>
                <c:pt idx="5">
                  <c:v>0.0017404419</c:v>
                </c:pt>
                <c:pt idx="6">
                  <c:v>0.0017404419</c:v>
                </c:pt>
                <c:pt idx="7">
                  <c:v>0.0017404419</c:v>
                </c:pt>
                <c:pt idx="8">
                  <c:v>0.0017404419</c:v>
                </c:pt>
                <c:pt idx="9">
                  <c:v>0.0017404419</c:v>
                </c:pt>
                <c:pt idx="10">
                  <c:v>0.0017404419</c:v>
                </c:pt>
                <c:pt idx="12">
                  <c:v>0.0017404419</c:v>
                </c:pt>
                <c:pt idx="13">
                  <c:v>0.0017404419</c:v>
                </c:pt>
                <c:pt idx="14">
                  <c:v>0.0017404419</c:v>
                </c:pt>
                <c:pt idx="15">
                  <c:v>0.0017404419</c:v>
                </c:pt>
              </c:numCache>
            </c:numRef>
          </c:val>
        </c:ser>
        <c:axId val="57375742"/>
        <c:axId val="46619631"/>
      </c:barChart>
      <c:catAx>
        <c:axId val="57375742"/>
        <c:scaling>
          <c:orientation val="maxMin"/>
        </c:scaling>
        <c:axPos val="l"/>
        <c:delete val="0"/>
        <c:numFmt formatCode="General" sourceLinked="1"/>
        <c:majorTickMark val="none"/>
        <c:minorTickMark val="none"/>
        <c:tickLblPos val="nextTo"/>
        <c:crossAx val="46619631"/>
        <c:crosses val="autoZero"/>
        <c:auto val="1"/>
        <c:lblOffset val="100"/>
        <c:noMultiLvlLbl val="0"/>
      </c:catAx>
      <c:valAx>
        <c:axId val="46619631"/>
        <c:scaling>
          <c:orientation val="minMax"/>
          <c:max val="0.02"/>
        </c:scaling>
        <c:axPos val="t"/>
        <c:majorGridlines/>
        <c:delete val="0"/>
        <c:numFmt formatCode="0.0%" sourceLinked="0"/>
        <c:majorTickMark val="none"/>
        <c:minorTickMark val="none"/>
        <c:tickLblPos val="nextTo"/>
        <c:crossAx val="57375742"/>
        <c:crosses val="max"/>
        <c:crossBetween val="between"/>
        <c:dispUnits/>
        <c:majorUnit val="0.002"/>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115"/>
          <c:y val="0.162"/>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0" b="1" i="0" u="none" baseline="0"/>
              <a:t>Figure 6.2: Prevalence of Individuals Completing or Attempting Suicide by District</a:t>
            </a:r>
            <a:r>
              <a:rPr lang="en-US" cap="none" sz="1000" b="1" i="0" u="none" baseline="0"/>
              <a:t>
</a:t>
            </a:r>
            <a:r>
              <a:rPr lang="en-US" cap="none" sz="900" b="0" i="0" u="none" baseline="0"/>
              <a:t>Age-adjusted percent of suicides or attempts in a 2 year period, for residents aged 10+</a:t>
            </a:r>
          </a:p>
        </c:rich>
      </c:tx>
      <c:layout>
        <c:manualLayout>
          <c:xMode val="factor"/>
          <c:yMode val="factor"/>
          <c:x val="-0.0015"/>
          <c:y val="-0.02"/>
        </c:manualLayout>
      </c:layout>
      <c:spPr>
        <a:noFill/>
        <a:ln>
          <a:noFill/>
        </a:ln>
      </c:spPr>
    </c:title>
    <c:plotArea>
      <c:layout>
        <c:manualLayout>
          <c:xMode val="edge"/>
          <c:yMode val="edge"/>
          <c:x val="0.012"/>
          <c:y val="0.06375"/>
          <c:w val="0.988"/>
          <c:h val="0.917"/>
        </c:manualLayout>
      </c:layout>
      <c:barChart>
        <c:barDir val="bar"/>
        <c:grouping val="clustered"/>
        <c:varyColors val="0"/>
        <c:ser>
          <c:idx val="0"/>
          <c:order val="0"/>
          <c:tx>
            <c:strRef>
              <c:f>'graph data'!$H$3</c:f>
              <c:strCache>
                <c:ptCount val="1"/>
                <c:pt idx="0">
                  <c:v>Mb Avg 88/89-95/96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88/89-95/96</c:name>
            <c:spPr>
              <a:ln w="25400">
                <a:solidFill>
                  <a:srgbClr val="C0C0C0"/>
                </a:solidFill>
                <a:prstDash val="sysDot"/>
              </a:ln>
            </c:spPr>
            <c:trendlineType val="linear"/>
            <c:forward val="0.5"/>
            <c:backward val="0.5"/>
            <c:dispEq val="0"/>
            <c:dispRSqr val="0"/>
          </c:trendline>
          <c:cat>
            <c:strRef>
              <c:f>'graph data'!$B$40:$B$101</c:f>
              <c:strCache>
                <c:ptCount val="62"/>
                <c:pt idx="0">
                  <c:v>SE Northern (1,2)</c:v>
                </c:pt>
                <c:pt idx="1">
                  <c:v>SE Central (1,2)</c:v>
                </c:pt>
                <c:pt idx="2">
                  <c:v>SE Western (1,2)</c:v>
                </c:pt>
                <c:pt idx="3">
                  <c:v>SE Southern</c:v>
                </c:pt>
                <c:pt idx="5">
                  <c:v>CE Altona (1,2)</c:v>
                </c:pt>
                <c:pt idx="6">
                  <c:v>CE Cartier/SFX (1,2)</c:v>
                </c:pt>
                <c:pt idx="7">
                  <c:v>CE Red River (1,2)</c:v>
                </c:pt>
                <c:pt idx="8">
                  <c:v>CE Louise/Pembina</c:v>
                </c:pt>
                <c:pt idx="9">
                  <c:v>CE Carman (1)</c:v>
                </c:pt>
                <c:pt idx="10">
                  <c:v>CE Morden/Winkler (1,2)</c:v>
                </c:pt>
                <c:pt idx="11">
                  <c:v>CE Swan Lake</c:v>
                </c:pt>
                <c:pt idx="12">
                  <c:v>CE Portage (1,t)</c:v>
                </c:pt>
                <c:pt idx="13">
                  <c:v>CE Seven Regions (1,2)</c:v>
                </c:pt>
                <c:pt idx="15">
                  <c:v>AS East 2 (1,2)</c:v>
                </c:pt>
                <c:pt idx="16">
                  <c:v>AS West 1 (1)</c:v>
                </c:pt>
                <c:pt idx="17">
                  <c:v>AS North 2</c:v>
                </c:pt>
                <c:pt idx="18">
                  <c:v>AS West 2</c:v>
                </c:pt>
                <c:pt idx="19">
                  <c:v>AS North 1 (1,2)</c:v>
                </c:pt>
                <c:pt idx="20">
                  <c:v>AS East 1 (1,2)</c:v>
                </c:pt>
                <c:pt idx="22">
                  <c:v>BDN Rural</c:v>
                </c:pt>
                <c:pt idx="23">
                  <c:v>BDN Southeast</c:v>
                </c:pt>
                <c:pt idx="24">
                  <c:v>BDN West (2)</c:v>
                </c:pt>
                <c:pt idx="25">
                  <c:v>BDN East</c:v>
                </c:pt>
                <c:pt idx="26">
                  <c:v>BDN North End</c:v>
                </c:pt>
                <c:pt idx="27">
                  <c:v>BDN Southwest</c:v>
                </c:pt>
                <c:pt idx="28">
                  <c:v>BDN Central (1,2)</c:v>
                </c:pt>
                <c:pt idx="30">
                  <c:v>PL West</c:v>
                </c:pt>
                <c:pt idx="31">
                  <c:v>PL Central</c:v>
                </c:pt>
                <c:pt idx="32">
                  <c:v>PL East (1,2)</c:v>
                </c:pt>
                <c:pt idx="33">
                  <c:v>PL North (1,2)</c:v>
                </c:pt>
                <c:pt idx="35">
                  <c:v>IL Southwest (1,2)</c:v>
                </c:pt>
                <c:pt idx="36">
                  <c:v>IL Southeast (2,t)</c:v>
                </c:pt>
                <c:pt idx="37">
                  <c:v>IL Northeast</c:v>
                </c:pt>
                <c:pt idx="38">
                  <c:v>IL Northwest</c:v>
                </c:pt>
                <c:pt idx="40">
                  <c:v>NE Springfield (1,2)</c:v>
                </c:pt>
                <c:pt idx="41">
                  <c:v>NE Iron Rose (s)</c:v>
                </c:pt>
                <c:pt idx="42">
                  <c:v>NE Winnipeg River</c:v>
                </c:pt>
                <c:pt idx="43">
                  <c:v>NE Brokenhead</c:v>
                </c:pt>
                <c:pt idx="44">
                  <c:v>NE Blue Water (2)</c:v>
                </c:pt>
                <c:pt idx="45">
                  <c:v>NE Northern Remote (1,2,t)</c:v>
                </c:pt>
                <c:pt idx="47">
                  <c:v>NM F Flon/Snow L/Cran</c:v>
                </c:pt>
                <c:pt idx="48">
                  <c:v>NM The Pas/OCN/Kelsey (1,2)</c:v>
                </c:pt>
                <c:pt idx="49">
                  <c:v>NM Nor-Man Other (1,2)</c:v>
                </c:pt>
                <c:pt idx="51">
                  <c:v>BW Thompson (1,2)</c:v>
                </c:pt>
                <c:pt idx="52">
                  <c:v>BW Gillam/Fox Lake (1,2)</c:v>
                </c:pt>
                <c:pt idx="53">
                  <c:v>BW Lynn/Leaf/SIL (1,2)</c:v>
                </c:pt>
                <c:pt idx="54">
                  <c:v>BW Thick Por/Pik/Wab (1)</c:v>
                </c:pt>
                <c:pt idx="55">
                  <c:v>BW Cross Lake (1,2)</c:v>
                </c:pt>
                <c:pt idx="56">
                  <c:v>BW Island Lake (1,2,t)</c:v>
                </c:pt>
                <c:pt idx="57">
                  <c:v>BW Norway House (1,2)</c:v>
                </c:pt>
                <c:pt idx="58">
                  <c:v>BW Oxford H &amp; Gods (1,2)</c:v>
                </c:pt>
                <c:pt idx="59">
                  <c:v>BW Tad/Broch/Lac Br (1,2)</c:v>
                </c:pt>
                <c:pt idx="60">
                  <c:v>BW Sha/York/Split/War (1,2)</c:v>
                </c:pt>
                <c:pt idx="61">
                  <c:v>BW Nelson House (1,2)</c:v>
                </c:pt>
              </c:strCache>
            </c:strRef>
          </c:cat>
          <c:val>
            <c:numRef>
              <c:f>'graph data'!$H$40:$H$101</c:f>
              <c:numCache>
                <c:ptCount val="62"/>
                <c:pt idx="0">
                  <c:v>0.0019353581</c:v>
                </c:pt>
                <c:pt idx="1">
                  <c:v>0.0019353581</c:v>
                </c:pt>
                <c:pt idx="2">
                  <c:v>0.0019353581</c:v>
                </c:pt>
                <c:pt idx="3">
                  <c:v>0.0019353581</c:v>
                </c:pt>
                <c:pt idx="5">
                  <c:v>0.0019353581</c:v>
                </c:pt>
                <c:pt idx="6">
                  <c:v>0.0019353581</c:v>
                </c:pt>
                <c:pt idx="7">
                  <c:v>0.0019353581</c:v>
                </c:pt>
                <c:pt idx="8">
                  <c:v>0.0019353581</c:v>
                </c:pt>
                <c:pt idx="9">
                  <c:v>0.0019353581</c:v>
                </c:pt>
                <c:pt idx="10">
                  <c:v>0.0019353581</c:v>
                </c:pt>
                <c:pt idx="11">
                  <c:v>0.0019353581</c:v>
                </c:pt>
                <c:pt idx="12">
                  <c:v>0.0019353581</c:v>
                </c:pt>
                <c:pt idx="13">
                  <c:v>0.0019353581</c:v>
                </c:pt>
                <c:pt idx="15">
                  <c:v>0.0019353581</c:v>
                </c:pt>
                <c:pt idx="16">
                  <c:v>0.0019353581</c:v>
                </c:pt>
                <c:pt idx="17">
                  <c:v>0.0019353581</c:v>
                </c:pt>
                <c:pt idx="18">
                  <c:v>0.0019353581</c:v>
                </c:pt>
                <c:pt idx="19">
                  <c:v>0.0019353581</c:v>
                </c:pt>
                <c:pt idx="20">
                  <c:v>0.0019353581</c:v>
                </c:pt>
                <c:pt idx="22">
                  <c:v>0.0019353581</c:v>
                </c:pt>
                <c:pt idx="23">
                  <c:v>0.0019353581</c:v>
                </c:pt>
                <c:pt idx="24">
                  <c:v>0.0019353581</c:v>
                </c:pt>
                <c:pt idx="25">
                  <c:v>0.0019353581</c:v>
                </c:pt>
                <c:pt idx="26">
                  <c:v>0.0019353581</c:v>
                </c:pt>
                <c:pt idx="27">
                  <c:v>0.0019353581</c:v>
                </c:pt>
                <c:pt idx="28">
                  <c:v>0.0019353581</c:v>
                </c:pt>
                <c:pt idx="30">
                  <c:v>0.0019353581</c:v>
                </c:pt>
                <c:pt idx="31">
                  <c:v>0.0019353581</c:v>
                </c:pt>
                <c:pt idx="32">
                  <c:v>0.0019353581</c:v>
                </c:pt>
                <c:pt idx="33">
                  <c:v>0.0019353581</c:v>
                </c:pt>
                <c:pt idx="35">
                  <c:v>0.0019353581</c:v>
                </c:pt>
                <c:pt idx="36">
                  <c:v>0.0019353581</c:v>
                </c:pt>
                <c:pt idx="37">
                  <c:v>0.0019353581</c:v>
                </c:pt>
                <c:pt idx="38">
                  <c:v>0.0019353581</c:v>
                </c:pt>
                <c:pt idx="40">
                  <c:v>0.0019353581</c:v>
                </c:pt>
                <c:pt idx="41">
                  <c:v>0.0019353581</c:v>
                </c:pt>
                <c:pt idx="42">
                  <c:v>0.0019353581</c:v>
                </c:pt>
                <c:pt idx="43">
                  <c:v>0.0019353581</c:v>
                </c:pt>
                <c:pt idx="44">
                  <c:v>0.0019353581</c:v>
                </c:pt>
                <c:pt idx="45">
                  <c:v>0.0019353581</c:v>
                </c:pt>
                <c:pt idx="47">
                  <c:v>0.0019353581</c:v>
                </c:pt>
                <c:pt idx="48">
                  <c:v>0.0019353581</c:v>
                </c:pt>
                <c:pt idx="49">
                  <c:v>0.0019353581</c:v>
                </c:pt>
                <c:pt idx="51">
                  <c:v>0.0019353581</c:v>
                </c:pt>
                <c:pt idx="52">
                  <c:v>0.0019353581</c:v>
                </c:pt>
                <c:pt idx="53">
                  <c:v>0.0019353581</c:v>
                </c:pt>
                <c:pt idx="54">
                  <c:v>0.0019353581</c:v>
                </c:pt>
                <c:pt idx="55">
                  <c:v>0.0019353581</c:v>
                </c:pt>
                <c:pt idx="56">
                  <c:v>0.0019353581</c:v>
                </c:pt>
                <c:pt idx="57">
                  <c:v>0.0019353581</c:v>
                </c:pt>
                <c:pt idx="58">
                  <c:v>0.0019353581</c:v>
                </c:pt>
                <c:pt idx="59">
                  <c:v>0.0019353581</c:v>
                </c:pt>
                <c:pt idx="60">
                  <c:v>0.0019353581</c:v>
                </c:pt>
                <c:pt idx="61">
                  <c:v>0.0019353581</c:v>
                </c:pt>
              </c:numCache>
            </c:numRef>
          </c:val>
        </c:ser>
        <c:ser>
          <c:idx val="1"/>
          <c:order val="1"/>
          <c:tx>
            <c:strRef>
              <c:f>'graph data'!$I$3</c:f>
              <c:strCache>
                <c:ptCount val="1"/>
                <c:pt idx="0">
                  <c:v>1988/89-1995/96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data'!$B$40:$B$101</c:f>
              <c:strCache>
                <c:ptCount val="62"/>
                <c:pt idx="0">
                  <c:v>SE Northern (1,2)</c:v>
                </c:pt>
                <c:pt idx="1">
                  <c:v>SE Central (1,2)</c:v>
                </c:pt>
                <c:pt idx="2">
                  <c:v>SE Western (1,2)</c:v>
                </c:pt>
                <c:pt idx="3">
                  <c:v>SE Southern</c:v>
                </c:pt>
                <c:pt idx="5">
                  <c:v>CE Altona (1,2)</c:v>
                </c:pt>
                <c:pt idx="6">
                  <c:v>CE Cartier/SFX (1,2)</c:v>
                </c:pt>
                <c:pt idx="7">
                  <c:v>CE Red River (1,2)</c:v>
                </c:pt>
                <c:pt idx="8">
                  <c:v>CE Louise/Pembina</c:v>
                </c:pt>
                <c:pt idx="9">
                  <c:v>CE Carman (1)</c:v>
                </c:pt>
                <c:pt idx="10">
                  <c:v>CE Morden/Winkler (1,2)</c:v>
                </c:pt>
                <c:pt idx="11">
                  <c:v>CE Swan Lake</c:v>
                </c:pt>
                <c:pt idx="12">
                  <c:v>CE Portage (1,t)</c:v>
                </c:pt>
                <c:pt idx="13">
                  <c:v>CE Seven Regions (1,2)</c:v>
                </c:pt>
                <c:pt idx="15">
                  <c:v>AS East 2 (1,2)</c:v>
                </c:pt>
                <c:pt idx="16">
                  <c:v>AS West 1 (1)</c:v>
                </c:pt>
                <c:pt idx="17">
                  <c:v>AS North 2</c:v>
                </c:pt>
                <c:pt idx="18">
                  <c:v>AS West 2</c:v>
                </c:pt>
                <c:pt idx="19">
                  <c:v>AS North 1 (1,2)</c:v>
                </c:pt>
                <c:pt idx="20">
                  <c:v>AS East 1 (1,2)</c:v>
                </c:pt>
                <c:pt idx="22">
                  <c:v>BDN Rural</c:v>
                </c:pt>
                <c:pt idx="23">
                  <c:v>BDN Southeast</c:v>
                </c:pt>
                <c:pt idx="24">
                  <c:v>BDN West (2)</c:v>
                </c:pt>
                <c:pt idx="25">
                  <c:v>BDN East</c:v>
                </c:pt>
                <c:pt idx="26">
                  <c:v>BDN North End</c:v>
                </c:pt>
                <c:pt idx="27">
                  <c:v>BDN Southwest</c:v>
                </c:pt>
                <c:pt idx="28">
                  <c:v>BDN Central (1,2)</c:v>
                </c:pt>
                <c:pt idx="30">
                  <c:v>PL West</c:v>
                </c:pt>
                <c:pt idx="31">
                  <c:v>PL Central</c:v>
                </c:pt>
                <c:pt idx="32">
                  <c:v>PL East (1,2)</c:v>
                </c:pt>
                <c:pt idx="33">
                  <c:v>PL North (1,2)</c:v>
                </c:pt>
                <c:pt idx="35">
                  <c:v>IL Southwest (1,2)</c:v>
                </c:pt>
                <c:pt idx="36">
                  <c:v>IL Southeast (2,t)</c:v>
                </c:pt>
                <c:pt idx="37">
                  <c:v>IL Northeast</c:v>
                </c:pt>
                <c:pt idx="38">
                  <c:v>IL Northwest</c:v>
                </c:pt>
                <c:pt idx="40">
                  <c:v>NE Springfield (1,2)</c:v>
                </c:pt>
                <c:pt idx="41">
                  <c:v>NE Iron Rose (s)</c:v>
                </c:pt>
                <c:pt idx="42">
                  <c:v>NE Winnipeg River</c:v>
                </c:pt>
                <c:pt idx="43">
                  <c:v>NE Brokenhead</c:v>
                </c:pt>
                <c:pt idx="44">
                  <c:v>NE Blue Water (2)</c:v>
                </c:pt>
                <c:pt idx="45">
                  <c:v>NE Northern Remote (1,2,t)</c:v>
                </c:pt>
                <c:pt idx="47">
                  <c:v>NM F Flon/Snow L/Cran</c:v>
                </c:pt>
                <c:pt idx="48">
                  <c:v>NM The Pas/OCN/Kelsey (1,2)</c:v>
                </c:pt>
                <c:pt idx="49">
                  <c:v>NM Nor-Man Other (1,2)</c:v>
                </c:pt>
                <c:pt idx="51">
                  <c:v>BW Thompson (1,2)</c:v>
                </c:pt>
                <c:pt idx="52">
                  <c:v>BW Gillam/Fox Lake (1,2)</c:v>
                </c:pt>
                <c:pt idx="53">
                  <c:v>BW Lynn/Leaf/SIL (1,2)</c:v>
                </c:pt>
                <c:pt idx="54">
                  <c:v>BW Thick Por/Pik/Wab (1)</c:v>
                </c:pt>
                <c:pt idx="55">
                  <c:v>BW Cross Lake (1,2)</c:v>
                </c:pt>
                <c:pt idx="56">
                  <c:v>BW Island Lake (1,2,t)</c:v>
                </c:pt>
                <c:pt idx="57">
                  <c:v>BW Norway House (1,2)</c:v>
                </c:pt>
                <c:pt idx="58">
                  <c:v>BW Oxford H &amp; Gods (1,2)</c:v>
                </c:pt>
                <c:pt idx="59">
                  <c:v>BW Tad/Broch/Lac Br (1,2)</c:v>
                </c:pt>
                <c:pt idx="60">
                  <c:v>BW Sha/York/Split/War (1,2)</c:v>
                </c:pt>
                <c:pt idx="61">
                  <c:v>BW Nelson House (1,2)</c:v>
                </c:pt>
              </c:strCache>
            </c:strRef>
          </c:cat>
          <c:val>
            <c:numRef>
              <c:f>'graph data'!$I$40:$I$101</c:f>
              <c:numCache>
                <c:ptCount val="62"/>
                <c:pt idx="0">
                  <c:v>0.0008937307</c:v>
                </c:pt>
                <c:pt idx="1">
                  <c:v>0.0012800582</c:v>
                </c:pt>
                <c:pt idx="2">
                  <c:v>0.0008666675</c:v>
                </c:pt>
                <c:pt idx="3">
                  <c:v>0.0013528121</c:v>
                </c:pt>
                <c:pt idx="5">
                  <c:v>0.0004733261</c:v>
                </c:pt>
                <c:pt idx="6">
                  <c:v>0.000886689</c:v>
                </c:pt>
                <c:pt idx="7">
                  <c:v>0.001081661</c:v>
                </c:pt>
                <c:pt idx="8">
                  <c:v>0.0009266306</c:v>
                </c:pt>
                <c:pt idx="9">
                  <c:v>0.0010056393</c:v>
                </c:pt>
                <c:pt idx="10">
                  <c:v>0.0012223165</c:v>
                </c:pt>
                <c:pt idx="11">
                  <c:v>0.0011218745</c:v>
                </c:pt>
                <c:pt idx="12">
                  <c:v>0.0028161666</c:v>
                </c:pt>
                <c:pt idx="13">
                  <c:v>0.0032910051</c:v>
                </c:pt>
                <c:pt idx="15">
                  <c:v>0.0007229911</c:v>
                </c:pt>
                <c:pt idx="16">
                  <c:v>0.0011227988</c:v>
                </c:pt>
                <c:pt idx="17">
                  <c:v>0.0014300119</c:v>
                </c:pt>
                <c:pt idx="18">
                  <c:v>0.001762652</c:v>
                </c:pt>
                <c:pt idx="19">
                  <c:v>0.0029627872</c:v>
                </c:pt>
                <c:pt idx="20">
                  <c:v>0.0010266102</c:v>
                </c:pt>
                <c:pt idx="22">
                  <c:v>0.0013202197</c:v>
                </c:pt>
                <c:pt idx="23">
                  <c:v>0.0012941509</c:v>
                </c:pt>
                <c:pt idx="24">
                  <c:v>0.001338934</c:v>
                </c:pt>
                <c:pt idx="25">
                  <c:v>0.0026808434</c:v>
                </c:pt>
                <c:pt idx="26">
                  <c:v>0.0015308511</c:v>
                </c:pt>
                <c:pt idx="27">
                  <c:v>0.0014481801</c:v>
                </c:pt>
                <c:pt idx="28">
                  <c:v>0.0048319731</c:v>
                </c:pt>
                <c:pt idx="30">
                  <c:v>0.0010904002</c:v>
                </c:pt>
                <c:pt idx="31">
                  <c:v>0.0019370288</c:v>
                </c:pt>
                <c:pt idx="32">
                  <c:v>0.0035239498</c:v>
                </c:pt>
                <c:pt idx="33">
                  <c:v>0.0029795431</c:v>
                </c:pt>
                <c:pt idx="35">
                  <c:v>0.0013159185</c:v>
                </c:pt>
                <c:pt idx="36">
                  <c:v>0.0015434126</c:v>
                </c:pt>
                <c:pt idx="37">
                  <c:v>0.0019614561</c:v>
                </c:pt>
                <c:pt idx="38">
                  <c:v>0.0017596655</c:v>
                </c:pt>
                <c:pt idx="40">
                  <c:v>0.000508508</c:v>
                </c:pt>
                <c:pt idx="41">
                  <c:v>0.0008011787</c:v>
                </c:pt>
                <c:pt idx="42">
                  <c:v>0.0017308779</c:v>
                </c:pt>
                <c:pt idx="43">
                  <c:v>0.0013334527</c:v>
                </c:pt>
                <c:pt idx="44">
                  <c:v>0.0026902518</c:v>
                </c:pt>
                <c:pt idx="45">
                  <c:v>0.0082851101</c:v>
                </c:pt>
                <c:pt idx="47">
                  <c:v>0.0024883827</c:v>
                </c:pt>
                <c:pt idx="48">
                  <c:v>0.0055087546</c:v>
                </c:pt>
                <c:pt idx="49">
                  <c:v>0.0096575841</c:v>
                </c:pt>
                <c:pt idx="51">
                  <c:v>0.0047125688</c:v>
                </c:pt>
                <c:pt idx="52">
                  <c:v>0.0044804369</c:v>
                </c:pt>
                <c:pt idx="53">
                  <c:v>0.005404556</c:v>
                </c:pt>
                <c:pt idx="54">
                  <c:v>0.0075131729</c:v>
                </c:pt>
                <c:pt idx="55">
                  <c:v>0.0108915973</c:v>
                </c:pt>
                <c:pt idx="56">
                  <c:v>0.0073888297</c:v>
                </c:pt>
                <c:pt idx="57">
                  <c:v>0.0110055077</c:v>
                </c:pt>
                <c:pt idx="58">
                  <c:v>0.0169214263</c:v>
                </c:pt>
                <c:pt idx="59">
                  <c:v>0.0048485518</c:v>
                </c:pt>
                <c:pt idx="60">
                  <c:v>0.0083316331</c:v>
                </c:pt>
                <c:pt idx="61">
                  <c:v>0.0092766073</c:v>
                </c:pt>
              </c:numCache>
            </c:numRef>
          </c:val>
        </c:ser>
        <c:ser>
          <c:idx val="2"/>
          <c:order val="2"/>
          <c:tx>
            <c:strRef>
              <c:f>'graph data'!$J$3</c:f>
              <c:strCache>
                <c:ptCount val="1"/>
                <c:pt idx="0">
                  <c:v>1996/97-2003/04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data'!$B$40:$B$101</c:f>
              <c:strCache>
                <c:ptCount val="62"/>
                <c:pt idx="0">
                  <c:v>SE Northern (1,2)</c:v>
                </c:pt>
                <c:pt idx="1">
                  <c:v>SE Central (1,2)</c:v>
                </c:pt>
                <c:pt idx="2">
                  <c:v>SE Western (1,2)</c:v>
                </c:pt>
                <c:pt idx="3">
                  <c:v>SE Southern</c:v>
                </c:pt>
                <c:pt idx="5">
                  <c:v>CE Altona (1,2)</c:v>
                </c:pt>
                <c:pt idx="6">
                  <c:v>CE Cartier/SFX (1,2)</c:v>
                </c:pt>
                <c:pt idx="7">
                  <c:v>CE Red River (1,2)</c:v>
                </c:pt>
                <c:pt idx="8">
                  <c:v>CE Louise/Pembina</c:v>
                </c:pt>
                <c:pt idx="9">
                  <c:v>CE Carman (1)</c:v>
                </c:pt>
                <c:pt idx="10">
                  <c:v>CE Morden/Winkler (1,2)</c:v>
                </c:pt>
                <c:pt idx="11">
                  <c:v>CE Swan Lake</c:v>
                </c:pt>
                <c:pt idx="12">
                  <c:v>CE Portage (1,t)</c:v>
                </c:pt>
                <c:pt idx="13">
                  <c:v>CE Seven Regions (1,2)</c:v>
                </c:pt>
                <c:pt idx="15">
                  <c:v>AS East 2 (1,2)</c:v>
                </c:pt>
                <c:pt idx="16">
                  <c:v>AS West 1 (1)</c:v>
                </c:pt>
                <c:pt idx="17">
                  <c:v>AS North 2</c:v>
                </c:pt>
                <c:pt idx="18">
                  <c:v>AS West 2</c:v>
                </c:pt>
                <c:pt idx="19">
                  <c:v>AS North 1 (1,2)</c:v>
                </c:pt>
                <c:pt idx="20">
                  <c:v>AS East 1 (1,2)</c:v>
                </c:pt>
                <c:pt idx="22">
                  <c:v>BDN Rural</c:v>
                </c:pt>
                <c:pt idx="23">
                  <c:v>BDN Southeast</c:v>
                </c:pt>
                <c:pt idx="24">
                  <c:v>BDN West (2)</c:v>
                </c:pt>
                <c:pt idx="25">
                  <c:v>BDN East</c:v>
                </c:pt>
                <c:pt idx="26">
                  <c:v>BDN North End</c:v>
                </c:pt>
                <c:pt idx="27">
                  <c:v>BDN Southwest</c:v>
                </c:pt>
                <c:pt idx="28">
                  <c:v>BDN Central (1,2)</c:v>
                </c:pt>
                <c:pt idx="30">
                  <c:v>PL West</c:v>
                </c:pt>
                <c:pt idx="31">
                  <c:v>PL Central</c:v>
                </c:pt>
                <c:pt idx="32">
                  <c:v>PL East (1,2)</c:v>
                </c:pt>
                <c:pt idx="33">
                  <c:v>PL North (1,2)</c:v>
                </c:pt>
                <c:pt idx="35">
                  <c:v>IL Southwest (1,2)</c:v>
                </c:pt>
                <c:pt idx="36">
                  <c:v>IL Southeast (2,t)</c:v>
                </c:pt>
                <c:pt idx="37">
                  <c:v>IL Northeast</c:v>
                </c:pt>
                <c:pt idx="38">
                  <c:v>IL Northwest</c:v>
                </c:pt>
                <c:pt idx="40">
                  <c:v>NE Springfield (1,2)</c:v>
                </c:pt>
                <c:pt idx="41">
                  <c:v>NE Iron Rose (s)</c:v>
                </c:pt>
                <c:pt idx="42">
                  <c:v>NE Winnipeg River</c:v>
                </c:pt>
                <c:pt idx="43">
                  <c:v>NE Brokenhead</c:v>
                </c:pt>
                <c:pt idx="44">
                  <c:v>NE Blue Water (2)</c:v>
                </c:pt>
                <c:pt idx="45">
                  <c:v>NE Northern Remote (1,2,t)</c:v>
                </c:pt>
                <c:pt idx="47">
                  <c:v>NM F Flon/Snow L/Cran</c:v>
                </c:pt>
                <c:pt idx="48">
                  <c:v>NM The Pas/OCN/Kelsey (1,2)</c:v>
                </c:pt>
                <c:pt idx="49">
                  <c:v>NM Nor-Man Other (1,2)</c:v>
                </c:pt>
                <c:pt idx="51">
                  <c:v>BW Thompson (1,2)</c:v>
                </c:pt>
                <c:pt idx="52">
                  <c:v>BW Gillam/Fox Lake (1,2)</c:v>
                </c:pt>
                <c:pt idx="53">
                  <c:v>BW Lynn/Leaf/SIL (1,2)</c:v>
                </c:pt>
                <c:pt idx="54">
                  <c:v>BW Thick Por/Pik/Wab (1)</c:v>
                </c:pt>
                <c:pt idx="55">
                  <c:v>BW Cross Lake (1,2)</c:v>
                </c:pt>
                <c:pt idx="56">
                  <c:v>BW Island Lake (1,2,t)</c:v>
                </c:pt>
                <c:pt idx="57">
                  <c:v>BW Norway House (1,2)</c:v>
                </c:pt>
                <c:pt idx="58">
                  <c:v>BW Oxford H &amp; Gods (1,2)</c:v>
                </c:pt>
                <c:pt idx="59">
                  <c:v>BW Tad/Broch/Lac Br (1,2)</c:v>
                </c:pt>
                <c:pt idx="60">
                  <c:v>BW Sha/York/Split/War (1,2)</c:v>
                </c:pt>
                <c:pt idx="61">
                  <c:v>BW Nelson House (1,2)</c:v>
                </c:pt>
              </c:strCache>
            </c:strRef>
          </c:cat>
          <c:val>
            <c:numRef>
              <c:f>'graph data'!$J$40:$J$101</c:f>
              <c:numCache>
                <c:ptCount val="62"/>
                <c:pt idx="0">
                  <c:v>0.0010535152</c:v>
                </c:pt>
                <c:pt idx="1">
                  <c:v>0.0010328026</c:v>
                </c:pt>
                <c:pt idx="2">
                  <c:v>0.0004596096</c:v>
                </c:pt>
                <c:pt idx="3">
                  <c:v>0.0013514198</c:v>
                </c:pt>
                <c:pt idx="5">
                  <c:v>0.0004264152</c:v>
                </c:pt>
                <c:pt idx="6">
                  <c:v>0.0004841774</c:v>
                </c:pt>
                <c:pt idx="7">
                  <c:v>0.0009949422</c:v>
                </c:pt>
                <c:pt idx="8">
                  <c:v>0.0011458254</c:v>
                </c:pt>
                <c:pt idx="9">
                  <c:v>0.0012127988</c:v>
                </c:pt>
                <c:pt idx="10">
                  <c:v>0.0008888849</c:v>
                </c:pt>
                <c:pt idx="11">
                  <c:v>0.0010194729</c:v>
                </c:pt>
                <c:pt idx="12">
                  <c:v>0.0019104915</c:v>
                </c:pt>
                <c:pt idx="13">
                  <c:v>0.0028816619</c:v>
                </c:pt>
                <c:pt idx="15">
                  <c:v>0.0009806211</c:v>
                </c:pt>
                <c:pt idx="16">
                  <c:v>0.0014569834</c:v>
                </c:pt>
                <c:pt idx="17">
                  <c:v>0.0019010888</c:v>
                </c:pt>
                <c:pt idx="18">
                  <c:v>0.0013503055</c:v>
                </c:pt>
                <c:pt idx="19">
                  <c:v>0.0031310832</c:v>
                </c:pt>
                <c:pt idx="20">
                  <c:v>0.0009963271</c:v>
                </c:pt>
                <c:pt idx="22">
                  <c:v>0.0009033262</c:v>
                </c:pt>
                <c:pt idx="23">
                  <c:v>0.0018666293</c:v>
                </c:pt>
                <c:pt idx="24">
                  <c:v>0.0010127447</c:v>
                </c:pt>
                <c:pt idx="25">
                  <c:v>0.0023272547</c:v>
                </c:pt>
                <c:pt idx="26">
                  <c:v>0.0023872983</c:v>
                </c:pt>
                <c:pt idx="27">
                  <c:v>0.0014604725</c:v>
                </c:pt>
                <c:pt idx="28">
                  <c:v>0.00363686</c:v>
                </c:pt>
                <c:pt idx="30">
                  <c:v>0.0013274023</c:v>
                </c:pt>
                <c:pt idx="31">
                  <c:v>0.0018125994</c:v>
                </c:pt>
                <c:pt idx="32">
                  <c:v>0.0028311815</c:v>
                </c:pt>
                <c:pt idx="33">
                  <c:v>0.002956826</c:v>
                </c:pt>
                <c:pt idx="35">
                  <c:v>0.0009783515</c:v>
                </c:pt>
                <c:pt idx="36">
                  <c:v>0.0009614325</c:v>
                </c:pt>
                <c:pt idx="37">
                  <c:v>0.0014719251</c:v>
                </c:pt>
                <c:pt idx="38">
                  <c:v>0.0014109562</c:v>
                </c:pt>
                <c:pt idx="40">
                  <c:v>0.0008629632</c:v>
                </c:pt>
                <c:pt idx="42">
                  <c:v>0.0018396996</c:v>
                </c:pt>
                <c:pt idx="43">
                  <c:v>0.0011335953</c:v>
                </c:pt>
                <c:pt idx="44">
                  <c:v>0.0034154373</c:v>
                </c:pt>
                <c:pt idx="45">
                  <c:v>0.0138042815</c:v>
                </c:pt>
                <c:pt idx="47">
                  <c:v>0.0023058229</c:v>
                </c:pt>
                <c:pt idx="48">
                  <c:v>0.0045249085</c:v>
                </c:pt>
                <c:pt idx="49">
                  <c:v>0.0077212404</c:v>
                </c:pt>
                <c:pt idx="51">
                  <c:v>0.0039924088</c:v>
                </c:pt>
                <c:pt idx="52">
                  <c:v>0.0043385318</c:v>
                </c:pt>
                <c:pt idx="53">
                  <c:v>0.0075389438</c:v>
                </c:pt>
                <c:pt idx="54">
                  <c:v>0.0028648063</c:v>
                </c:pt>
                <c:pt idx="55">
                  <c:v>0.0108596978</c:v>
                </c:pt>
                <c:pt idx="56">
                  <c:v>0.0113932913</c:v>
                </c:pt>
                <c:pt idx="57">
                  <c:v>0.0085789365</c:v>
                </c:pt>
                <c:pt idx="58">
                  <c:v>0.0154086173</c:v>
                </c:pt>
                <c:pt idx="59">
                  <c:v>0.0065216996</c:v>
                </c:pt>
                <c:pt idx="60">
                  <c:v>0.012113261</c:v>
                </c:pt>
                <c:pt idx="61">
                  <c:v>0.0051233119</c:v>
                </c:pt>
              </c:numCache>
            </c:numRef>
          </c:val>
        </c:ser>
        <c:ser>
          <c:idx val="3"/>
          <c:order val="3"/>
          <c:tx>
            <c:strRef>
              <c:f>'graph data'!$K$3</c:f>
              <c:strCache>
                <c:ptCount val="1"/>
                <c:pt idx="0">
                  <c:v>Mb Avg 96/97-03/04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96/97-03/04</c:name>
            <c:spPr>
              <a:ln w="25400">
                <a:solidFill>
                  <a:srgbClr val="000000"/>
                </a:solidFill>
                <a:prstDash val="sysDot"/>
              </a:ln>
            </c:spPr>
            <c:trendlineType val="linear"/>
            <c:forward val="0.5"/>
            <c:backward val="0.5"/>
            <c:dispEq val="0"/>
            <c:dispRSqr val="0"/>
          </c:trendline>
          <c:cat>
            <c:strRef>
              <c:f>'graph data'!$B$40:$B$101</c:f>
              <c:strCache>
                <c:ptCount val="62"/>
                <c:pt idx="0">
                  <c:v>SE Northern (1,2)</c:v>
                </c:pt>
                <c:pt idx="1">
                  <c:v>SE Central (1,2)</c:v>
                </c:pt>
                <c:pt idx="2">
                  <c:v>SE Western (1,2)</c:v>
                </c:pt>
                <c:pt idx="3">
                  <c:v>SE Southern</c:v>
                </c:pt>
                <c:pt idx="5">
                  <c:v>CE Altona (1,2)</c:v>
                </c:pt>
                <c:pt idx="6">
                  <c:v>CE Cartier/SFX (1,2)</c:v>
                </c:pt>
                <c:pt idx="7">
                  <c:v>CE Red River (1,2)</c:v>
                </c:pt>
                <c:pt idx="8">
                  <c:v>CE Louise/Pembina</c:v>
                </c:pt>
                <c:pt idx="9">
                  <c:v>CE Carman (1)</c:v>
                </c:pt>
                <c:pt idx="10">
                  <c:v>CE Morden/Winkler (1,2)</c:v>
                </c:pt>
                <c:pt idx="11">
                  <c:v>CE Swan Lake</c:v>
                </c:pt>
                <c:pt idx="12">
                  <c:v>CE Portage (1,t)</c:v>
                </c:pt>
                <c:pt idx="13">
                  <c:v>CE Seven Regions (1,2)</c:v>
                </c:pt>
                <c:pt idx="15">
                  <c:v>AS East 2 (1,2)</c:v>
                </c:pt>
                <c:pt idx="16">
                  <c:v>AS West 1 (1)</c:v>
                </c:pt>
                <c:pt idx="17">
                  <c:v>AS North 2</c:v>
                </c:pt>
                <c:pt idx="18">
                  <c:v>AS West 2</c:v>
                </c:pt>
                <c:pt idx="19">
                  <c:v>AS North 1 (1,2)</c:v>
                </c:pt>
                <c:pt idx="20">
                  <c:v>AS East 1 (1,2)</c:v>
                </c:pt>
                <c:pt idx="22">
                  <c:v>BDN Rural</c:v>
                </c:pt>
                <c:pt idx="23">
                  <c:v>BDN Southeast</c:v>
                </c:pt>
                <c:pt idx="24">
                  <c:v>BDN West (2)</c:v>
                </c:pt>
                <c:pt idx="25">
                  <c:v>BDN East</c:v>
                </c:pt>
                <c:pt idx="26">
                  <c:v>BDN North End</c:v>
                </c:pt>
                <c:pt idx="27">
                  <c:v>BDN Southwest</c:v>
                </c:pt>
                <c:pt idx="28">
                  <c:v>BDN Central (1,2)</c:v>
                </c:pt>
                <c:pt idx="30">
                  <c:v>PL West</c:v>
                </c:pt>
                <c:pt idx="31">
                  <c:v>PL Central</c:v>
                </c:pt>
                <c:pt idx="32">
                  <c:v>PL East (1,2)</c:v>
                </c:pt>
                <c:pt idx="33">
                  <c:v>PL North (1,2)</c:v>
                </c:pt>
                <c:pt idx="35">
                  <c:v>IL Southwest (1,2)</c:v>
                </c:pt>
                <c:pt idx="36">
                  <c:v>IL Southeast (2,t)</c:v>
                </c:pt>
                <c:pt idx="37">
                  <c:v>IL Northeast</c:v>
                </c:pt>
                <c:pt idx="38">
                  <c:v>IL Northwest</c:v>
                </c:pt>
                <c:pt idx="40">
                  <c:v>NE Springfield (1,2)</c:v>
                </c:pt>
                <c:pt idx="41">
                  <c:v>NE Iron Rose (s)</c:v>
                </c:pt>
                <c:pt idx="42">
                  <c:v>NE Winnipeg River</c:v>
                </c:pt>
                <c:pt idx="43">
                  <c:v>NE Brokenhead</c:v>
                </c:pt>
                <c:pt idx="44">
                  <c:v>NE Blue Water (2)</c:v>
                </c:pt>
                <c:pt idx="45">
                  <c:v>NE Northern Remote (1,2,t)</c:v>
                </c:pt>
                <c:pt idx="47">
                  <c:v>NM F Flon/Snow L/Cran</c:v>
                </c:pt>
                <c:pt idx="48">
                  <c:v>NM The Pas/OCN/Kelsey (1,2)</c:v>
                </c:pt>
                <c:pt idx="49">
                  <c:v>NM Nor-Man Other (1,2)</c:v>
                </c:pt>
                <c:pt idx="51">
                  <c:v>BW Thompson (1,2)</c:v>
                </c:pt>
                <c:pt idx="52">
                  <c:v>BW Gillam/Fox Lake (1,2)</c:v>
                </c:pt>
                <c:pt idx="53">
                  <c:v>BW Lynn/Leaf/SIL (1,2)</c:v>
                </c:pt>
                <c:pt idx="54">
                  <c:v>BW Thick Por/Pik/Wab (1)</c:v>
                </c:pt>
                <c:pt idx="55">
                  <c:v>BW Cross Lake (1,2)</c:v>
                </c:pt>
                <c:pt idx="56">
                  <c:v>BW Island Lake (1,2,t)</c:v>
                </c:pt>
                <c:pt idx="57">
                  <c:v>BW Norway House (1,2)</c:v>
                </c:pt>
                <c:pt idx="58">
                  <c:v>BW Oxford H &amp; Gods (1,2)</c:v>
                </c:pt>
                <c:pt idx="59">
                  <c:v>BW Tad/Broch/Lac Br (1,2)</c:v>
                </c:pt>
                <c:pt idx="60">
                  <c:v>BW Sha/York/Split/War (1,2)</c:v>
                </c:pt>
                <c:pt idx="61">
                  <c:v>BW Nelson House (1,2)</c:v>
                </c:pt>
              </c:strCache>
            </c:strRef>
          </c:cat>
          <c:val>
            <c:numRef>
              <c:f>'graph data'!$K$40:$K$101</c:f>
              <c:numCache>
                <c:ptCount val="62"/>
                <c:pt idx="0">
                  <c:v>0.0017404419</c:v>
                </c:pt>
                <c:pt idx="1">
                  <c:v>0.0017404419</c:v>
                </c:pt>
                <c:pt idx="2">
                  <c:v>0.0017404419</c:v>
                </c:pt>
                <c:pt idx="3">
                  <c:v>0.0017404419</c:v>
                </c:pt>
                <c:pt idx="5">
                  <c:v>0.0017404419</c:v>
                </c:pt>
                <c:pt idx="6">
                  <c:v>0.0017404419</c:v>
                </c:pt>
                <c:pt idx="7">
                  <c:v>0.0017404419</c:v>
                </c:pt>
                <c:pt idx="8">
                  <c:v>0.0017404419</c:v>
                </c:pt>
                <c:pt idx="9">
                  <c:v>0.0017404419</c:v>
                </c:pt>
                <c:pt idx="10">
                  <c:v>0.0017404419</c:v>
                </c:pt>
                <c:pt idx="11">
                  <c:v>0.0017404419</c:v>
                </c:pt>
                <c:pt idx="12">
                  <c:v>0.0017404419</c:v>
                </c:pt>
                <c:pt idx="13">
                  <c:v>0.0017404419</c:v>
                </c:pt>
                <c:pt idx="15">
                  <c:v>0.0017404419</c:v>
                </c:pt>
                <c:pt idx="16">
                  <c:v>0.0017404419</c:v>
                </c:pt>
                <c:pt idx="17">
                  <c:v>0.0017404419</c:v>
                </c:pt>
                <c:pt idx="18">
                  <c:v>0.0017404419</c:v>
                </c:pt>
                <c:pt idx="19">
                  <c:v>0.0017404419</c:v>
                </c:pt>
                <c:pt idx="20">
                  <c:v>0.0017404419</c:v>
                </c:pt>
                <c:pt idx="22">
                  <c:v>0.0017404419</c:v>
                </c:pt>
                <c:pt idx="23">
                  <c:v>0.0017404419</c:v>
                </c:pt>
                <c:pt idx="24">
                  <c:v>0.0017404419</c:v>
                </c:pt>
                <c:pt idx="25">
                  <c:v>0.0017404419</c:v>
                </c:pt>
                <c:pt idx="26">
                  <c:v>0.0017404419</c:v>
                </c:pt>
                <c:pt idx="27">
                  <c:v>0.0017404419</c:v>
                </c:pt>
                <c:pt idx="28">
                  <c:v>0.0017404419</c:v>
                </c:pt>
                <c:pt idx="30">
                  <c:v>0.0017404419</c:v>
                </c:pt>
                <c:pt idx="31">
                  <c:v>0.0017404419</c:v>
                </c:pt>
                <c:pt idx="32">
                  <c:v>0.0017404419</c:v>
                </c:pt>
                <c:pt idx="33">
                  <c:v>0.0017404419</c:v>
                </c:pt>
                <c:pt idx="35">
                  <c:v>0.0017404419</c:v>
                </c:pt>
                <c:pt idx="36">
                  <c:v>0.0017404419</c:v>
                </c:pt>
                <c:pt idx="37">
                  <c:v>0.0017404419</c:v>
                </c:pt>
                <c:pt idx="38">
                  <c:v>0.0017404419</c:v>
                </c:pt>
                <c:pt idx="40">
                  <c:v>0.0017404419</c:v>
                </c:pt>
                <c:pt idx="41">
                  <c:v>0.0017404419</c:v>
                </c:pt>
                <c:pt idx="42">
                  <c:v>0.0017404419</c:v>
                </c:pt>
                <c:pt idx="43">
                  <c:v>0.0017404419</c:v>
                </c:pt>
                <c:pt idx="44">
                  <c:v>0.0017404419</c:v>
                </c:pt>
                <c:pt idx="45">
                  <c:v>0.0017404419</c:v>
                </c:pt>
                <c:pt idx="47">
                  <c:v>0.0017404419</c:v>
                </c:pt>
                <c:pt idx="48">
                  <c:v>0.0017404419</c:v>
                </c:pt>
                <c:pt idx="49">
                  <c:v>0.0017404419</c:v>
                </c:pt>
                <c:pt idx="51">
                  <c:v>0.0017404419</c:v>
                </c:pt>
                <c:pt idx="52">
                  <c:v>0.0017404419</c:v>
                </c:pt>
                <c:pt idx="53">
                  <c:v>0.0017404419</c:v>
                </c:pt>
                <c:pt idx="54">
                  <c:v>0.0017404419</c:v>
                </c:pt>
                <c:pt idx="55">
                  <c:v>0.0017404419</c:v>
                </c:pt>
                <c:pt idx="56">
                  <c:v>0.0017404419</c:v>
                </c:pt>
                <c:pt idx="57">
                  <c:v>0.0017404419</c:v>
                </c:pt>
                <c:pt idx="58">
                  <c:v>0.0017404419</c:v>
                </c:pt>
                <c:pt idx="59">
                  <c:v>0.0017404419</c:v>
                </c:pt>
                <c:pt idx="60">
                  <c:v>0.0017404419</c:v>
                </c:pt>
                <c:pt idx="61">
                  <c:v>0.0017404419</c:v>
                </c:pt>
              </c:numCache>
            </c:numRef>
          </c:val>
        </c:ser>
        <c:axId val="16923496"/>
        <c:axId val="18093737"/>
      </c:barChart>
      <c:catAx>
        <c:axId val="16923496"/>
        <c:scaling>
          <c:orientation val="maxMin"/>
        </c:scaling>
        <c:axPos val="l"/>
        <c:delete val="0"/>
        <c:numFmt formatCode="General" sourceLinked="1"/>
        <c:majorTickMark val="none"/>
        <c:minorTickMark val="none"/>
        <c:tickLblPos val="nextTo"/>
        <c:txPr>
          <a:bodyPr/>
          <a:lstStyle/>
          <a:p>
            <a:pPr>
              <a:defRPr lang="en-US" cap="none" sz="550" b="0" i="0" u="none" baseline="0"/>
            </a:pPr>
          </a:p>
        </c:txPr>
        <c:crossAx val="18093737"/>
        <c:crosses val="autoZero"/>
        <c:auto val="1"/>
        <c:lblOffset val="100"/>
        <c:noMultiLvlLbl val="0"/>
      </c:catAx>
      <c:valAx>
        <c:axId val="18093737"/>
        <c:scaling>
          <c:orientation val="minMax"/>
          <c:max val="0.02"/>
        </c:scaling>
        <c:axPos val="t"/>
        <c:majorGridlines/>
        <c:delete val="0"/>
        <c:numFmt formatCode="0.0%" sourceLinked="0"/>
        <c:majorTickMark val="none"/>
        <c:minorTickMark val="none"/>
        <c:tickLblPos val="nextTo"/>
        <c:crossAx val="16923496"/>
        <c:crosses val="max"/>
        <c:crossBetween val="between"/>
        <c:dispUnits/>
        <c:majorUnit val="0.002"/>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675"/>
          <c:y val="0.066"/>
        </c:manualLayout>
      </c:layout>
      <c:overlay val="0"/>
    </c:legend>
    <c:plotVisOnly val="1"/>
    <c:dispBlanksAs val="gap"/>
    <c:showDLblsOverMax val="0"/>
  </c:chart>
  <c:spPr>
    <a:noFill/>
    <a:ln>
      <a:noFill/>
    </a:ln>
  </c:spPr>
  <c:txPr>
    <a:bodyPr vert="horz" rot="0"/>
    <a:lstStyle/>
    <a:p>
      <a:pPr>
        <a:defRPr lang="en-US" cap="none" sz="82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6.3: Prevalence of Individuals Completing or Attempting Suicide by Winnipeg Community Areas</a:t>
            </a:r>
            <a:r>
              <a:rPr lang="en-US" cap="none" sz="800" b="1" i="0" u="none" baseline="0"/>
              <a:t>
</a:t>
            </a:r>
            <a:r>
              <a:rPr lang="en-US" cap="none" sz="800" b="0" i="0" u="none" baseline="0"/>
              <a:t>Age-adjusted percent of suicides or attempts in a 2 year period, for residents aged 10+</a:t>
            </a:r>
          </a:p>
        </c:rich>
      </c:tx>
      <c:layout>
        <c:manualLayout>
          <c:xMode val="factor"/>
          <c:yMode val="factor"/>
          <c:x val="0.005"/>
          <c:y val="-0.0195"/>
        </c:manualLayout>
      </c:layout>
      <c:spPr>
        <a:noFill/>
        <a:ln>
          <a:noFill/>
        </a:ln>
      </c:spPr>
    </c:title>
    <c:plotArea>
      <c:layout>
        <c:manualLayout>
          <c:xMode val="edge"/>
          <c:yMode val="edge"/>
          <c:x val="0.017"/>
          <c:y val="0.10975"/>
          <c:w val="0.983"/>
          <c:h val="0.784"/>
        </c:manualLayout>
      </c:layout>
      <c:barChart>
        <c:barDir val="bar"/>
        <c:grouping val="clustered"/>
        <c:varyColors val="0"/>
        <c:ser>
          <c:idx val="0"/>
          <c:order val="0"/>
          <c:tx>
            <c:strRef>
              <c:f>'graph data'!$H$3</c:f>
              <c:strCache>
                <c:ptCount val="1"/>
                <c:pt idx="0">
                  <c:v>Mb Avg 88/89-95/96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88/89-95/96</c:name>
            <c:spPr>
              <a:ln w="25400">
                <a:solidFill>
                  <a:srgbClr val="C0C0C0"/>
                </a:solidFill>
                <a:prstDash val="sysDot"/>
              </a:ln>
            </c:spPr>
            <c:trendlineType val="linear"/>
            <c:forward val="0.5"/>
            <c:backward val="0.5"/>
            <c:dispEq val="0"/>
            <c:dispRSqr val="0"/>
          </c:trendline>
          <c:cat>
            <c:strRef>
              <c:f>'graph data'!$B$21:$B$38</c:f>
              <c:strCache>
                <c:ptCount val="18"/>
                <c:pt idx="0">
                  <c:v>Fort Garry (1,2)</c:v>
                </c:pt>
                <c:pt idx="1">
                  <c:v>Assiniboine South (1,2)</c:v>
                </c:pt>
                <c:pt idx="2">
                  <c:v>Transcona (1,2)</c:v>
                </c:pt>
                <c:pt idx="3">
                  <c:v>River Heights (1,2)</c:v>
                </c:pt>
                <c:pt idx="4">
                  <c:v>St. Boniface (1,2)</c:v>
                </c:pt>
                <c:pt idx="5">
                  <c:v>St. Vital (1,2)</c:v>
                </c:pt>
                <c:pt idx="6">
                  <c:v>Seven Oaks (1,2)</c:v>
                </c:pt>
                <c:pt idx="7">
                  <c:v>River East (1,2)</c:v>
                </c:pt>
                <c:pt idx="8">
                  <c:v>St. James - Assiniboia (1,2,t)</c:v>
                </c:pt>
                <c:pt idx="9">
                  <c:v>Inkster (1,2)</c:v>
                </c:pt>
                <c:pt idx="10">
                  <c:v>Point Douglas (1,2)</c:v>
                </c:pt>
                <c:pt idx="11">
                  <c:v>Downtown (1,2,t)</c:v>
                </c:pt>
                <c:pt idx="13">
                  <c:v>Wpg Most Healthy (1,2)</c:v>
                </c:pt>
                <c:pt idx="14">
                  <c:v>Wpg Average Health (1,2)</c:v>
                </c:pt>
                <c:pt idx="15">
                  <c:v>Wpg Least Healthy (1,2,t)</c:v>
                </c:pt>
                <c:pt idx="16">
                  <c:v>Winnipeg Overall (1,2,t)</c:v>
                </c:pt>
                <c:pt idx="17">
                  <c:v>Manitoba</c:v>
                </c:pt>
              </c:strCache>
            </c:strRef>
          </c:cat>
          <c:val>
            <c:numRef>
              <c:f>'graph data'!$H$21:$H$38</c:f>
              <c:numCache>
                <c:ptCount val="18"/>
                <c:pt idx="0">
                  <c:v>0.0019353581</c:v>
                </c:pt>
                <c:pt idx="1">
                  <c:v>0.0019353581</c:v>
                </c:pt>
                <c:pt idx="2">
                  <c:v>0.0019353581</c:v>
                </c:pt>
                <c:pt idx="3">
                  <c:v>0.0019353581</c:v>
                </c:pt>
                <c:pt idx="4">
                  <c:v>0.0019353581</c:v>
                </c:pt>
                <c:pt idx="5">
                  <c:v>0.0019353581</c:v>
                </c:pt>
                <c:pt idx="6">
                  <c:v>0.0019353581</c:v>
                </c:pt>
                <c:pt idx="7">
                  <c:v>0.0019353581</c:v>
                </c:pt>
                <c:pt idx="8">
                  <c:v>0.0019353581</c:v>
                </c:pt>
                <c:pt idx="9">
                  <c:v>0.0019353581</c:v>
                </c:pt>
                <c:pt idx="10">
                  <c:v>0.0019353581</c:v>
                </c:pt>
                <c:pt idx="11">
                  <c:v>0.0019353581</c:v>
                </c:pt>
                <c:pt idx="13">
                  <c:v>0.0019353581</c:v>
                </c:pt>
                <c:pt idx="14">
                  <c:v>0.0019353581</c:v>
                </c:pt>
                <c:pt idx="15">
                  <c:v>0.0019353581</c:v>
                </c:pt>
                <c:pt idx="16">
                  <c:v>0.0019353581</c:v>
                </c:pt>
                <c:pt idx="17">
                  <c:v>0.0019353581</c:v>
                </c:pt>
              </c:numCache>
            </c:numRef>
          </c:val>
        </c:ser>
        <c:ser>
          <c:idx val="1"/>
          <c:order val="1"/>
          <c:tx>
            <c:strRef>
              <c:f>'graph data'!$I$3</c:f>
              <c:strCache>
                <c:ptCount val="1"/>
                <c:pt idx="0">
                  <c:v>1988/89-1995/96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data'!$B$21:$B$38</c:f>
              <c:strCache>
                <c:ptCount val="18"/>
                <c:pt idx="0">
                  <c:v>Fort Garry (1,2)</c:v>
                </c:pt>
                <c:pt idx="1">
                  <c:v>Assiniboine South (1,2)</c:v>
                </c:pt>
                <c:pt idx="2">
                  <c:v>Transcona (1,2)</c:v>
                </c:pt>
                <c:pt idx="3">
                  <c:v>River Heights (1,2)</c:v>
                </c:pt>
                <c:pt idx="4">
                  <c:v>St. Boniface (1,2)</c:v>
                </c:pt>
                <c:pt idx="5">
                  <c:v>St. Vital (1,2)</c:v>
                </c:pt>
                <c:pt idx="6">
                  <c:v>Seven Oaks (1,2)</c:v>
                </c:pt>
                <c:pt idx="7">
                  <c:v>River East (1,2)</c:v>
                </c:pt>
                <c:pt idx="8">
                  <c:v>St. James - Assiniboia (1,2,t)</c:v>
                </c:pt>
                <c:pt idx="9">
                  <c:v>Inkster (1,2)</c:v>
                </c:pt>
                <c:pt idx="10">
                  <c:v>Point Douglas (1,2)</c:v>
                </c:pt>
                <c:pt idx="11">
                  <c:v>Downtown (1,2,t)</c:v>
                </c:pt>
                <c:pt idx="13">
                  <c:v>Wpg Most Healthy (1,2)</c:v>
                </c:pt>
                <c:pt idx="14">
                  <c:v>Wpg Average Health (1,2)</c:v>
                </c:pt>
                <c:pt idx="15">
                  <c:v>Wpg Least Healthy (1,2,t)</c:v>
                </c:pt>
                <c:pt idx="16">
                  <c:v>Winnipeg Overall (1,2,t)</c:v>
                </c:pt>
                <c:pt idx="17">
                  <c:v>Manitoba</c:v>
                </c:pt>
              </c:strCache>
            </c:strRef>
          </c:cat>
          <c:val>
            <c:numRef>
              <c:f>'graph data'!$I$21:$I$38</c:f>
              <c:numCache>
                <c:ptCount val="18"/>
                <c:pt idx="0">
                  <c:v>0.000992689</c:v>
                </c:pt>
                <c:pt idx="1">
                  <c:v>0.0007969344</c:v>
                </c:pt>
                <c:pt idx="2">
                  <c:v>0.0008113566</c:v>
                </c:pt>
                <c:pt idx="3">
                  <c:v>0.0015514287</c:v>
                </c:pt>
                <c:pt idx="4">
                  <c:v>0.0013222446</c:v>
                </c:pt>
                <c:pt idx="5">
                  <c:v>0.0012345019</c:v>
                </c:pt>
                <c:pt idx="6">
                  <c:v>0.0012272735</c:v>
                </c:pt>
                <c:pt idx="7">
                  <c:v>0.0012069186</c:v>
                </c:pt>
                <c:pt idx="8">
                  <c:v>0.0014239614</c:v>
                </c:pt>
                <c:pt idx="9">
                  <c:v>0.0014694892</c:v>
                </c:pt>
                <c:pt idx="10">
                  <c:v>0.0030079412</c:v>
                </c:pt>
                <c:pt idx="11">
                  <c:v>0.0030847526</c:v>
                </c:pt>
                <c:pt idx="13">
                  <c:v>0.0010706219</c:v>
                </c:pt>
                <c:pt idx="14">
                  <c:v>0.0015737461</c:v>
                </c:pt>
                <c:pt idx="15">
                  <c:v>0.0027746614</c:v>
                </c:pt>
                <c:pt idx="16">
                  <c:v>0.0014744528</c:v>
                </c:pt>
                <c:pt idx="17">
                  <c:v>0.0019353581</c:v>
                </c:pt>
              </c:numCache>
            </c:numRef>
          </c:val>
        </c:ser>
        <c:ser>
          <c:idx val="2"/>
          <c:order val="2"/>
          <c:tx>
            <c:strRef>
              <c:f>'graph data'!$J$3</c:f>
              <c:strCache>
                <c:ptCount val="1"/>
                <c:pt idx="0">
                  <c:v>1996/97-2003/04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data'!$B$21:$B$38</c:f>
              <c:strCache>
                <c:ptCount val="18"/>
                <c:pt idx="0">
                  <c:v>Fort Garry (1,2)</c:v>
                </c:pt>
                <c:pt idx="1">
                  <c:v>Assiniboine South (1,2)</c:v>
                </c:pt>
                <c:pt idx="2">
                  <c:v>Transcona (1,2)</c:v>
                </c:pt>
                <c:pt idx="3">
                  <c:v>River Heights (1,2)</c:v>
                </c:pt>
                <c:pt idx="4">
                  <c:v>St. Boniface (1,2)</c:v>
                </c:pt>
                <c:pt idx="5">
                  <c:v>St. Vital (1,2)</c:v>
                </c:pt>
                <c:pt idx="6">
                  <c:v>Seven Oaks (1,2)</c:v>
                </c:pt>
                <c:pt idx="7">
                  <c:v>River East (1,2)</c:v>
                </c:pt>
                <c:pt idx="8">
                  <c:v>St. James - Assiniboia (1,2,t)</c:v>
                </c:pt>
                <c:pt idx="9">
                  <c:v>Inkster (1,2)</c:v>
                </c:pt>
                <c:pt idx="10">
                  <c:v>Point Douglas (1,2)</c:v>
                </c:pt>
                <c:pt idx="11">
                  <c:v>Downtown (1,2,t)</c:v>
                </c:pt>
                <c:pt idx="13">
                  <c:v>Wpg Most Healthy (1,2)</c:v>
                </c:pt>
                <c:pt idx="14">
                  <c:v>Wpg Average Health (1,2)</c:v>
                </c:pt>
                <c:pt idx="15">
                  <c:v>Wpg Least Healthy (1,2,t)</c:v>
                </c:pt>
                <c:pt idx="16">
                  <c:v>Winnipeg Overall (1,2,t)</c:v>
                </c:pt>
                <c:pt idx="17">
                  <c:v>Manitoba</c:v>
                </c:pt>
              </c:strCache>
            </c:strRef>
          </c:cat>
          <c:val>
            <c:numRef>
              <c:f>'graph data'!$J$21:$J$38</c:f>
              <c:numCache>
                <c:ptCount val="18"/>
                <c:pt idx="0">
                  <c:v>0.0008224034</c:v>
                </c:pt>
                <c:pt idx="1">
                  <c:v>0.0008510817</c:v>
                </c:pt>
                <c:pt idx="2">
                  <c:v>0.0010810437</c:v>
                </c:pt>
                <c:pt idx="3">
                  <c:v>0.0013675774</c:v>
                </c:pt>
                <c:pt idx="4">
                  <c:v>0.0011043947</c:v>
                </c:pt>
                <c:pt idx="5">
                  <c:v>0.0009860739</c:v>
                </c:pt>
                <c:pt idx="6">
                  <c:v>0.0009660995</c:v>
                </c:pt>
                <c:pt idx="7">
                  <c:v>0.0011441329</c:v>
                </c:pt>
                <c:pt idx="8">
                  <c:v>0.0010108471</c:v>
                </c:pt>
                <c:pt idx="9">
                  <c:v>0.0012391031</c:v>
                </c:pt>
                <c:pt idx="10">
                  <c:v>0.0023469532</c:v>
                </c:pt>
                <c:pt idx="11">
                  <c:v>0.0023773187</c:v>
                </c:pt>
                <c:pt idx="13">
                  <c:v>0.0008973303</c:v>
                </c:pt>
                <c:pt idx="14">
                  <c:v>0.0013793778</c:v>
                </c:pt>
                <c:pt idx="15">
                  <c:v>0.0021878613</c:v>
                </c:pt>
                <c:pt idx="16">
                  <c:v>0.001220035</c:v>
                </c:pt>
                <c:pt idx="17">
                  <c:v>0.0017404419</c:v>
                </c:pt>
              </c:numCache>
            </c:numRef>
          </c:val>
        </c:ser>
        <c:ser>
          <c:idx val="3"/>
          <c:order val="3"/>
          <c:tx>
            <c:strRef>
              <c:f>'graph data'!$K$3</c:f>
              <c:strCache>
                <c:ptCount val="1"/>
                <c:pt idx="0">
                  <c:v>Mb Avg 96/97-03/04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96/97-03/04</c:name>
            <c:spPr>
              <a:ln w="25400">
                <a:solidFill>
                  <a:srgbClr val="000000"/>
                </a:solidFill>
                <a:prstDash val="sysDot"/>
              </a:ln>
            </c:spPr>
            <c:trendlineType val="linear"/>
            <c:forward val="0.5"/>
            <c:backward val="0.5"/>
            <c:dispEq val="0"/>
            <c:dispRSqr val="0"/>
          </c:trendline>
          <c:cat>
            <c:strRef>
              <c:f>'graph data'!$B$21:$B$38</c:f>
              <c:strCache>
                <c:ptCount val="18"/>
                <c:pt idx="0">
                  <c:v>Fort Garry (1,2)</c:v>
                </c:pt>
                <c:pt idx="1">
                  <c:v>Assiniboine South (1,2)</c:v>
                </c:pt>
                <c:pt idx="2">
                  <c:v>Transcona (1,2)</c:v>
                </c:pt>
                <c:pt idx="3">
                  <c:v>River Heights (1,2)</c:v>
                </c:pt>
                <c:pt idx="4">
                  <c:v>St. Boniface (1,2)</c:v>
                </c:pt>
                <c:pt idx="5">
                  <c:v>St. Vital (1,2)</c:v>
                </c:pt>
                <c:pt idx="6">
                  <c:v>Seven Oaks (1,2)</c:v>
                </c:pt>
                <c:pt idx="7">
                  <c:v>River East (1,2)</c:v>
                </c:pt>
                <c:pt idx="8">
                  <c:v>St. James - Assiniboia (1,2,t)</c:v>
                </c:pt>
                <c:pt idx="9">
                  <c:v>Inkster (1,2)</c:v>
                </c:pt>
                <c:pt idx="10">
                  <c:v>Point Douglas (1,2)</c:v>
                </c:pt>
                <c:pt idx="11">
                  <c:v>Downtown (1,2,t)</c:v>
                </c:pt>
                <c:pt idx="13">
                  <c:v>Wpg Most Healthy (1,2)</c:v>
                </c:pt>
                <c:pt idx="14">
                  <c:v>Wpg Average Health (1,2)</c:v>
                </c:pt>
                <c:pt idx="15">
                  <c:v>Wpg Least Healthy (1,2,t)</c:v>
                </c:pt>
                <c:pt idx="16">
                  <c:v>Winnipeg Overall (1,2,t)</c:v>
                </c:pt>
                <c:pt idx="17">
                  <c:v>Manitoba</c:v>
                </c:pt>
              </c:strCache>
            </c:strRef>
          </c:cat>
          <c:val>
            <c:numRef>
              <c:f>'graph data'!$K$21:$K$38</c:f>
              <c:numCache>
                <c:ptCount val="18"/>
                <c:pt idx="0">
                  <c:v>0.0017404419</c:v>
                </c:pt>
                <c:pt idx="1">
                  <c:v>0.0017404419</c:v>
                </c:pt>
                <c:pt idx="2">
                  <c:v>0.0017404419</c:v>
                </c:pt>
                <c:pt idx="3">
                  <c:v>0.0017404419</c:v>
                </c:pt>
                <c:pt idx="4">
                  <c:v>0.0017404419</c:v>
                </c:pt>
                <c:pt idx="5">
                  <c:v>0.0017404419</c:v>
                </c:pt>
                <c:pt idx="6">
                  <c:v>0.0017404419</c:v>
                </c:pt>
                <c:pt idx="7">
                  <c:v>0.0017404419</c:v>
                </c:pt>
                <c:pt idx="8">
                  <c:v>0.0017404419</c:v>
                </c:pt>
                <c:pt idx="9">
                  <c:v>0.0017404419</c:v>
                </c:pt>
                <c:pt idx="10">
                  <c:v>0.0017404419</c:v>
                </c:pt>
                <c:pt idx="11">
                  <c:v>0.0017404419</c:v>
                </c:pt>
                <c:pt idx="13">
                  <c:v>0.0017404419</c:v>
                </c:pt>
                <c:pt idx="14">
                  <c:v>0.0017404419</c:v>
                </c:pt>
                <c:pt idx="15">
                  <c:v>0.0017404419</c:v>
                </c:pt>
                <c:pt idx="16">
                  <c:v>0.0017404419</c:v>
                </c:pt>
                <c:pt idx="17">
                  <c:v>0.0017404419</c:v>
                </c:pt>
              </c:numCache>
            </c:numRef>
          </c:val>
        </c:ser>
        <c:axId val="28625906"/>
        <c:axId val="56306563"/>
      </c:barChart>
      <c:catAx>
        <c:axId val="28625906"/>
        <c:scaling>
          <c:orientation val="maxMin"/>
        </c:scaling>
        <c:axPos val="l"/>
        <c:delete val="0"/>
        <c:numFmt formatCode="General" sourceLinked="1"/>
        <c:majorTickMark val="none"/>
        <c:minorTickMark val="none"/>
        <c:tickLblPos val="nextTo"/>
        <c:crossAx val="56306563"/>
        <c:crosses val="autoZero"/>
        <c:auto val="1"/>
        <c:lblOffset val="100"/>
        <c:noMultiLvlLbl val="0"/>
      </c:catAx>
      <c:valAx>
        <c:axId val="56306563"/>
        <c:scaling>
          <c:orientation val="minMax"/>
          <c:max val="0.02"/>
        </c:scaling>
        <c:axPos val="t"/>
        <c:majorGridlines/>
        <c:delete val="0"/>
        <c:numFmt formatCode="0.0%" sourceLinked="0"/>
        <c:majorTickMark val="none"/>
        <c:minorTickMark val="none"/>
        <c:tickLblPos val="nextTo"/>
        <c:crossAx val="28625906"/>
        <c:crosses val="max"/>
        <c:crossBetween val="between"/>
        <c:dispUnits/>
        <c:majorUnit val="0.002"/>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1475"/>
          <c:y val="0.141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6.4: Prevalence of Individuals Completing or Attempting Suicide by Winnipeg Neighbourhood Clusters</a:t>
            </a:r>
            <a:r>
              <a:rPr lang="en-US" cap="none" sz="800" b="1" i="0" u="none" baseline="0"/>
              <a:t>
</a:t>
            </a:r>
            <a:r>
              <a:rPr lang="en-US" cap="none" sz="800" b="0" i="0" u="none" baseline="0"/>
              <a:t>Age-adjusted percent of suicides or attempts in a 2 year period, for residents aged 10+</a:t>
            </a:r>
          </a:p>
        </c:rich>
      </c:tx>
      <c:layout>
        <c:manualLayout>
          <c:xMode val="factor"/>
          <c:yMode val="factor"/>
          <c:x val="0.00675"/>
          <c:y val="-0.02"/>
        </c:manualLayout>
      </c:layout>
      <c:spPr>
        <a:noFill/>
        <a:ln>
          <a:noFill/>
        </a:ln>
      </c:spPr>
    </c:title>
    <c:plotArea>
      <c:layout>
        <c:manualLayout>
          <c:xMode val="edge"/>
          <c:yMode val="edge"/>
          <c:x val="0.017"/>
          <c:y val="0.0765"/>
          <c:w val="0.983"/>
          <c:h val="0.9015"/>
        </c:manualLayout>
      </c:layout>
      <c:barChart>
        <c:barDir val="bar"/>
        <c:grouping val="clustered"/>
        <c:varyColors val="0"/>
        <c:ser>
          <c:idx val="0"/>
          <c:order val="0"/>
          <c:tx>
            <c:strRef>
              <c:f>'graph data'!$H$3</c:f>
              <c:strCache>
                <c:ptCount val="1"/>
                <c:pt idx="0">
                  <c:v>Mb Avg 88/89-95/96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88/89-95/96</c:name>
            <c:spPr>
              <a:ln w="25400">
                <a:solidFill>
                  <a:srgbClr val="C0C0C0"/>
                </a:solidFill>
                <a:prstDash val="sysDot"/>
              </a:ln>
            </c:spPr>
            <c:trendlineType val="linear"/>
            <c:forward val="0.5"/>
            <c:backward val="0.5"/>
            <c:dispEq val="0"/>
            <c:dispRSqr val="0"/>
          </c:trendline>
          <c:cat>
            <c:strRef>
              <c:f>'graph data'!$B$103:$B$138</c:f>
              <c:strCache>
                <c:ptCount val="36"/>
                <c:pt idx="0">
                  <c:v>Fort Garry S (1,2)</c:v>
                </c:pt>
                <c:pt idx="1">
                  <c:v>Fort Garry N (1,2)</c:v>
                </c:pt>
                <c:pt idx="3">
                  <c:v>Assiniboine South (1,2)</c:v>
                </c:pt>
                <c:pt idx="5">
                  <c:v>Transcona (1,2)</c:v>
                </c:pt>
                <c:pt idx="7">
                  <c:v>River Heights W (1,2)</c:v>
                </c:pt>
                <c:pt idx="8">
                  <c:v>River Heights E</c:v>
                </c:pt>
                <c:pt idx="10">
                  <c:v>St. Boniface E (1,2)</c:v>
                </c:pt>
                <c:pt idx="11">
                  <c:v>St. Boniface W</c:v>
                </c:pt>
                <c:pt idx="13">
                  <c:v>St. Vital South (1,2)</c:v>
                </c:pt>
                <c:pt idx="14">
                  <c:v>St. Vital North</c:v>
                </c:pt>
                <c:pt idx="16">
                  <c:v>Seven Oaks W (1,2)</c:v>
                </c:pt>
                <c:pt idx="17">
                  <c:v>Seven Oaks E (1,2)</c:v>
                </c:pt>
                <c:pt idx="18">
                  <c:v>Seven Oaks N (s,2)</c:v>
                </c:pt>
                <c:pt idx="20">
                  <c:v>River East N (1,2)</c:v>
                </c:pt>
                <c:pt idx="21">
                  <c:v>River East E (1,2)</c:v>
                </c:pt>
                <c:pt idx="22">
                  <c:v>River East W (1,2)</c:v>
                </c:pt>
                <c:pt idx="23">
                  <c:v>River East S</c:v>
                </c:pt>
                <c:pt idx="25">
                  <c:v>St. James - Assiniboia W (1,2)</c:v>
                </c:pt>
                <c:pt idx="26">
                  <c:v>St. James - Assiniboia E (2,t)</c:v>
                </c:pt>
                <c:pt idx="28">
                  <c:v>Inkster West (1,2)</c:v>
                </c:pt>
                <c:pt idx="29">
                  <c:v>Inkster East</c:v>
                </c:pt>
                <c:pt idx="31">
                  <c:v>Point Douglas N</c:v>
                </c:pt>
                <c:pt idx="32">
                  <c:v>Point Douglas S (1,2)</c:v>
                </c:pt>
                <c:pt idx="34">
                  <c:v>Downtown W (t)</c:v>
                </c:pt>
                <c:pt idx="35">
                  <c:v>Downtown E (1,2)</c:v>
                </c:pt>
              </c:strCache>
            </c:strRef>
          </c:cat>
          <c:val>
            <c:numRef>
              <c:f>'graph data'!$H$103:$H$138</c:f>
              <c:numCache>
                <c:ptCount val="36"/>
                <c:pt idx="0">
                  <c:v>0.0019353581</c:v>
                </c:pt>
                <c:pt idx="1">
                  <c:v>0.0019353581</c:v>
                </c:pt>
                <c:pt idx="3">
                  <c:v>0.0019353581</c:v>
                </c:pt>
                <c:pt idx="5">
                  <c:v>0.0019353581</c:v>
                </c:pt>
                <c:pt idx="7">
                  <c:v>0.0019353581</c:v>
                </c:pt>
                <c:pt idx="8">
                  <c:v>0.0019353581</c:v>
                </c:pt>
                <c:pt idx="10">
                  <c:v>0.0019353581</c:v>
                </c:pt>
                <c:pt idx="11">
                  <c:v>0.0019353581</c:v>
                </c:pt>
                <c:pt idx="13">
                  <c:v>0.0019353581</c:v>
                </c:pt>
                <c:pt idx="14">
                  <c:v>0.0019353581</c:v>
                </c:pt>
                <c:pt idx="16">
                  <c:v>0.0019353581</c:v>
                </c:pt>
                <c:pt idx="17">
                  <c:v>0.0019353581</c:v>
                </c:pt>
                <c:pt idx="18">
                  <c:v>0.0019353581</c:v>
                </c:pt>
                <c:pt idx="20">
                  <c:v>0.0019353581</c:v>
                </c:pt>
                <c:pt idx="21">
                  <c:v>0.0019353581</c:v>
                </c:pt>
                <c:pt idx="22">
                  <c:v>0.0019353581</c:v>
                </c:pt>
                <c:pt idx="23">
                  <c:v>0.0019353581</c:v>
                </c:pt>
                <c:pt idx="25">
                  <c:v>0.0019353581</c:v>
                </c:pt>
                <c:pt idx="26">
                  <c:v>0.0019353581</c:v>
                </c:pt>
                <c:pt idx="28">
                  <c:v>0.0019353581</c:v>
                </c:pt>
                <c:pt idx="29">
                  <c:v>0.0019353581</c:v>
                </c:pt>
                <c:pt idx="31">
                  <c:v>0.0019353581</c:v>
                </c:pt>
                <c:pt idx="32">
                  <c:v>0.0019353581</c:v>
                </c:pt>
                <c:pt idx="34">
                  <c:v>0.0019353581</c:v>
                </c:pt>
                <c:pt idx="35">
                  <c:v>0.0019353581</c:v>
                </c:pt>
              </c:numCache>
            </c:numRef>
          </c:val>
        </c:ser>
        <c:ser>
          <c:idx val="1"/>
          <c:order val="1"/>
          <c:tx>
            <c:strRef>
              <c:f>'graph data'!$I$3</c:f>
              <c:strCache>
                <c:ptCount val="1"/>
                <c:pt idx="0">
                  <c:v>1988/89-1995/96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data'!$B$103:$B$138</c:f>
              <c:strCache>
                <c:ptCount val="36"/>
                <c:pt idx="0">
                  <c:v>Fort Garry S (1,2)</c:v>
                </c:pt>
                <c:pt idx="1">
                  <c:v>Fort Garry N (1,2)</c:v>
                </c:pt>
                <c:pt idx="3">
                  <c:v>Assiniboine South (1,2)</c:v>
                </c:pt>
                <c:pt idx="5">
                  <c:v>Transcona (1,2)</c:v>
                </c:pt>
                <c:pt idx="7">
                  <c:v>River Heights W (1,2)</c:v>
                </c:pt>
                <c:pt idx="8">
                  <c:v>River Heights E</c:v>
                </c:pt>
                <c:pt idx="10">
                  <c:v>St. Boniface E (1,2)</c:v>
                </c:pt>
                <c:pt idx="11">
                  <c:v>St. Boniface W</c:v>
                </c:pt>
                <c:pt idx="13">
                  <c:v>St. Vital South (1,2)</c:v>
                </c:pt>
                <c:pt idx="14">
                  <c:v>St. Vital North</c:v>
                </c:pt>
                <c:pt idx="16">
                  <c:v>Seven Oaks W (1,2)</c:v>
                </c:pt>
                <c:pt idx="17">
                  <c:v>Seven Oaks E (1,2)</c:v>
                </c:pt>
                <c:pt idx="18">
                  <c:v>Seven Oaks N (s,2)</c:v>
                </c:pt>
                <c:pt idx="20">
                  <c:v>River East N (1,2)</c:v>
                </c:pt>
                <c:pt idx="21">
                  <c:v>River East E (1,2)</c:v>
                </c:pt>
                <c:pt idx="22">
                  <c:v>River East W (1,2)</c:v>
                </c:pt>
                <c:pt idx="23">
                  <c:v>River East S</c:v>
                </c:pt>
                <c:pt idx="25">
                  <c:v>St. James - Assiniboia W (1,2)</c:v>
                </c:pt>
                <c:pt idx="26">
                  <c:v>St. James - Assiniboia E (2,t)</c:v>
                </c:pt>
                <c:pt idx="28">
                  <c:v>Inkster West (1,2)</c:v>
                </c:pt>
                <c:pt idx="29">
                  <c:v>Inkster East</c:v>
                </c:pt>
                <c:pt idx="31">
                  <c:v>Point Douglas N</c:v>
                </c:pt>
                <c:pt idx="32">
                  <c:v>Point Douglas S (1,2)</c:v>
                </c:pt>
                <c:pt idx="34">
                  <c:v>Downtown W (t)</c:v>
                </c:pt>
                <c:pt idx="35">
                  <c:v>Downtown E (1,2)</c:v>
                </c:pt>
              </c:strCache>
            </c:strRef>
          </c:cat>
          <c:val>
            <c:numRef>
              <c:f>'graph data'!$I$103:$I$138</c:f>
              <c:numCache>
                <c:ptCount val="36"/>
                <c:pt idx="0">
                  <c:v>0.0010749668</c:v>
                </c:pt>
                <c:pt idx="1">
                  <c:v>0.0009082125</c:v>
                </c:pt>
                <c:pt idx="3">
                  <c:v>0.0008040914</c:v>
                </c:pt>
                <c:pt idx="5">
                  <c:v>0.0008204215</c:v>
                </c:pt>
                <c:pt idx="7">
                  <c:v>0.0013066126</c:v>
                </c:pt>
                <c:pt idx="8">
                  <c:v>0.0019529174</c:v>
                </c:pt>
                <c:pt idx="10">
                  <c:v>0.00112412</c:v>
                </c:pt>
                <c:pt idx="11">
                  <c:v>0.0016835146</c:v>
                </c:pt>
                <c:pt idx="13">
                  <c:v>0.0009724758</c:v>
                </c:pt>
                <c:pt idx="14">
                  <c:v>0.0015301053</c:v>
                </c:pt>
                <c:pt idx="16">
                  <c:v>0.0011017871</c:v>
                </c:pt>
                <c:pt idx="17">
                  <c:v>0.0013360184</c:v>
                </c:pt>
                <c:pt idx="20">
                  <c:v>0.0003921072</c:v>
                </c:pt>
                <c:pt idx="21">
                  <c:v>0.0013051814</c:v>
                </c:pt>
                <c:pt idx="22">
                  <c:v>0.000979544</c:v>
                </c:pt>
                <c:pt idx="23">
                  <c:v>0.0017512354</c:v>
                </c:pt>
                <c:pt idx="25">
                  <c:v>0.001213353</c:v>
                </c:pt>
                <c:pt idx="26">
                  <c:v>0.0017120813</c:v>
                </c:pt>
                <c:pt idx="28">
                  <c:v>0.0007537161</c:v>
                </c:pt>
                <c:pt idx="29">
                  <c:v>0.0022648523</c:v>
                </c:pt>
                <c:pt idx="31">
                  <c:v>0.0021804125</c:v>
                </c:pt>
                <c:pt idx="32">
                  <c:v>0.0044784097</c:v>
                </c:pt>
                <c:pt idx="34">
                  <c:v>0.0023060722</c:v>
                </c:pt>
                <c:pt idx="35">
                  <c:v>0.0039631839</c:v>
                </c:pt>
              </c:numCache>
            </c:numRef>
          </c:val>
        </c:ser>
        <c:ser>
          <c:idx val="2"/>
          <c:order val="2"/>
          <c:tx>
            <c:strRef>
              <c:f>'graph data'!$J$3</c:f>
              <c:strCache>
                <c:ptCount val="1"/>
                <c:pt idx="0">
                  <c:v>1996/97-2003/04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data'!$B$103:$B$138</c:f>
              <c:strCache>
                <c:ptCount val="36"/>
                <c:pt idx="0">
                  <c:v>Fort Garry S (1,2)</c:v>
                </c:pt>
                <c:pt idx="1">
                  <c:v>Fort Garry N (1,2)</c:v>
                </c:pt>
                <c:pt idx="3">
                  <c:v>Assiniboine South (1,2)</c:v>
                </c:pt>
                <c:pt idx="5">
                  <c:v>Transcona (1,2)</c:v>
                </c:pt>
                <c:pt idx="7">
                  <c:v>River Heights W (1,2)</c:v>
                </c:pt>
                <c:pt idx="8">
                  <c:v>River Heights E</c:v>
                </c:pt>
                <c:pt idx="10">
                  <c:v>St. Boniface E (1,2)</c:v>
                </c:pt>
                <c:pt idx="11">
                  <c:v>St. Boniface W</c:v>
                </c:pt>
                <c:pt idx="13">
                  <c:v>St. Vital South (1,2)</c:v>
                </c:pt>
                <c:pt idx="14">
                  <c:v>St. Vital North</c:v>
                </c:pt>
                <c:pt idx="16">
                  <c:v>Seven Oaks W (1,2)</c:v>
                </c:pt>
                <c:pt idx="17">
                  <c:v>Seven Oaks E (1,2)</c:v>
                </c:pt>
                <c:pt idx="18">
                  <c:v>Seven Oaks N (s,2)</c:v>
                </c:pt>
                <c:pt idx="20">
                  <c:v>River East N (1,2)</c:v>
                </c:pt>
                <c:pt idx="21">
                  <c:v>River East E (1,2)</c:v>
                </c:pt>
                <c:pt idx="22">
                  <c:v>River East W (1,2)</c:v>
                </c:pt>
                <c:pt idx="23">
                  <c:v>River East S</c:v>
                </c:pt>
                <c:pt idx="25">
                  <c:v>St. James - Assiniboia W (1,2)</c:v>
                </c:pt>
                <c:pt idx="26">
                  <c:v>St. James - Assiniboia E (2,t)</c:v>
                </c:pt>
                <c:pt idx="28">
                  <c:v>Inkster West (1,2)</c:v>
                </c:pt>
                <c:pt idx="29">
                  <c:v>Inkster East</c:v>
                </c:pt>
                <c:pt idx="31">
                  <c:v>Point Douglas N</c:v>
                </c:pt>
                <c:pt idx="32">
                  <c:v>Point Douglas S (1,2)</c:v>
                </c:pt>
                <c:pt idx="34">
                  <c:v>Downtown W (t)</c:v>
                </c:pt>
                <c:pt idx="35">
                  <c:v>Downtown E (1,2)</c:v>
                </c:pt>
              </c:strCache>
            </c:strRef>
          </c:cat>
          <c:val>
            <c:numRef>
              <c:f>'graph data'!$J$103:$J$138</c:f>
              <c:numCache>
                <c:ptCount val="36"/>
                <c:pt idx="0">
                  <c:v>0.0008904624</c:v>
                </c:pt>
                <c:pt idx="1">
                  <c:v>0.0007306242</c:v>
                </c:pt>
                <c:pt idx="3">
                  <c:v>0.0008507819</c:v>
                </c:pt>
                <c:pt idx="5">
                  <c:v>0.0010844203</c:v>
                </c:pt>
                <c:pt idx="7">
                  <c:v>0.0010177109</c:v>
                </c:pt>
                <c:pt idx="8">
                  <c:v>0.0019745521</c:v>
                </c:pt>
                <c:pt idx="10">
                  <c:v>0.0009053337</c:v>
                </c:pt>
                <c:pt idx="11">
                  <c:v>0.0015245468</c:v>
                </c:pt>
                <c:pt idx="13">
                  <c:v>0.0006566628</c:v>
                </c:pt>
                <c:pt idx="14">
                  <c:v>0.0014356625</c:v>
                </c:pt>
                <c:pt idx="16">
                  <c:v>0.0007660609</c:v>
                </c:pt>
                <c:pt idx="17">
                  <c:v>0.0012090371</c:v>
                </c:pt>
                <c:pt idx="18">
                  <c:v>0.0004291008</c:v>
                </c:pt>
                <c:pt idx="20">
                  <c:v>0.0004257276</c:v>
                </c:pt>
                <c:pt idx="21">
                  <c:v>0.0011776365</c:v>
                </c:pt>
                <c:pt idx="22">
                  <c:v>0.0009873824</c:v>
                </c:pt>
                <c:pt idx="23">
                  <c:v>0.0017158634</c:v>
                </c:pt>
                <c:pt idx="25">
                  <c:v>0.0009957646</c:v>
                </c:pt>
                <c:pt idx="26">
                  <c:v>0.0010251144</c:v>
                </c:pt>
                <c:pt idx="28">
                  <c:v>0.0006377142</c:v>
                </c:pt>
                <c:pt idx="29">
                  <c:v>0.0020699943</c:v>
                </c:pt>
                <c:pt idx="31">
                  <c:v>0.0017093745</c:v>
                </c:pt>
                <c:pt idx="32">
                  <c:v>0.003559717</c:v>
                </c:pt>
                <c:pt idx="34">
                  <c:v>0.0016181037</c:v>
                </c:pt>
                <c:pt idx="35">
                  <c:v>0.0032234761</c:v>
                </c:pt>
              </c:numCache>
            </c:numRef>
          </c:val>
        </c:ser>
        <c:ser>
          <c:idx val="3"/>
          <c:order val="3"/>
          <c:tx>
            <c:strRef>
              <c:f>'graph data'!$K$3</c:f>
              <c:strCache>
                <c:ptCount val="1"/>
                <c:pt idx="0">
                  <c:v>Mb Avg 96/97-03/04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96/97-03/04</c:name>
            <c:spPr>
              <a:ln w="25400">
                <a:solidFill>
                  <a:srgbClr val="000000"/>
                </a:solidFill>
                <a:prstDash val="sysDot"/>
              </a:ln>
            </c:spPr>
            <c:trendlineType val="linear"/>
            <c:forward val="0.5"/>
            <c:backward val="0.5"/>
            <c:dispEq val="0"/>
            <c:dispRSqr val="0"/>
          </c:trendline>
          <c:cat>
            <c:strRef>
              <c:f>'graph data'!$B$103:$B$138</c:f>
              <c:strCache>
                <c:ptCount val="36"/>
                <c:pt idx="0">
                  <c:v>Fort Garry S (1,2)</c:v>
                </c:pt>
                <c:pt idx="1">
                  <c:v>Fort Garry N (1,2)</c:v>
                </c:pt>
                <c:pt idx="3">
                  <c:v>Assiniboine South (1,2)</c:v>
                </c:pt>
                <c:pt idx="5">
                  <c:v>Transcona (1,2)</c:v>
                </c:pt>
                <c:pt idx="7">
                  <c:v>River Heights W (1,2)</c:v>
                </c:pt>
                <c:pt idx="8">
                  <c:v>River Heights E</c:v>
                </c:pt>
                <c:pt idx="10">
                  <c:v>St. Boniface E (1,2)</c:v>
                </c:pt>
                <c:pt idx="11">
                  <c:v>St. Boniface W</c:v>
                </c:pt>
                <c:pt idx="13">
                  <c:v>St. Vital South (1,2)</c:v>
                </c:pt>
                <c:pt idx="14">
                  <c:v>St. Vital North</c:v>
                </c:pt>
                <c:pt idx="16">
                  <c:v>Seven Oaks W (1,2)</c:v>
                </c:pt>
                <c:pt idx="17">
                  <c:v>Seven Oaks E (1,2)</c:v>
                </c:pt>
                <c:pt idx="18">
                  <c:v>Seven Oaks N (s,2)</c:v>
                </c:pt>
                <c:pt idx="20">
                  <c:v>River East N (1,2)</c:v>
                </c:pt>
                <c:pt idx="21">
                  <c:v>River East E (1,2)</c:v>
                </c:pt>
                <c:pt idx="22">
                  <c:v>River East W (1,2)</c:v>
                </c:pt>
                <c:pt idx="23">
                  <c:v>River East S</c:v>
                </c:pt>
                <c:pt idx="25">
                  <c:v>St. James - Assiniboia W (1,2)</c:v>
                </c:pt>
                <c:pt idx="26">
                  <c:v>St. James - Assiniboia E (2,t)</c:v>
                </c:pt>
                <c:pt idx="28">
                  <c:v>Inkster West (1,2)</c:v>
                </c:pt>
                <c:pt idx="29">
                  <c:v>Inkster East</c:v>
                </c:pt>
                <c:pt idx="31">
                  <c:v>Point Douglas N</c:v>
                </c:pt>
                <c:pt idx="32">
                  <c:v>Point Douglas S (1,2)</c:v>
                </c:pt>
                <c:pt idx="34">
                  <c:v>Downtown W (t)</c:v>
                </c:pt>
                <c:pt idx="35">
                  <c:v>Downtown E (1,2)</c:v>
                </c:pt>
              </c:strCache>
            </c:strRef>
          </c:cat>
          <c:val>
            <c:numRef>
              <c:f>'graph data'!$K$103:$K$138</c:f>
              <c:numCache>
                <c:ptCount val="36"/>
                <c:pt idx="0">
                  <c:v>0.0017404419</c:v>
                </c:pt>
                <c:pt idx="1">
                  <c:v>0.0017404419</c:v>
                </c:pt>
                <c:pt idx="3">
                  <c:v>0.0017404419</c:v>
                </c:pt>
                <c:pt idx="5">
                  <c:v>0.0017404419</c:v>
                </c:pt>
                <c:pt idx="7">
                  <c:v>0.0017404419</c:v>
                </c:pt>
                <c:pt idx="8">
                  <c:v>0.0017404419</c:v>
                </c:pt>
                <c:pt idx="10">
                  <c:v>0.0017404419</c:v>
                </c:pt>
                <c:pt idx="11">
                  <c:v>0.0017404419</c:v>
                </c:pt>
                <c:pt idx="13">
                  <c:v>0.0017404419</c:v>
                </c:pt>
                <c:pt idx="14">
                  <c:v>0.0017404419</c:v>
                </c:pt>
                <c:pt idx="16">
                  <c:v>0.0017404419</c:v>
                </c:pt>
                <c:pt idx="17">
                  <c:v>0.0017404419</c:v>
                </c:pt>
                <c:pt idx="18">
                  <c:v>0.0017404419</c:v>
                </c:pt>
                <c:pt idx="20">
                  <c:v>0.0017404419</c:v>
                </c:pt>
                <c:pt idx="21">
                  <c:v>0.0017404419</c:v>
                </c:pt>
                <c:pt idx="22">
                  <c:v>0.0017404419</c:v>
                </c:pt>
                <c:pt idx="23">
                  <c:v>0.0017404419</c:v>
                </c:pt>
                <c:pt idx="25">
                  <c:v>0.0017404419</c:v>
                </c:pt>
                <c:pt idx="26">
                  <c:v>0.0017404419</c:v>
                </c:pt>
                <c:pt idx="28">
                  <c:v>0.0017404419</c:v>
                </c:pt>
                <c:pt idx="29">
                  <c:v>0.0017404419</c:v>
                </c:pt>
                <c:pt idx="31">
                  <c:v>0.0017404419</c:v>
                </c:pt>
                <c:pt idx="32">
                  <c:v>0.0017404419</c:v>
                </c:pt>
                <c:pt idx="34">
                  <c:v>0.0017404419</c:v>
                </c:pt>
                <c:pt idx="35">
                  <c:v>0.0017404419</c:v>
                </c:pt>
              </c:numCache>
            </c:numRef>
          </c:val>
        </c:ser>
        <c:axId val="36997020"/>
        <c:axId val="64537725"/>
      </c:barChart>
      <c:catAx>
        <c:axId val="36997020"/>
        <c:scaling>
          <c:orientation val="maxMin"/>
        </c:scaling>
        <c:axPos val="l"/>
        <c:delete val="0"/>
        <c:numFmt formatCode="General" sourceLinked="1"/>
        <c:majorTickMark val="none"/>
        <c:minorTickMark val="none"/>
        <c:tickLblPos val="nextTo"/>
        <c:txPr>
          <a:bodyPr/>
          <a:lstStyle/>
          <a:p>
            <a:pPr>
              <a:defRPr lang="en-US" cap="none" sz="600" b="0" i="0" u="none" baseline="0"/>
            </a:pPr>
          </a:p>
        </c:txPr>
        <c:crossAx val="64537725"/>
        <c:crosses val="autoZero"/>
        <c:auto val="1"/>
        <c:lblOffset val="100"/>
        <c:noMultiLvlLbl val="0"/>
      </c:catAx>
      <c:valAx>
        <c:axId val="64537725"/>
        <c:scaling>
          <c:orientation val="minMax"/>
          <c:max val="0.02"/>
        </c:scaling>
        <c:axPos val="t"/>
        <c:majorGridlines/>
        <c:delete val="0"/>
        <c:numFmt formatCode="0.0%" sourceLinked="0"/>
        <c:majorTickMark val="none"/>
        <c:minorTickMark val="none"/>
        <c:tickLblPos val="nextTo"/>
        <c:crossAx val="36997020"/>
        <c:crosses val="max"/>
        <c:crossBetween val="between"/>
        <c:dispUnits/>
        <c:majorUnit val="0.002"/>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0975"/>
          <c:y val="0.0867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X.X.X:  Prevalence of Individuals Completing or Attempting Suicide by Aggregate RHA Areas</a:t>
            </a:r>
            <a:r>
              <a:rPr lang="en-US" cap="none" sz="800" b="1" i="0" u="none" baseline="0"/>
              <a:t>
</a:t>
            </a:r>
            <a:r>
              <a:rPr lang="en-US" cap="none" sz="800" b="0" i="0" u="none" baseline="0"/>
              <a:t>Age-adjusted percent of suicides or attempts for residents aged 10+</a:t>
            </a:r>
          </a:p>
        </c:rich>
      </c:tx>
      <c:layout>
        <c:manualLayout>
          <c:xMode val="factor"/>
          <c:yMode val="factor"/>
          <c:x val="0"/>
          <c:y val="-0.01925"/>
        </c:manualLayout>
      </c:layout>
      <c:spPr>
        <a:noFill/>
        <a:ln>
          <a:noFill/>
        </a:ln>
      </c:spPr>
    </c:title>
    <c:plotArea>
      <c:layout>
        <c:manualLayout>
          <c:xMode val="edge"/>
          <c:yMode val="edge"/>
          <c:x val="0.017"/>
          <c:y val="0.12575"/>
          <c:w val="0.983"/>
          <c:h val="0.8335"/>
        </c:manualLayout>
      </c:layout>
      <c:barChart>
        <c:barDir val="bar"/>
        <c:grouping val="clustered"/>
        <c:varyColors val="0"/>
        <c:ser>
          <c:idx val="0"/>
          <c:order val="0"/>
          <c:tx>
            <c:strRef>
              <c:f>'graph data'!$H$3</c:f>
              <c:strCache>
                <c:ptCount val="1"/>
                <c:pt idx="0">
                  <c:v>Mb Avg 88/89-95/96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88/89-95/96</c:name>
            <c:spPr>
              <a:ln w="25400">
                <a:solidFill>
                  <a:srgbClr val="C0C0C0"/>
                </a:solidFill>
                <a:prstDash val="sysDot"/>
              </a:ln>
            </c:spPr>
            <c:trendlineType val="linear"/>
            <c:forward val="0.5"/>
            <c:backward val="0.5"/>
            <c:dispEq val="0"/>
            <c:dispRSqr val="0"/>
          </c:trendline>
          <c:cat>
            <c:strRef>
              <c:f>'graph data'!$B$16:$B$19</c:f>
              <c:strCache>
                <c:ptCount val="4"/>
                <c:pt idx="0">
                  <c:v>South (1,2)</c:v>
                </c:pt>
                <c:pt idx="1">
                  <c:v>Mid</c:v>
                </c:pt>
                <c:pt idx="2">
                  <c:v>North (1,2)</c:v>
                </c:pt>
                <c:pt idx="3">
                  <c:v>Manitoba</c:v>
                </c:pt>
              </c:strCache>
            </c:strRef>
          </c:cat>
          <c:val>
            <c:numRef>
              <c:f>'graph data'!$H$16:$H$19</c:f>
              <c:numCache>
                <c:ptCount val="4"/>
                <c:pt idx="0">
                  <c:v>0.0019353581</c:v>
                </c:pt>
                <c:pt idx="1">
                  <c:v>0.0019353581</c:v>
                </c:pt>
                <c:pt idx="2">
                  <c:v>0.0019353581</c:v>
                </c:pt>
                <c:pt idx="3">
                  <c:v>0.0019353581</c:v>
                </c:pt>
              </c:numCache>
            </c:numRef>
          </c:val>
        </c:ser>
        <c:ser>
          <c:idx val="1"/>
          <c:order val="1"/>
          <c:tx>
            <c:strRef>
              <c:f>'graph data'!$I$3</c:f>
              <c:strCache>
                <c:ptCount val="1"/>
                <c:pt idx="0">
                  <c:v>1988/89-1995/96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data'!$B$16:$B$19</c:f>
              <c:strCache>
                <c:ptCount val="4"/>
                <c:pt idx="0">
                  <c:v>South (1,2)</c:v>
                </c:pt>
                <c:pt idx="1">
                  <c:v>Mid</c:v>
                </c:pt>
                <c:pt idx="2">
                  <c:v>North (1,2)</c:v>
                </c:pt>
                <c:pt idx="3">
                  <c:v>Manitoba</c:v>
                </c:pt>
              </c:strCache>
            </c:strRef>
          </c:cat>
          <c:val>
            <c:numRef>
              <c:f>'graph data'!$I$16:$I$19</c:f>
              <c:numCache>
                <c:ptCount val="4"/>
                <c:pt idx="0">
                  <c:v>0.0014785418</c:v>
                </c:pt>
                <c:pt idx="1">
                  <c:v>0.0019413614</c:v>
                </c:pt>
                <c:pt idx="2">
                  <c:v>0.0061626769</c:v>
                </c:pt>
                <c:pt idx="3">
                  <c:v>0.0019353581</c:v>
                </c:pt>
              </c:numCache>
            </c:numRef>
          </c:val>
        </c:ser>
        <c:ser>
          <c:idx val="2"/>
          <c:order val="2"/>
          <c:tx>
            <c:strRef>
              <c:f>'graph data'!$J$3</c:f>
              <c:strCache>
                <c:ptCount val="1"/>
                <c:pt idx="0">
                  <c:v>1996/97-2003/04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data'!$B$16:$B$19</c:f>
              <c:strCache>
                <c:ptCount val="4"/>
                <c:pt idx="0">
                  <c:v>South (1,2)</c:v>
                </c:pt>
                <c:pt idx="1">
                  <c:v>Mid</c:v>
                </c:pt>
                <c:pt idx="2">
                  <c:v>North (1,2)</c:v>
                </c:pt>
                <c:pt idx="3">
                  <c:v>Manitoba</c:v>
                </c:pt>
              </c:strCache>
            </c:strRef>
          </c:cat>
          <c:val>
            <c:numRef>
              <c:f>'graph data'!$J$16:$J$19</c:f>
              <c:numCache>
                <c:ptCount val="4"/>
                <c:pt idx="0">
                  <c:v>0.0013277019</c:v>
                </c:pt>
                <c:pt idx="1">
                  <c:v>0.0018875457</c:v>
                </c:pt>
                <c:pt idx="2">
                  <c:v>0.0063791926</c:v>
                </c:pt>
                <c:pt idx="3">
                  <c:v>0.0017404419</c:v>
                </c:pt>
              </c:numCache>
            </c:numRef>
          </c:val>
        </c:ser>
        <c:ser>
          <c:idx val="3"/>
          <c:order val="3"/>
          <c:tx>
            <c:strRef>
              <c:f>'graph data'!$K$3</c:f>
              <c:strCache>
                <c:ptCount val="1"/>
                <c:pt idx="0">
                  <c:v>Mb Avg 96/97-03/04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96/97-03/04</c:name>
            <c:spPr>
              <a:ln w="25400">
                <a:solidFill>
                  <a:srgbClr val="000000"/>
                </a:solidFill>
                <a:prstDash val="sysDot"/>
              </a:ln>
            </c:spPr>
            <c:trendlineType val="linear"/>
            <c:forward val="0.5"/>
            <c:backward val="0.5"/>
            <c:dispEq val="0"/>
            <c:dispRSqr val="0"/>
          </c:trendline>
          <c:cat>
            <c:strRef>
              <c:f>'graph data'!$B$16:$B$19</c:f>
              <c:strCache>
                <c:ptCount val="4"/>
                <c:pt idx="0">
                  <c:v>South (1,2)</c:v>
                </c:pt>
                <c:pt idx="1">
                  <c:v>Mid</c:v>
                </c:pt>
                <c:pt idx="2">
                  <c:v>North (1,2)</c:v>
                </c:pt>
                <c:pt idx="3">
                  <c:v>Manitoba</c:v>
                </c:pt>
              </c:strCache>
            </c:strRef>
          </c:cat>
          <c:val>
            <c:numRef>
              <c:f>'graph data'!$K$16:$K$19</c:f>
              <c:numCache>
                <c:ptCount val="4"/>
                <c:pt idx="0">
                  <c:v>0.0017404419</c:v>
                </c:pt>
                <c:pt idx="1">
                  <c:v>0.0017404419</c:v>
                </c:pt>
                <c:pt idx="2">
                  <c:v>0.0017404419</c:v>
                </c:pt>
                <c:pt idx="3">
                  <c:v>0.0017404419</c:v>
                </c:pt>
              </c:numCache>
            </c:numRef>
          </c:val>
        </c:ser>
        <c:axId val="43968614"/>
        <c:axId val="60173207"/>
      </c:barChart>
      <c:catAx>
        <c:axId val="43968614"/>
        <c:scaling>
          <c:orientation val="maxMin"/>
        </c:scaling>
        <c:axPos val="l"/>
        <c:delete val="0"/>
        <c:numFmt formatCode="General" sourceLinked="1"/>
        <c:majorTickMark val="none"/>
        <c:minorTickMark val="none"/>
        <c:tickLblPos val="nextTo"/>
        <c:crossAx val="60173207"/>
        <c:crosses val="autoZero"/>
        <c:auto val="1"/>
        <c:lblOffset val="100"/>
        <c:noMultiLvlLbl val="0"/>
      </c:catAx>
      <c:valAx>
        <c:axId val="60173207"/>
        <c:scaling>
          <c:orientation val="minMax"/>
          <c:max val="0.02"/>
        </c:scaling>
        <c:axPos val="t"/>
        <c:majorGridlines/>
        <c:delete val="0"/>
        <c:numFmt formatCode="0.0%" sourceLinked="0"/>
        <c:majorTickMark val="none"/>
        <c:minorTickMark val="none"/>
        <c:tickLblPos val="nextTo"/>
        <c:crossAx val="43968614"/>
        <c:crosses val="max"/>
        <c:crossBetween val="between"/>
        <c:dispUnits/>
        <c:majorUnit val="0.002"/>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08"/>
          <c:y val="0.1427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X.X.X:  Prevalence of Individuals Completing or Attempting Suicide by Aggregate Winnipeg Areas</a:t>
            </a:r>
            <a:r>
              <a:rPr lang="en-US" cap="none" sz="800" b="0" i="0" u="none" baseline="0"/>
              <a:t>
Age-adjusted percent of suicides or attempts in a 2 year period, for residents aged 10+</a:t>
            </a:r>
          </a:p>
        </c:rich>
      </c:tx>
      <c:layout>
        <c:manualLayout>
          <c:xMode val="factor"/>
          <c:yMode val="factor"/>
          <c:x val="0.00675"/>
          <c:y val="-0.01925"/>
        </c:manualLayout>
      </c:layout>
      <c:spPr>
        <a:noFill/>
        <a:ln>
          <a:noFill/>
        </a:ln>
      </c:spPr>
    </c:title>
    <c:plotArea>
      <c:layout>
        <c:manualLayout>
          <c:xMode val="edge"/>
          <c:yMode val="edge"/>
          <c:x val="0.017"/>
          <c:y val="0.1365"/>
          <c:w val="0.983"/>
          <c:h val="0.8275"/>
        </c:manualLayout>
      </c:layout>
      <c:barChart>
        <c:barDir val="bar"/>
        <c:grouping val="clustered"/>
        <c:varyColors val="0"/>
        <c:ser>
          <c:idx val="0"/>
          <c:order val="0"/>
          <c:tx>
            <c:strRef>
              <c:f>'graph data'!$H$3</c:f>
              <c:strCache>
                <c:ptCount val="1"/>
                <c:pt idx="0">
                  <c:v>Mb Avg 88/89-95/96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88/89-95/96</c:name>
            <c:spPr>
              <a:ln w="25400">
                <a:solidFill>
                  <a:srgbClr val="C0C0C0"/>
                </a:solidFill>
                <a:prstDash val="sysDot"/>
              </a:ln>
            </c:spPr>
            <c:trendlineType val="linear"/>
            <c:forward val="0.5"/>
            <c:backward val="0.5"/>
            <c:dispEq val="0"/>
            <c:dispRSqr val="0"/>
          </c:trendline>
          <c:cat>
            <c:strRef>
              <c:f>'graph data'!$B$34:$B$38</c:f>
              <c:strCache>
                <c:ptCount val="5"/>
                <c:pt idx="0">
                  <c:v>Wpg Most Healthy (1,2)</c:v>
                </c:pt>
                <c:pt idx="1">
                  <c:v>Wpg Average Health (1,2)</c:v>
                </c:pt>
                <c:pt idx="2">
                  <c:v>Wpg Least Healthy (1,2,t)</c:v>
                </c:pt>
                <c:pt idx="3">
                  <c:v>Winnipeg Overall (1,2,t)</c:v>
                </c:pt>
                <c:pt idx="4">
                  <c:v>Manitoba</c:v>
                </c:pt>
              </c:strCache>
            </c:strRef>
          </c:cat>
          <c:val>
            <c:numRef>
              <c:f>'graph data'!$H$34:$H$38</c:f>
              <c:numCache>
                <c:ptCount val="5"/>
                <c:pt idx="0">
                  <c:v>0.0019353581</c:v>
                </c:pt>
                <c:pt idx="1">
                  <c:v>0.0019353581</c:v>
                </c:pt>
                <c:pt idx="2">
                  <c:v>0.0019353581</c:v>
                </c:pt>
                <c:pt idx="3">
                  <c:v>0.0019353581</c:v>
                </c:pt>
                <c:pt idx="4">
                  <c:v>0.0019353581</c:v>
                </c:pt>
              </c:numCache>
            </c:numRef>
          </c:val>
        </c:ser>
        <c:ser>
          <c:idx val="1"/>
          <c:order val="1"/>
          <c:tx>
            <c:strRef>
              <c:f>'graph data'!$I$3</c:f>
              <c:strCache>
                <c:ptCount val="1"/>
                <c:pt idx="0">
                  <c:v>1988/89-1995/96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data'!$B$34:$B$38</c:f>
              <c:strCache>
                <c:ptCount val="5"/>
                <c:pt idx="0">
                  <c:v>Wpg Most Healthy (1,2)</c:v>
                </c:pt>
                <c:pt idx="1">
                  <c:v>Wpg Average Health (1,2)</c:v>
                </c:pt>
                <c:pt idx="2">
                  <c:v>Wpg Least Healthy (1,2,t)</c:v>
                </c:pt>
                <c:pt idx="3">
                  <c:v>Winnipeg Overall (1,2,t)</c:v>
                </c:pt>
                <c:pt idx="4">
                  <c:v>Manitoba</c:v>
                </c:pt>
              </c:strCache>
            </c:strRef>
          </c:cat>
          <c:val>
            <c:numRef>
              <c:f>'graph data'!$I$34:$I$38</c:f>
              <c:numCache>
                <c:ptCount val="5"/>
                <c:pt idx="0">
                  <c:v>0.0010706219</c:v>
                </c:pt>
                <c:pt idx="1">
                  <c:v>0.0015737461</c:v>
                </c:pt>
                <c:pt idx="2">
                  <c:v>0.0027746614</c:v>
                </c:pt>
                <c:pt idx="3">
                  <c:v>0.0014744528</c:v>
                </c:pt>
                <c:pt idx="4">
                  <c:v>0.0019353581</c:v>
                </c:pt>
              </c:numCache>
            </c:numRef>
          </c:val>
        </c:ser>
        <c:ser>
          <c:idx val="2"/>
          <c:order val="2"/>
          <c:tx>
            <c:strRef>
              <c:f>'graph data'!$J$3</c:f>
              <c:strCache>
                <c:ptCount val="1"/>
                <c:pt idx="0">
                  <c:v>1996/97-2003/04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data'!$B$34:$B$38</c:f>
              <c:strCache>
                <c:ptCount val="5"/>
                <c:pt idx="0">
                  <c:v>Wpg Most Healthy (1,2)</c:v>
                </c:pt>
                <c:pt idx="1">
                  <c:v>Wpg Average Health (1,2)</c:v>
                </c:pt>
                <c:pt idx="2">
                  <c:v>Wpg Least Healthy (1,2,t)</c:v>
                </c:pt>
                <c:pt idx="3">
                  <c:v>Winnipeg Overall (1,2,t)</c:v>
                </c:pt>
                <c:pt idx="4">
                  <c:v>Manitoba</c:v>
                </c:pt>
              </c:strCache>
            </c:strRef>
          </c:cat>
          <c:val>
            <c:numRef>
              <c:f>'graph data'!$J$34:$J$38</c:f>
              <c:numCache>
                <c:ptCount val="5"/>
                <c:pt idx="0">
                  <c:v>0.0008973303</c:v>
                </c:pt>
                <c:pt idx="1">
                  <c:v>0.0013793778</c:v>
                </c:pt>
                <c:pt idx="2">
                  <c:v>0.0021878613</c:v>
                </c:pt>
                <c:pt idx="3">
                  <c:v>0.001220035</c:v>
                </c:pt>
                <c:pt idx="4">
                  <c:v>0.0017404419</c:v>
                </c:pt>
              </c:numCache>
            </c:numRef>
          </c:val>
        </c:ser>
        <c:ser>
          <c:idx val="3"/>
          <c:order val="3"/>
          <c:tx>
            <c:strRef>
              <c:f>'graph data'!$K$3</c:f>
              <c:strCache>
                <c:ptCount val="1"/>
                <c:pt idx="0">
                  <c:v>Mb Avg 96/97-03/04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96/97-03/04</c:name>
            <c:spPr>
              <a:ln w="25400">
                <a:solidFill>
                  <a:srgbClr val="000000"/>
                </a:solidFill>
                <a:prstDash val="sysDot"/>
              </a:ln>
            </c:spPr>
            <c:trendlineType val="linear"/>
            <c:forward val="0.5"/>
            <c:backward val="0.5"/>
            <c:dispEq val="0"/>
            <c:dispRSqr val="0"/>
          </c:trendline>
          <c:cat>
            <c:strRef>
              <c:f>'graph data'!$B$34:$B$38</c:f>
              <c:strCache>
                <c:ptCount val="5"/>
                <c:pt idx="0">
                  <c:v>Wpg Most Healthy (1,2)</c:v>
                </c:pt>
                <c:pt idx="1">
                  <c:v>Wpg Average Health (1,2)</c:v>
                </c:pt>
                <c:pt idx="2">
                  <c:v>Wpg Least Healthy (1,2,t)</c:v>
                </c:pt>
                <c:pt idx="3">
                  <c:v>Winnipeg Overall (1,2,t)</c:v>
                </c:pt>
                <c:pt idx="4">
                  <c:v>Manitoba</c:v>
                </c:pt>
              </c:strCache>
            </c:strRef>
          </c:cat>
          <c:val>
            <c:numRef>
              <c:f>'graph data'!$K$34:$K$38</c:f>
              <c:numCache>
                <c:ptCount val="5"/>
                <c:pt idx="0">
                  <c:v>0.0017404419</c:v>
                </c:pt>
                <c:pt idx="1">
                  <c:v>0.0017404419</c:v>
                </c:pt>
                <c:pt idx="2">
                  <c:v>0.0017404419</c:v>
                </c:pt>
                <c:pt idx="3">
                  <c:v>0.0017404419</c:v>
                </c:pt>
                <c:pt idx="4">
                  <c:v>0.0017404419</c:v>
                </c:pt>
              </c:numCache>
            </c:numRef>
          </c:val>
        </c:ser>
        <c:axId val="4687952"/>
        <c:axId val="42191569"/>
      </c:barChart>
      <c:catAx>
        <c:axId val="4687952"/>
        <c:scaling>
          <c:orientation val="maxMin"/>
        </c:scaling>
        <c:axPos val="l"/>
        <c:delete val="0"/>
        <c:numFmt formatCode="General" sourceLinked="1"/>
        <c:majorTickMark val="none"/>
        <c:minorTickMark val="none"/>
        <c:tickLblPos val="nextTo"/>
        <c:crossAx val="42191569"/>
        <c:crosses val="autoZero"/>
        <c:auto val="1"/>
        <c:lblOffset val="100"/>
        <c:noMultiLvlLbl val="0"/>
      </c:catAx>
      <c:valAx>
        <c:axId val="42191569"/>
        <c:scaling>
          <c:orientation val="minMax"/>
          <c:max val="0.02"/>
        </c:scaling>
        <c:axPos val="t"/>
        <c:majorGridlines/>
        <c:delete val="0"/>
        <c:numFmt formatCode="0.0%" sourceLinked="0"/>
        <c:majorTickMark val="none"/>
        <c:minorTickMark val="none"/>
        <c:tickLblPos val="nextTo"/>
        <c:crossAx val="4687952"/>
        <c:crosses val="max"/>
        <c:crossBetween val="between"/>
        <c:dispUnits/>
        <c:majorUnit val="0.002"/>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115"/>
          <c:y val="0.1577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1.125" right="1.125" top="1" bottom="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 right="0.375" top="0" bottom="0"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125" right="1.125" top="1" bottom="4"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0.1945</cdr:x>
      <cdr:y>0.883</cdr:y>
    </cdr:from>
    <cdr:to>
      <cdr:x>0.94525</cdr:x>
      <cdr:y>0.99625</cdr:y>
    </cdr:to>
    <cdr:grpSp>
      <cdr:nvGrpSpPr>
        <cdr:cNvPr id="1" name="Group 3"/>
        <cdr:cNvGrpSpPr>
          <a:grpSpLocks/>
        </cdr:cNvGrpSpPr>
      </cdr:nvGrpSpPr>
      <cdr:grpSpPr>
        <a:xfrm>
          <a:off x="1104900" y="4019550"/>
          <a:ext cx="4286250" cy="514350"/>
          <a:chOff x="1152901" y="3962429"/>
          <a:chExt cx="4461532" cy="504796"/>
        </a:xfrm>
        <a:solidFill>
          <a:srgbClr val="FFFFFF"/>
        </a:solidFill>
      </cdr:grpSpPr>
      <cdr:sp>
        <cdr:nvSpPr>
          <cdr:cNvPr id="2" name="TextBox 4"/>
          <cdr:cNvSpPr txBox="1">
            <a:spLocks noChangeArrowheads="1"/>
          </cdr:cNvSpPr>
        </cdr:nvSpPr>
        <cdr:spPr>
          <a:xfrm>
            <a:off x="1152901" y="3962429"/>
            <a:ext cx="4335494" cy="504796"/>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sp>
        <cdr:nvSpPr>
          <cdr:cNvPr id="3" name="mchp"/>
          <cdr:cNvSpPr txBox="1">
            <a:spLocks noChangeArrowheads="1"/>
          </cdr:cNvSpPr>
        </cdr:nvSpPr>
        <cdr:spPr>
          <a:xfrm>
            <a:off x="3517513" y="4330930"/>
            <a:ext cx="2096920" cy="123927"/>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2008   </a:t>
            </a:r>
          </a:p>
        </cdr:txBody>
      </cdr:sp>
    </cdr:grp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0.6455</cdr:x>
      <cdr:y>0.97025</cdr:y>
    </cdr:from>
    <cdr:to>
      <cdr:x>0.99975</cdr:x>
      <cdr:y>1</cdr:y>
    </cdr:to>
    <cdr:sp>
      <cdr:nvSpPr>
        <cdr:cNvPr id="1" name="TextBox 1"/>
        <cdr:cNvSpPr txBox="1">
          <a:spLocks noChangeArrowheads="1"/>
        </cdr:cNvSpPr>
      </cdr:nvSpPr>
      <cdr:spPr>
        <a:xfrm>
          <a:off x="3676650" y="4419600"/>
          <a:ext cx="2019300" cy="133350"/>
        </a:xfrm>
        <a:prstGeom prst="rect">
          <a:avLst/>
        </a:prstGeom>
        <a:noFill/>
        <a:ln w="9525" cmpd="sng">
          <a:noFill/>
        </a:ln>
      </cdr:spPr>
      <cdr:txBody>
        <a:bodyPr vertOverflow="clip" wrap="square"/>
        <a:p>
          <a:pPr algn="l">
            <a:defRPr/>
          </a:pPr>
          <a:r>
            <a:rPr lang="en-US" cap="none" sz="700" b="0" i="0" u="none" baseline="0"/>
            <a:t>Source: Manitoba Centre for Health Policy, 2008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0.67075</cdr:x>
      <cdr:y>0.98525</cdr:y>
    </cdr:from>
    <cdr:to>
      <cdr:x>0.99975</cdr:x>
      <cdr:y>1</cdr:y>
    </cdr:to>
    <cdr:sp>
      <cdr:nvSpPr>
        <cdr:cNvPr id="1" name="TextBox 1"/>
        <cdr:cNvSpPr txBox="1">
          <a:spLocks noChangeArrowheads="1"/>
        </cdr:cNvSpPr>
      </cdr:nvSpPr>
      <cdr:spPr>
        <a:xfrm>
          <a:off x="4924425" y="9744075"/>
          <a:ext cx="2419350" cy="142875"/>
        </a:xfrm>
        <a:prstGeom prst="rect">
          <a:avLst/>
        </a:prstGeom>
        <a:noFill/>
        <a:ln w="9525" cmpd="sng">
          <a:noFill/>
        </a:ln>
      </cdr:spPr>
      <cdr:txBody>
        <a:bodyPr vertOverflow="clip" wrap="square"/>
        <a:p>
          <a:pPr algn="l">
            <a:defRPr/>
          </a:pPr>
          <a:r>
            <a:rPr lang="en-US" cap="none" sz="800" b="0" i="0" u="none" baseline="0"/>
            <a:t>Source: Manitoba Centre for Health Policy, 2008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343775" cy="9896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0.255</cdr:x>
      <cdr:y>0.90625</cdr:y>
    </cdr:from>
    <cdr:to>
      <cdr:x>1</cdr:x>
      <cdr:y>1</cdr:y>
    </cdr:to>
    <cdr:grpSp>
      <cdr:nvGrpSpPr>
        <cdr:cNvPr id="1" name="Group 5"/>
        <cdr:cNvGrpSpPr>
          <a:grpSpLocks/>
        </cdr:cNvGrpSpPr>
      </cdr:nvGrpSpPr>
      <cdr:grpSpPr>
        <a:xfrm>
          <a:off x="1447800" y="4962525"/>
          <a:ext cx="4248150" cy="514350"/>
          <a:chOff x="1152901" y="3962429"/>
          <a:chExt cx="4461532" cy="504796"/>
        </a:xfrm>
        <a:solidFill>
          <a:srgbClr val="FFFFFF"/>
        </a:solidFill>
      </cdr:grpSpPr>
      <cdr:sp>
        <cdr:nvSpPr>
          <cdr:cNvPr id="2" name="TextBox 6"/>
          <cdr:cNvSpPr txBox="1">
            <a:spLocks noChangeArrowheads="1"/>
          </cdr:cNvSpPr>
        </cdr:nvSpPr>
        <cdr:spPr>
          <a:xfrm>
            <a:off x="1152901" y="3962429"/>
            <a:ext cx="4335494" cy="504796"/>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sp>
        <cdr:nvSpPr>
          <cdr:cNvPr id="3" name="mchp"/>
          <cdr:cNvSpPr txBox="1">
            <a:spLocks noChangeArrowheads="1"/>
          </cdr:cNvSpPr>
        </cdr:nvSpPr>
        <cdr:spPr>
          <a:xfrm>
            <a:off x="3517513" y="4330930"/>
            <a:ext cx="2096920" cy="123927"/>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2008   </a:t>
            </a:r>
          </a:p>
        </cdr:txBody>
      </cdr:sp>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54768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0.62075</cdr:x>
      <cdr:y>0.9835</cdr:y>
    </cdr:from>
    <cdr:to>
      <cdr:x>1</cdr:x>
      <cdr:y>1</cdr:y>
    </cdr:to>
    <cdr:sp>
      <cdr:nvSpPr>
        <cdr:cNvPr id="1" name="TextBox 1"/>
        <cdr:cNvSpPr txBox="1">
          <a:spLocks noChangeArrowheads="1"/>
        </cdr:cNvSpPr>
      </cdr:nvSpPr>
      <cdr:spPr>
        <a:xfrm>
          <a:off x="3533775" y="8077200"/>
          <a:ext cx="2162175" cy="133350"/>
        </a:xfrm>
        <a:prstGeom prst="rect">
          <a:avLst/>
        </a:prstGeom>
        <a:noFill/>
        <a:ln w="9525" cmpd="sng">
          <a:noFill/>
        </a:ln>
      </cdr:spPr>
      <cdr:txBody>
        <a:bodyPr vertOverflow="clip" wrap="square"/>
        <a:p>
          <a:pPr algn="l">
            <a:defRPr/>
          </a:pPr>
          <a:r>
            <a:rPr lang="en-US" cap="none" sz="700" b="0" i="0" u="none" baseline="0"/>
            <a:t>Source: Manitoba Centre for Health Policy, 2008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0.64275</cdr:x>
      <cdr:y>0.97025</cdr:y>
    </cdr:from>
    <cdr:to>
      <cdr:x>1</cdr:x>
      <cdr:y>1</cdr:y>
    </cdr:to>
    <cdr:sp>
      <cdr:nvSpPr>
        <cdr:cNvPr id="1" name="TextBox 1"/>
        <cdr:cNvSpPr txBox="1">
          <a:spLocks noChangeArrowheads="1"/>
        </cdr:cNvSpPr>
      </cdr:nvSpPr>
      <cdr:spPr>
        <a:xfrm>
          <a:off x="3667125" y="4419600"/>
          <a:ext cx="2038350" cy="133350"/>
        </a:xfrm>
        <a:prstGeom prst="rect">
          <a:avLst/>
        </a:prstGeom>
        <a:noFill/>
        <a:ln w="9525" cmpd="sng">
          <a:noFill/>
        </a:ln>
      </cdr:spPr>
      <cdr:txBody>
        <a:bodyPr vertOverflow="clip" wrap="square"/>
        <a:p>
          <a:pPr algn="l">
            <a:defRPr/>
          </a:pPr>
          <a:r>
            <a:rPr lang="en-US" cap="none" sz="700" b="0" i="0" u="none" baseline="0"/>
            <a:t>Source: Manitoba Centre for Health Policy, 2008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995"/>
  <sheetViews>
    <sheetView workbookViewId="0" topLeftCell="A1">
      <pane xSplit="7" ySplit="3" topLeftCell="H106" activePane="bottomRight" state="frozen"/>
      <selection pane="topLeft" activeCell="A1" sqref="A1"/>
      <selection pane="topRight" activeCell="G1" sqref="G1"/>
      <selection pane="bottomLeft" activeCell="A2" sqref="A2"/>
      <selection pane="bottomRight" activeCell="E138" sqref="E138"/>
    </sheetView>
  </sheetViews>
  <sheetFormatPr defaultColWidth="9.140625" defaultRowHeight="12.75"/>
  <cols>
    <col min="1" max="1" width="18.00390625" style="2" customWidth="1"/>
    <col min="2" max="2" width="27.28125" style="2" customWidth="1"/>
    <col min="3" max="5" width="2.8515625" style="2" customWidth="1"/>
    <col min="6" max="7" width="7.8515625" style="2" customWidth="1"/>
    <col min="8" max="9" width="9.140625" style="2" customWidth="1"/>
    <col min="10" max="10" width="9.140625" style="11" customWidth="1"/>
    <col min="11" max="14" width="9.140625" style="2" customWidth="1"/>
    <col min="15" max="15" width="2.8515625" style="10" customWidth="1"/>
    <col min="16" max="18" width="9.140625" style="2" customWidth="1"/>
    <col min="19" max="19" width="2.8515625" style="10" customWidth="1"/>
    <col min="20" max="20" width="9.28125" style="2" bestFit="1" customWidth="1"/>
    <col min="21" max="16384" width="9.140625" style="2" customWidth="1"/>
  </cols>
  <sheetData>
    <row r="1" spans="3:20" ht="12.75">
      <c r="C1" s="57" t="s">
        <v>155</v>
      </c>
      <c r="D1" s="57"/>
      <c r="E1" s="57"/>
      <c r="F1" s="57" t="s">
        <v>164</v>
      </c>
      <c r="G1" s="57"/>
      <c r="H1" s="6" t="s">
        <v>145</v>
      </c>
      <c r="I1" s="3" t="s">
        <v>147</v>
      </c>
      <c r="J1" s="3" t="s">
        <v>148</v>
      </c>
      <c r="K1" s="6" t="s">
        <v>146</v>
      </c>
      <c r="L1" s="6" t="s">
        <v>149</v>
      </c>
      <c r="M1" s="6" t="s">
        <v>150</v>
      </c>
      <c r="N1" s="6" t="s">
        <v>151</v>
      </c>
      <c r="O1" s="7"/>
      <c r="P1" s="6" t="s">
        <v>152</v>
      </c>
      <c r="Q1" s="6" t="s">
        <v>153</v>
      </c>
      <c r="R1" s="6" t="s">
        <v>154</v>
      </c>
      <c r="S1" s="7"/>
      <c r="T1" s="6" t="s">
        <v>165</v>
      </c>
    </row>
    <row r="2" spans="3:20" ht="12.75">
      <c r="C2" s="13"/>
      <c r="D2" s="13"/>
      <c r="E2" s="13"/>
      <c r="F2" s="14" t="s">
        <v>149</v>
      </c>
      <c r="G2" s="14" t="s">
        <v>152</v>
      </c>
      <c r="H2" s="6"/>
      <c r="I2" s="3"/>
      <c r="J2" s="38"/>
      <c r="K2" s="6" t="s">
        <v>304</v>
      </c>
      <c r="L2" s="6"/>
      <c r="M2" s="6"/>
      <c r="N2" s="6"/>
      <c r="O2" s="7"/>
      <c r="P2" s="6"/>
      <c r="Q2" s="6"/>
      <c r="R2" s="6"/>
      <c r="S2" s="7"/>
      <c r="T2" s="6"/>
    </row>
    <row r="3" spans="2:27" ht="12.75">
      <c r="B3" s="5" t="s">
        <v>0</v>
      </c>
      <c r="C3" s="13">
        <v>1</v>
      </c>
      <c r="D3" s="13">
        <v>2</v>
      </c>
      <c r="E3" s="13" t="s">
        <v>163</v>
      </c>
      <c r="F3" s="14" t="s">
        <v>150</v>
      </c>
      <c r="G3" s="14" t="s">
        <v>153</v>
      </c>
      <c r="H3" s="2" t="s">
        <v>161</v>
      </c>
      <c r="I3" s="11" t="s">
        <v>159</v>
      </c>
      <c r="J3" s="11" t="s">
        <v>160</v>
      </c>
      <c r="K3" s="2" t="s">
        <v>162</v>
      </c>
      <c r="U3" s="6"/>
      <c r="V3" s="6"/>
      <c r="W3" s="6"/>
      <c r="X3" s="6"/>
      <c r="Y3" s="6"/>
      <c r="Z3" s="6"/>
      <c r="AA3" s="6"/>
    </row>
    <row r="4" spans="1:27" ht="12.75">
      <c r="A4" s="2">
        <v>1</v>
      </c>
      <c r="B4" t="s">
        <v>249</v>
      </c>
      <c r="C4" t="str">
        <f>IF(AND(N4&lt;=0.01,N4&gt;0),"1","")</f>
        <v>1</v>
      </c>
      <c r="D4" t="str">
        <f>IF(AND(R4&lt;=0.01,R4&gt;0),"2","")</f>
        <v>2</v>
      </c>
      <c r="E4">
        <f>IF(AND(T4&lt;=0.01,T4&gt;0),"t","")</f>
      </c>
      <c r="F4" t="str">
        <f aca="true" t="shared" si="0" ref="F4:F14">IF(AND(L4&gt;0,L4&lt;=5),"T1c"," ")&amp;IF(AND(M4&gt;0,M4&lt;=5),"T1p"," ")</f>
        <v>  </v>
      </c>
      <c r="G4" t="str">
        <f aca="true" t="shared" si="1" ref="G4:G14">IF(AND(P4&gt;0,P4&lt;=5),"T2c"," ")&amp;IF(AND(Q4&gt;0,Q4&lt;=5),"T2p"," ")</f>
        <v>  </v>
      </c>
      <c r="H4" s="32">
        <f aca="true" t="shared" si="2" ref="H4:H14">I$19</f>
        <v>0.0019353581</v>
      </c>
      <c r="I4" s="3">
        <f>'orig. data'!D4</f>
        <v>0.0010774766</v>
      </c>
      <c r="J4" s="3">
        <f>'orig. data'!R4</f>
        <v>0.0009622407</v>
      </c>
      <c r="K4" s="30">
        <f aca="true" t="shared" si="3" ref="K4:K14">J$19</f>
        <v>0.0017404419</v>
      </c>
      <c r="L4" s="6">
        <f>'orig. data'!B4</f>
        <v>184</v>
      </c>
      <c r="M4" s="6">
        <f>'orig. data'!C4</f>
        <v>164772</v>
      </c>
      <c r="N4" s="12">
        <f>'orig. data'!G4</f>
        <v>3.429889E-12</v>
      </c>
      <c r="O4" s="8"/>
      <c r="P4" s="6">
        <f>'orig. data'!P4</f>
        <v>185</v>
      </c>
      <c r="Q4" s="6">
        <f>'orig. data'!Q4</f>
        <v>184055</v>
      </c>
      <c r="R4" s="12">
        <f>'orig. data'!U4</f>
        <v>1.27176E-12</v>
      </c>
      <c r="S4" s="8"/>
      <c r="T4" s="12">
        <f>'orig. data'!AD4</f>
        <v>0.4928720287</v>
      </c>
      <c r="U4" s="3"/>
      <c r="V4" s="3"/>
      <c r="W4" s="3"/>
      <c r="X4" s="3"/>
      <c r="Y4" s="3"/>
      <c r="Z4" s="3"/>
      <c r="AA4" s="3"/>
    </row>
    <row r="5" spans="1:27" ht="12.75">
      <c r="A5" s="2">
        <v>2</v>
      </c>
      <c r="B5" t="s">
        <v>166</v>
      </c>
      <c r="C5" t="str">
        <f aca="true" t="shared" si="4" ref="C5:C38">IF(AND(N5&lt;=0.01,N5&gt;0),"1","")</f>
        <v>1</v>
      </c>
      <c r="D5" t="str">
        <f aca="true" t="shared" si="5" ref="D5:D38">IF(AND(R5&lt;=0.01,R5&gt;0),"2","")</f>
        <v>2</v>
      </c>
      <c r="E5" t="str">
        <f aca="true" t="shared" si="6" ref="E5:E38">IF(AND(T5&lt;=0.01,T5&gt;0),"t","")</f>
        <v>t</v>
      </c>
      <c r="F5" t="str">
        <f t="shared" si="0"/>
        <v>  </v>
      </c>
      <c r="G5" t="str">
        <f t="shared" si="1"/>
        <v>  </v>
      </c>
      <c r="H5" s="32">
        <f t="shared" si="2"/>
        <v>0.0019353581</v>
      </c>
      <c r="I5" s="3">
        <f>'orig. data'!D5</f>
        <v>0.0016351332</v>
      </c>
      <c r="J5" s="3">
        <f>'orig. data'!R5</f>
        <v>0.0012927629</v>
      </c>
      <c r="K5" s="30">
        <f t="shared" si="3"/>
        <v>0.0017404419</v>
      </c>
      <c r="L5" s="6">
        <f>'orig. data'!B5</f>
        <v>508</v>
      </c>
      <c r="M5" s="6">
        <f>'orig. data'!C5</f>
        <v>311930</v>
      </c>
      <c r="N5" s="12">
        <f>'orig. data'!G5</f>
        <v>0.0040798852</v>
      </c>
      <c r="O5" s="9"/>
      <c r="P5" s="6">
        <f>'orig. data'!P5</f>
        <v>430</v>
      </c>
      <c r="Q5" s="6">
        <f>'orig. data'!Q5</f>
        <v>328289</v>
      </c>
      <c r="R5" s="12">
        <f>'orig. data'!U5</f>
        <v>1.5791217E-06</v>
      </c>
      <c r="S5" s="9"/>
      <c r="T5" s="12">
        <f>'orig. data'!AD5</f>
        <v>0.0086814083</v>
      </c>
      <c r="U5" s="1"/>
      <c r="V5" s="1"/>
      <c r="W5" s="1"/>
      <c r="X5" s="1"/>
      <c r="Y5" s="1"/>
      <c r="Z5" s="1"/>
      <c r="AA5" s="1"/>
    </row>
    <row r="6" spans="1:27" ht="12.75">
      <c r="A6" s="2">
        <v>3</v>
      </c>
      <c r="B6" t="s">
        <v>251</v>
      </c>
      <c r="C6" t="str">
        <f t="shared" si="4"/>
        <v>1</v>
      </c>
      <c r="D6">
        <f t="shared" si="5"/>
      </c>
      <c r="E6">
        <f t="shared" si="6"/>
      </c>
      <c r="F6" t="str">
        <f t="shared" si="0"/>
        <v>  </v>
      </c>
      <c r="G6" t="str">
        <f t="shared" si="1"/>
        <v>  </v>
      </c>
      <c r="H6" s="32">
        <f t="shared" si="2"/>
        <v>0.0019353581</v>
      </c>
      <c r="I6" s="3">
        <f>'orig. data'!D7</f>
        <v>0.0015685412</v>
      </c>
      <c r="J6" s="3">
        <f>'orig. data'!R7</f>
        <v>0.0016497513</v>
      </c>
      <c r="K6" s="30">
        <f t="shared" si="3"/>
        <v>0.0017404419</v>
      </c>
      <c r="L6" s="6">
        <f>'orig. data'!B7</f>
        <v>369</v>
      </c>
      <c r="M6" s="6">
        <f>'orig. data'!C7</f>
        <v>255386</v>
      </c>
      <c r="N6" s="12">
        <f>'orig. data'!G7</f>
        <v>0.0011649392</v>
      </c>
      <c r="O6" s="9"/>
      <c r="P6" s="6">
        <f>'orig. data'!P7</f>
        <v>392</v>
      </c>
      <c r="Q6" s="6">
        <f>'orig. data'!Q7</f>
        <v>250383</v>
      </c>
      <c r="R6" s="12">
        <f>'orig. data'!U7</f>
        <v>0.4047380686</v>
      </c>
      <c r="S6" s="9"/>
      <c r="T6" s="12">
        <f>'orig. data'!AD7</f>
        <v>0.2898567184</v>
      </c>
      <c r="U6" s="1"/>
      <c r="V6" s="1"/>
      <c r="W6" s="1"/>
      <c r="X6" s="1"/>
      <c r="Y6" s="1"/>
      <c r="Z6" s="1"/>
      <c r="AA6" s="1"/>
    </row>
    <row r="7" spans="1:27" ht="12.75">
      <c r="A7" s="2">
        <v>4</v>
      </c>
      <c r="B7" t="s">
        <v>250</v>
      </c>
      <c r="C7" t="str">
        <f t="shared" si="4"/>
        <v>1</v>
      </c>
      <c r="D7">
        <f t="shared" si="5"/>
      </c>
      <c r="E7">
        <f t="shared" si="6"/>
      </c>
      <c r="F7" t="str">
        <f t="shared" si="0"/>
        <v>  </v>
      </c>
      <c r="G7" t="str">
        <f t="shared" si="1"/>
        <v>  </v>
      </c>
      <c r="H7" s="32">
        <f t="shared" si="2"/>
        <v>0.0019353581</v>
      </c>
      <c r="I7" s="3">
        <f>'orig. data'!D6</f>
        <v>0.0022918243</v>
      </c>
      <c r="J7" s="3">
        <f>'orig. data'!R6</f>
        <v>0.0019953676</v>
      </c>
      <c r="K7" s="30">
        <f t="shared" si="3"/>
        <v>0.0017404419</v>
      </c>
      <c r="L7" s="6">
        <f>'orig. data'!B6</f>
        <v>364</v>
      </c>
      <c r="M7" s="6">
        <f>'orig. data'!C6</f>
        <v>159756</v>
      </c>
      <c r="N7" s="12">
        <f>'orig. data'!G6</f>
        <v>0.009280096</v>
      </c>
      <c r="O7" s="9"/>
      <c r="P7" s="6">
        <f>'orig. data'!P6</f>
        <v>326</v>
      </c>
      <c r="Q7" s="6">
        <f>'orig. data'!Q6</f>
        <v>164089</v>
      </c>
      <c r="R7" s="12">
        <f>'orig. data'!U6</f>
        <v>0.0430612141</v>
      </c>
      <c r="S7" s="9"/>
      <c r="T7" s="12">
        <f>'orig. data'!AD6</f>
        <v>0.2299365922</v>
      </c>
      <c r="U7" s="1"/>
      <c r="V7" s="1"/>
      <c r="W7" s="1"/>
      <c r="X7" s="1"/>
      <c r="Y7" s="1"/>
      <c r="Z7" s="1"/>
      <c r="AA7" s="1"/>
    </row>
    <row r="8" spans="1:27" ht="12.75">
      <c r="A8" s="2">
        <v>5</v>
      </c>
      <c r="B8" t="s">
        <v>252</v>
      </c>
      <c r="C8" t="str">
        <f t="shared" si="4"/>
        <v>1</v>
      </c>
      <c r="D8" t="str">
        <f t="shared" si="5"/>
        <v>2</v>
      </c>
      <c r="E8" t="str">
        <f t="shared" si="6"/>
        <v>t</v>
      </c>
      <c r="F8" t="str">
        <f t="shared" si="0"/>
        <v>  </v>
      </c>
      <c r="G8" t="str">
        <f t="shared" si="1"/>
        <v>  </v>
      </c>
      <c r="H8" s="32">
        <f t="shared" si="2"/>
        <v>0.0019353581</v>
      </c>
      <c r="I8" s="3">
        <f>'orig. data'!D8</f>
        <v>0.0014744528</v>
      </c>
      <c r="J8" s="3">
        <f>'orig. data'!R8</f>
        <v>0.001220035</v>
      </c>
      <c r="K8" s="30">
        <f t="shared" si="3"/>
        <v>0.0017404419</v>
      </c>
      <c r="L8" s="6">
        <f>'orig. data'!B8</f>
        <v>3436</v>
      </c>
      <c r="M8" s="6">
        <f>'orig. data'!C8</f>
        <v>2228679</v>
      </c>
      <c r="N8" s="12">
        <f>'orig. data'!G8</f>
        <v>2.301377E-12</v>
      </c>
      <c r="O8" s="9"/>
      <c r="P8" s="6">
        <f>'orig. data'!P8</f>
        <v>2901</v>
      </c>
      <c r="Q8" s="6">
        <f>'orig. data'!Q8</f>
        <v>2272255</v>
      </c>
      <c r="R8" s="12">
        <f>'orig. data'!U8</f>
        <v>3.348218E-19</v>
      </c>
      <c r="S8" s="9"/>
      <c r="T8" s="12">
        <f>'orig. data'!AD8</f>
        <v>0.0001314512</v>
      </c>
      <c r="U8" s="1"/>
      <c r="V8" s="1"/>
      <c r="W8" s="1"/>
      <c r="X8" s="1"/>
      <c r="Y8" s="1"/>
      <c r="Z8" s="1"/>
      <c r="AA8" s="1"/>
    </row>
    <row r="9" spans="1:27" ht="12.75">
      <c r="A9" s="2">
        <v>6</v>
      </c>
      <c r="B9" t="s">
        <v>167</v>
      </c>
      <c r="C9" t="str">
        <f t="shared" si="4"/>
        <v>1</v>
      </c>
      <c r="D9" t="str">
        <f t="shared" si="5"/>
        <v>2</v>
      </c>
      <c r="E9">
        <f t="shared" si="6"/>
      </c>
      <c r="F9" t="str">
        <f t="shared" si="0"/>
        <v>  </v>
      </c>
      <c r="G9" t="str">
        <f t="shared" si="1"/>
        <v>  </v>
      </c>
      <c r="H9" s="32">
        <f t="shared" si="2"/>
        <v>0.0019353581</v>
      </c>
      <c r="I9" s="3">
        <f>'orig. data'!D9</f>
        <v>0.0024727684</v>
      </c>
      <c r="J9" s="3">
        <f>'orig. data'!R9</f>
        <v>0.0023743585</v>
      </c>
      <c r="K9" s="30">
        <f t="shared" si="3"/>
        <v>0.0017404419</v>
      </c>
      <c r="L9" s="6">
        <f>'orig. data'!B9</f>
        <v>370</v>
      </c>
      <c r="M9" s="6">
        <f>'orig. data'!C9</f>
        <v>158277</v>
      </c>
      <c r="N9" s="12">
        <f>'orig. data'!G9</f>
        <v>0.0001637699</v>
      </c>
      <c r="O9" s="9"/>
      <c r="P9" s="6">
        <f>'orig. data'!P9</f>
        <v>343</v>
      </c>
      <c r="Q9" s="6">
        <f>'orig. data'!Q9</f>
        <v>152530</v>
      </c>
      <c r="R9" s="12">
        <f>'orig. data'!U9</f>
        <v>3.2285546E-06</v>
      </c>
      <c r="S9" s="9"/>
      <c r="T9" s="12">
        <f>'orig. data'!AD9</f>
        <v>0.9609445692</v>
      </c>
      <c r="U9" s="1"/>
      <c r="V9" s="1"/>
      <c r="W9" s="1"/>
      <c r="X9" s="1"/>
      <c r="Y9" s="1"/>
      <c r="Z9" s="1"/>
      <c r="AA9" s="1"/>
    </row>
    <row r="10" spans="1:20" ht="12.75">
      <c r="A10" s="2">
        <v>7</v>
      </c>
      <c r="B10" t="s">
        <v>253</v>
      </c>
      <c r="C10" t="str">
        <f t="shared" si="4"/>
        <v>1</v>
      </c>
      <c r="D10" t="str">
        <f t="shared" si="5"/>
        <v>2</v>
      </c>
      <c r="E10" t="str">
        <f t="shared" si="6"/>
        <v>t</v>
      </c>
      <c r="F10" t="str">
        <f t="shared" si="0"/>
        <v>  </v>
      </c>
      <c r="G10" t="str">
        <f t="shared" si="1"/>
        <v>  </v>
      </c>
      <c r="H10" s="32">
        <f t="shared" si="2"/>
        <v>0.0019353581</v>
      </c>
      <c r="I10" s="3">
        <f>'orig. data'!D10</f>
        <v>0.0016124401</v>
      </c>
      <c r="J10" s="3">
        <f>'orig. data'!R10</f>
        <v>0.0011341725</v>
      </c>
      <c r="K10" s="30">
        <f t="shared" si="3"/>
        <v>0.0017404419</v>
      </c>
      <c r="L10" s="6">
        <f>'orig. data'!B10</f>
        <v>390</v>
      </c>
      <c r="M10" s="6">
        <f>'orig. data'!C10</f>
        <v>248225</v>
      </c>
      <c r="N10" s="12">
        <f>'orig. data'!G10</f>
        <v>0.0041531708</v>
      </c>
      <c r="P10" s="6">
        <f>'orig. data'!P10</f>
        <v>290</v>
      </c>
      <c r="Q10" s="6">
        <f>'orig. data'!Q10</f>
        <v>260226</v>
      </c>
      <c r="R10" s="12">
        <f>'orig. data'!U10</f>
        <v>2.0965186E-09</v>
      </c>
      <c r="T10" s="12">
        <f>'orig. data'!AD10</f>
        <v>0.0002975061</v>
      </c>
    </row>
    <row r="11" spans="1:27" ht="12.75">
      <c r="A11" s="2">
        <v>8</v>
      </c>
      <c r="B11" t="s">
        <v>254</v>
      </c>
      <c r="C11">
        <f t="shared" si="4"/>
      </c>
      <c r="D11" t="str">
        <f t="shared" si="5"/>
        <v>2</v>
      </c>
      <c r="E11" t="str">
        <f t="shared" si="6"/>
        <v>t</v>
      </c>
      <c r="F11" t="str">
        <f t="shared" si="0"/>
        <v>  </v>
      </c>
      <c r="G11" t="str">
        <f t="shared" si="1"/>
        <v>  </v>
      </c>
      <c r="H11" s="32">
        <f t="shared" si="2"/>
        <v>0.0019353581</v>
      </c>
      <c r="I11" s="3">
        <f>'orig. data'!D11</f>
        <v>0.0019513077</v>
      </c>
      <c r="J11" s="3">
        <f>'orig. data'!R11</f>
        <v>0.0027049563</v>
      </c>
      <c r="K11" s="30">
        <f t="shared" si="3"/>
        <v>0.0017404419</v>
      </c>
      <c r="L11" s="6">
        <f>'orig. data'!B11</f>
        <v>241</v>
      </c>
      <c r="M11" s="6">
        <f>'orig. data'!C11</f>
        <v>122055</v>
      </c>
      <c r="N11" s="12">
        <f>'orig. data'!G11</f>
        <v>0.9137395461</v>
      </c>
      <c r="O11" s="9"/>
      <c r="P11" s="6">
        <f>'orig. data'!P11</f>
        <v>361</v>
      </c>
      <c r="Q11" s="6">
        <f>'orig. data'!Q11</f>
        <v>134543</v>
      </c>
      <c r="R11" s="12">
        <f>'orig. data'!U11</f>
        <v>1.796277E-11</v>
      </c>
      <c r="S11" s="9"/>
      <c r="T11" s="12">
        <f>'orig. data'!AD11</f>
        <v>8.03303E-05</v>
      </c>
      <c r="U11" s="1"/>
      <c r="V11" s="1"/>
      <c r="W11" s="1"/>
      <c r="X11" s="1"/>
      <c r="Y11" s="1"/>
      <c r="Z11" s="1"/>
      <c r="AA11" s="1"/>
    </row>
    <row r="12" spans="1:27" ht="12.75">
      <c r="A12" s="2">
        <v>9</v>
      </c>
      <c r="B12" t="s">
        <v>223</v>
      </c>
      <c r="C12">
        <f t="shared" si="4"/>
      </c>
      <c r="D12">
        <f t="shared" si="5"/>
      </c>
      <c r="E12">
        <f t="shared" si="6"/>
      </c>
      <c r="F12" t="str">
        <f t="shared" si="0"/>
        <v>  </v>
      </c>
      <c r="G12" t="str">
        <f t="shared" si="1"/>
        <v>  </v>
      </c>
      <c r="H12" s="32">
        <f t="shared" si="2"/>
        <v>0.0019353581</v>
      </c>
      <c r="I12" s="3">
        <f>'orig. data'!D12</f>
        <v>0.0031311803</v>
      </c>
      <c r="J12" s="3">
        <f>'orig. data'!R12</f>
        <v>0.0027556508</v>
      </c>
      <c r="K12" s="30">
        <f t="shared" si="3"/>
        <v>0.0017404419</v>
      </c>
      <c r="L12" s="6">
        <f>'orig. data'!B12</f>
        <v>17</v>
      </c>
      <c r="M12" s="6">
        <f>'orig. data'!C12</f>
        <v>3838</v>
      </c>
      <c r="N12" s="12">
        <f>'orig. data'!G12</f>
        <v>0.1361960908</v>
      </c>
      <c r="O12" s="9"/>
      <c r="P12" s="6">
        <f>'orig. data'!P12</f>
        <v>10</v>
      </c>
      <c r="Q12" s="6">
        <f>'orig. data'!Q12</f>
        <v>3346</v>
      </c>
      <c r="R12" s="12">
        <f>'orig. data'!U12</f>
        <v>0.1575366172</v>
      </c>
      <c r="S12" s="9"/>
      <c r="T12" s="12">
        <f>'orig. data'!AD12</f>
        <v>0.8415149908</v>
      </c>
      <c r="U12" s="1"/>
      <c r="V12" s="1"/>
      <c r="W12" s="1"/>
      <c r="X12" s="1"/>
      <c r="Y12" s="1"/>
      <c r="Z12" s="1"/>
      <c r="AA12" s="1"/>
    </row>
    <row r="13" spans="1:27" ht="12.75">
      <c r="A13" s="2">
        <v>10</v>
      </c>
      <c r="B13" t="s">
        <v>168</v>
      </c>
      <c r="C13" t="str">
        <f t="shared" si="4"/>
        <v>1</v>
      </c>
      <c r="D13" t="str">
        <f t="shared" si="5"/>
        <v>2</v>
      </c>
      <c r="E13">
        <f t="shared" si="6"/>
      </c>
      <c r="F13" t="str">
        <f t="shared" si="0"/>
        <v>  </v>
      </c>
      <c r="G13" t="str">
        <f t="shared" si="1"/>
        <v>  </v>
      </c>
      <c r="H13" s="32">
        <f t="shared" si="2"/>
        <v>0.0019353581</v>
      </c>
      <c r="I13" s="3">
        <f>'orig. data'!D13</f>
        <v>0.0051002017</v>
      </c>
      <c r="J13" s="3">
        <f>'orig. data'!R13</f>
        <v>0.0043926535</v>
      </c>
      <c r="K13" s="30">
        <f t="shared" si="3"/>
        <v>0.0017404419</v>
      </c>
      <c r="L13" s="6">
        <f>'orig. data'!B13</f>
        <v>471</v>
      </c>
      <c r="M13" s="6">
        <f>'orig. data'!C13</f>
        <v>83734</v>
      </c>
      <c r="N13" s="12">
        <f>'orig. data'!G13</f>
        <v>1.468677E-57</v>
      </c>
      <c r="O13" s="9"/>
      <c r="P13" s="6">
        <f>'orig. data'!P13</f>
        <v>395</v>
      </c>
      <c r="Q13" s="6">
        <f>'orig. data'!Q13</f>
        <v>82776</v>
      </c>
      <c r="R13" s="12">
        <f>'orig. data'!U13</f>
        <v>4.488731E-47</v>
      </c>
      <c r="S13" s="9"/>
      <c r="T13" s="12">
        <f>'orig. data'!AD13</f>
        <v>0.1526419701</v>
      </c>
      <c r="U13" s="1"/>
      <c r="V13" s="1"/>
      <c r="W13" s="1"/>
      <c r="X13" s="1"/>
      <c r="Y13" s="1"/>
      <c r="Z13" s="1"/>
      <c r="AA13" s="1"/>
    </row>
    <row r="14" spans="1:27" ht="12.75">
      <c r="A14" s="2">
        <v>11</v>
      </c>
      <c r="B14" t="s">
        <v>169</v>
      </c>
      <c r="C14" t="str">
        <f t="shared" si="4"/>
        <v>1</v>
      </c>
      <c r="D14" t="str">
        <f t="shared" si="5"/>
        <v>2</v>
      </c>
      <c r="E14">
        <f t="shared" si="6"/>
      </c>
      <c r="F14" t="str">
        <f t="shared" si="0"/>
        <v>  </v>
      </c>
      <c r="G14" t="str">
        <f t="shared" si="1"/>
        <v>  </v>
      </c>
      <c r="H14" s="32">
        <f t="shared" si="2"/>
        <v>0.0019353581</v>
      </c>
      <c r="I14" s="3">
        <f>'orig. data'!D14</f>
        <v>0.0070677415</v>
      </c>
      <c r="J14" s="3">
        <f>'orig. data'!R14</f>
        <v>0.0076429501</v>
      </c>
      <c r="K14" s="30">
        <f t="shared" si="3"/>
        <v>0.0017404419</v>
      </c>
      <c r="L14" s="6">
        <f>'orig. data'!B14</f>
        <v>1133</v>
      </c>
      <c r="M14" s="6">
        <f>'orig. data'!C14</f>
        <v>129816</v>
      </c>
      <c r="N14" s="12">
        <f>'orig. data'!G14</f>
        <v>4.27976E-150</v>
      </c>
      <c r="O14" s="9"/>
      <c r="P14" s="6">
        <f>'orig. data'!P14</f>
        <v>1277</v>
      </c>
      <c r="Q14" s="6">
        <f>'orig. data'!Q14</f>
        <v>137764</v>
      </c>
      <c r="R14" s="12">
        <f>'orig. data'!U14</f>
        <v>1.59262E-206</v>
      </c>
      <c r="S14" s="9"/>
      <c r="T14" s="12">
        <f>'orig. data'!AD14</f>
        <v>0.0422029781</v>
      </c>
      <c r="U14" s="1"/>
      <c r="V14" s="1"/>
      <c r="W14" s="1"/>
      <c r="X14" s="1"/>
      <c r="Y14" s="1"/>
      <c r="Z14" s="1"/>
      <c r="AA14" s="1"/>
    </row>
    <row r="15" spans="2:27" ht="12.75">
      <c r="B15"/>
      <c r="C15"/>
      <c r="D15"/>
      <c r="E15"/>
      <c r="F15"/>
      <c r="G15"/>
      <c r="H15" s="32"/>
      <c r="I15" s="3"/>
      <c r="J15" s="3"/>
      <c r="K15" s="30"/>
      <c r="L15" s="6"/>
      <c r="M15" s="6"/>
      <c r="N15" s="12"/>
      <c r="O15" s="9"/>
      <c r="P15" s="6"/>
      <c r="Q15" s="6"/>
      <c r="R15" s="12"/>
      <c r="S15" s="9"/>
      <c r="T15" s="12"/>
      <c r="U15" s="1"/>
      <c r="V15" s="1"/>
      <c r="W15" s="1"/>
      <c r="X15" s="1"/>
      <c r="Y15" s="1"/>
      <c r="Z15" s="1"/>
      <c r="AA15" s="1"/>
    </row>
    <row r="16" spans="1:27" ht="12.75">
      <c r="A16" s="2">
        <v>12</v>
      </c>
      <c r="B16" t="s">
        <v>255</v>
      </c>
      <c r="C16" t="str">
        <f t="shared" si="4"/>
        <v>1</v>
      </c>
      <c r="D16" t="str">
        <f t="shared" si="5"/>
        <v>2</v>
      </c>
      <c r="E16">
        <f t="shared" si="6"/>
      </c>
      <c r="F16" t="str">
        <f>IF(AND(L16&gt;0,L16&lt;=5),"T1c"," ")&amp;IF(AND(M16&gt;0,M16&lt;=5),"T1p"," ")</f>
        <v>  </v>
      </c>
      <c r="G16" t="str">
        <f>IF(AND(P16&gt;0,P16&lt;=5),"T2c"," ")&amp;IF(AND(Q16&gt;0,Q16&lt;=5),"T2p"," ")</f>
        <v>  </v>
      </c>
      <c r="H16" s="32">
        <f>I$19</f>
        <v>0.0019353581</v>
      </c>
      <c r="I16" s="3">
        <f>'orig. data'!D15</f>
        <v>0.0014785418</v>
      </c>
      <c r="J16" s="3">
        <f>'orig. data'!R15</f>
        <v>0.0013277019</v>
      </c>
      <c r="K16" s="30">
        <f>J$19</f>
        <v>0.0017404419</v>
      </c>
      <c r="L16" s="6">
        <f>'orig. data'!B15</f>
        <v>1061</v>
      </c>
      <c r="M16" s="6">
        <f>'orig. data'!C15</f>
        <v>732088</v>
      </c>
      <c r="N16" s="12">
        <f>'orig. data'!G15</f>
        <v>1.2620656E-07</v>
      </c>
      <c r="O16" s="9"/>
      <c r="P16" s="6">
        <f>'orig. data'!P15</f>
        <v>1007</v>
      </c>
      <c r="Q16" s="6">
        <f>'orig. data'!Q15</f>
        <v>762727</v>
      </c>
      <c r="R16" s="12">
        <f>'orig. data'!U15</f>
        <v>1.5793759E-07</v>
      </c>
      <c r="S16" s="9"/>
      <c r="T16" s="12">
        <f>'orig. data'!AD15</f>
        <v>0.2317426287</v>
      </c>
      <c r="U16" s="1"/>
      <c r="V16" s="1"/>
      <c r="W16" s="1"/>
      <c r="X16" s="1"/>
      <c r="Y16" s="1"/>
      <c r="Z16" s="1"/>
      <c r="AA16" s="1"/>
    </row>
    <row r="17" spans="1:20" ht="12.75">
      <c r="A17" s="2">
        <v>13</v>
      </c>
      <c r="B17" t="s">
        <v>231</v>
      </c>
      <c r="C17">
        <f t="shared" si="4"/>
      </c>
      <c r="D17">
        <f t="shared" si="5"/>
      </c>
      <c r="E17">
        <f t="shared" si="6"/>
      </c>
      <c r="F17" t="str">
        <f>IF(AND(L17&gt;0,L17&lt;=5),"T1c"," ")&amp;IF(AND(M17&gt;0,M17&lt;=5),"T1p"," ")</f>
        <v>  </v>
      </c>
      <c r="G17" t="str">
        <f>IF(AND(P17&gt;0,P17&lt;=5),"T2c"," ")&amp;IF(AND(Q17&gt;0,Q17&lt;=5),"T2p"," ")</f>
        <v>  </v>
      </c>
      <c r="H17" s="32">
        <f>I$19</f>
        <v>0.0019353581</v>
      </c>
      <c r="I17" s="3">
        <f>'orig. data'!D16</f>
        <v>0.0019413614</v>
      </c>
      <c r="J17" s="3">
        <f>'orig. data'!R16</f>
        <v>0.0018875457</v>
      </c>
      <c r="K17" s="30">
        <f>J$19</f>
        <v>0.0017404419</v>
      </c>
      <c r="L17" s="6">
        <f>'orig. data'!B16</f>
        <v>1001</v>
      </c>
      <c r="M17" s="6">
        <f>'orig. data'!C16</f>
        <v>528557</v>
      </c>
      <c r="N17" s="12">
        <f>'orig. data'!G16</f>
        <v>0.952153861</v>
      </c>
      <c r="P17" s="6">
        <f>'orig. data'!P16</f>
        <v>994</v>
      </c>
      <c r="Q17" s="6">
        <f>'orig. data'!Q16</f>
        <v>547299</v>
      </c>
      <c r="R17" s="12">
        <f>'orig. data'!U16</f>
        <v>0.1174228488</v>
      </c>
      <c r="T17" s="12">
        <f>'orig. data'!AD16</f>
        <v>0.8847053903</v>
      </c>
    </row>
    <row r="18" spans="1:20" ht="12.75">
      <c r="A18" s="2">
        <v>14</v>
      </c>
      <c r="B18" t="s">
        <v>170</v>
      </c>
      <c r="C18" t="str">
        <f t="shared" si="4"/>
        <v>1</v>
      </c>
      <c r="D18" t="str">
        <f t="shared" si="5"/>
        <v>2</v>
      </c>
      <c r="E18">
        <f t="shared" si="6"/>
      </c>
      <c r="F18" t="str">
        <f>IF(AND(L18&gt;0,L18&lt;=5),"T1c"," ")&amp;IF(AND(M18&gt;0,M18&lt;=5),"T1p"," ")</f>
        <v>  </v>
      </c>
      <c r="G18" t="str">
        <f>IF(AND(P18&gt;0,P18&lt;=5),"T2c"," ")&amp;IF(AND(Q18&gt;0,Q18&lt;=5),"T2p"," ")</f>
        <v>  </v>
      </c>
      <c r="H18" s="32">
        <f>I$19</f>
        <v>0.0019353581</v>
      </c>
      <c r="I18" s="3">
        <f>'orig. data'!D17</f>
        <v>0.0061626769</v>
      </c>
      <c r="J18" s="3">
        <f>'orig. data'!R17</f>
        <v>0.0063791926</v>
      </c>
      <c r="K18" s="30">
        <f>J$19</f>
        <v>0.0017404419</v>
      </c>
      <c r="L18" s="6">
        <f>'orig. data'!B17</f>
        <v>1621</v>
      </c>
      <c r="M18" s="6">
        <f>'orig. data'!C17</f>
        <v>217388</v>
      </c>
      <c r="N18" s="12">
        <f>'orig. data'!G17</f>
        <v>9.41007E-126</v>
      </c>
      <c r="P18" s="6">
        <f>'orig. data'!P17</f>
        <v>1682</v>
      </c>
      <c r="Q18" s="6">
        <f>'orig. data'!Q17</f>
        <v>223886</v>
      </c>
      <c r="R18" s="12">
        <f>'orig. data'!U17</f>
        <v>8.96615E-161</v>
      </c>
      <c r="T18" s="12">
        <f>'orig. data'!AD17</f>
        <v>0.183714588</v>
      </c>
    </row>
    <row r="19" spans="1:20" ht="12.75">
      <c r="A19" s="2">
        <v>15</v>
      </c>
      <c r="B19" t="s">
        <v>228</v>
      </c>
      <c r="C19">
        <f t="shared" si="4"/>
      </c>
      <c r="D19">
        <f t="shared" si="5"/>
      </c>
      <c r="E19">
        <f t="shared" si="6"/>
      </c>
      <c r="F19" t="str">
        <f>IF(AND(L19&gt;0,L19&lt;=5),"T1c"," ")&amp;IF(AND(M19&gt;0,M19&lt;=5),"T1p"," ")</f>
        <v>  </v>
      </c>
      <c r="G19" t="str">
        <f>IF(AND(P19&gt;0,P19&lt;=5),"T2c"," ")&amp;IF(AND(Q19&gt;0,Q19&lt;=5),"T2p"," ")</f>
        <v>  </v>
      </c>
      <c r="H19" s="32">
        <f>I$19</f>
        <v>0.0019353581</v>
      </c>
      <c r="I19" s="3">
        <f>'orig. data'!D18</f>
        <v>0.0019353581</v>
      </c>
      <c r="J19" s="3">
        <f>'orig. data'!R18</f>
        <v>0.0017404419</v>
      </c>
      <c r="K19" s="30">
        <f>J$19</f>
        <v>0.0017404419</v>
      </c>
      <c r="L19" s="6">
        <f>'orig. data'!B18</f>
        <v>7483</v>
      </c>
      <c r="M19" s="6">
        <f>'orig. data'!C18</f>
        <v>3866468</v>
      </c>
      <c r="N19" s="12" t="str">
        <f>'orig. data'!G18</f>
        <v> </v>
      </c>
      <c r="P19" s="6">
        <f>'orig. data'!P18</f>
        <v>6910</v>
      </c>
      <c r="Q19" s="6">
        <f>'orig. data'!Q18</f>
        <v>3970256</v>
      </c>
      <c r="R19" s="12" t="str">
        <f>'orig. data'!U18</f>
        <v> </v>
      </c>
      <c r="T19" s="12">
        <f>'orig. data'!AD18</f>
        <v>0.0774831188</v>
      </c>
    </row>
    <row r="20" spans="2:20" ht="12.75">
      <c r="B20"/>
      <c r="C20"/>
      <c r="D20"/>
      <c r="E20"/>
      <c r="F20"/>
      <c r="G20"/>
      <c r="H20" s="32"/>
      <c r="I20" s="3"/>
      <c r="J20" s="3"/>
      <c r="K20" s="30"/>
      <c r="L20" s="6"/>
      <c r="M20" s="6"/>
      <c r="N20" s="12"/>
      <c r="P20" s="6"/>
      <c r="Q20" s="6"/>
      <c r="R20" s="12"/>
      <c r="T20" s="12"/>
    </row>
    <row r="21" spans="1:20" ht="12.75">
      <c r="A21" s="2">
        <v>16</v>
      </c>
      <c r="B21" t="s">
        <v>171</v>
      </c>
      <c r="C21" t="str">
        <f t="shared" si="4"/>
        <v>1</v>
      </c>
      <c r="D21" t="str">
        <f t="shared" si="5"/>
        <v>2</v>
      </c>
      <c r="E21">
        <f t="shared" si="6"/>
      </c>
      <c r="F21" t="str">
        <f aca="true" t="shared" si="7" ref="F21:F32">IF(AND(L21&gt;0,L21&lt;=5),"T1c"," ")&amp;IF(AND(M21&gt;0,M21&lt;=5),"T1p"," ")</f>
        <v>  </v>
      </c>
      <c r="G21" t="str">
        <f aca="true" t="shared" si="8" ref="G21:G32">IF(AND(P21&gt;0,P21&lt;=5),"T2c"," ")&amp;IF(AND(Q21&gt;0,Q21&lt;=5),"T2p"," ")</f>
        <v>  </v>
      </c>
      <c r="H21" s="32">
        <f aca="true" t="shared" si="9" ref="H21:H32">I$19</f>
        <v>0.0019353581</v>
      </c>
      <c r="I21" s="3">
        <f>'orig. data'!D19</f>
        <v>0.000992689</v>
      </c>
      <c r="J21" s="3">
        <f>'orig. data'!R19</f>
        <v>0.0008224034</v>
      </c>
      <c r="K21" s="30">
        <f aca="true" t="shared" si="10" ref="K21:K32">J$19</f>
        <v>0.0017404419</v>
      </c>
      <c r="L21" s="6">
        <f>'orig. data'!B19</f>
        <v>202</v>
      </c>
      <c r="M21" s="6">
        <f>'orig. data'!C19</f>
        <v>194924</v>
      </c>
      <c r="N21" s="12">
        <f>'orig. data'!G19</f>
        <v>3.277282E-16</v>
      </c>
      <c r="P21" s="6">
        <f>'orig. data'!P19</f>
        <v>180</v>
      </c>
      <c r="Q21" s="6">
        <f>'orig. data'!Q19</f>
        <v>216928</v>
      </c>
      <c r="R21" s="12">
        <f>'orig. data'!U19</f>
        <v>5.89346E-19</v>
      </c>
      <c r="T21" s="12">
        <f>'orig. data'!AD19</f>
        <v>0.1700500418</v>
      </c>
    </row>
    <row r="22" spans="1:20" ht="12.75">
      <c r="A22" s="2">
        <v>17</v>
      </c>
      <c r="B22" t="s">
        <v>172</v>
      </c>
      <c r="C22" t="str">
        <f t="shared" si="4"/>
        <v>1</v>
      </c>
      <c r="D22" t="str">
        <f t="shared" si="5"/>
        <v>2</v>
      </c>
      <c r="E22">
        <f t="shared" si="6"/>
      </c>
      <c r="F22" t="str">
        <f t="shared" si="7"/>
        <v>  </v>
      </c>
      <c r="G22" t="str">
        <f t="shared" si="8"/>
        <v>  </v>
      </c>
      <c r="H22" s="32">
        <f t="shared" si="9"/>
        <v>0.0019353581</v>
      </c>
      <c r="I22" s="3">
        <f>'orig. data'!D20</f>
        <v>0.0007969344</v>
      </c>
      <c r="J22" s="3">
        <f>'orig. data'!R20</f>
        <v>0.0008510817</v>
      </c>
      <c r="K22" s="30">
        <f t="shared" si="10"/>
        <v>0.0017404419</v>
      </c>
      <c r="L22" s="6">
        <f>'orig. data'!B20</f>
        <v>100</v>
      </c>
      <c r="M22" s="6">
        <f>'orig. data'!C20</f>
        <v>125106</v>
      </c>
      <c r="N22" s="12">
        <f>'orig. data'!G20</f>
        <v>3.027347E-16</v>
      </c>
      <c r="P22" s="6">
        <f>'orig. data'!P20</f>
        <v>107</v>
      </c>
      <c r="Q22" s="6">
        <f>'orig. data'!Q20</f>
        <v>129799</v>
      </c>
      <c r="R22" s="12">
        <f>'orig. data'!U20</f>
        <v>6.993959E-12</v>
      </c>
      <c r="T22" s="12">
        <f>'orig. data'!AD20</f>
        <v>0.481606415</v>
      </c>
    </row>
    <row r="23" spans="1:20" ht="12.75">
      <c r="A23" s="2">
        <v>18</v>
      </c>
      <c r="B23" t="s">
        <v>175</v>
      </c>
      <c r="C23" t="str">
        <f t="shared" si="4"/>
        <v>1</v>
      </c>
      <c r="D23" t="str">
        <f t="shared" si="5"/>
        <v>2</v>
      </c>
      <c r="E23">
        <f t="shared" si="6"/>
      </c>
      <c r="F23" t="str">
        <f t="shared" si="7"/>
        <v>  </v>
      </c>
      <c r="G23" t="str">
        <f t="shared" si="8"/>
        <v>  </v>
      </c>
      <c r="H23" s="32">
        <f t="shared" si="9"/>
        <v>0.0019353581</v>
      </c>
      <c r="I23" s="3">
        <f>'orig. data'!D25</f>
        <v>0.0008113566</v>
      </c>
      <c r="J23" s="3">
        <f>'orig. data'!R25</f>
        <v>0.0010810437</v>
      </c>
      <c r="K23" s="30">
        <f t="shared" si="10"/>
        <v>0.0017404419</v>
      </c>
      <c r="L23" s="6">
        <f>'orig. data'!B25</f>
        <v>95</v>
      </c>
      <c r="M23" s="6">
        <f>'orig. data'!C25</f>
        <v>113600</v>
      </c>
      <c r="N23" s="12">
        <f>'orig. data'!G25</f>
        <v>2.9361E-15</v>
      </c>
      <c r="P23" s="6">
        <f>'orig. data'!P25</f>
        <v>131</v>
      </c>
      <c r="Q23" s="6">
        <f>'orig. data'!Q25</f>
        <v>115286</v>
      </c>
      <c r="R23" s="12">
        <f>'orig. data'!U25</f>
        <v>1.2193347E-06</v>
      </c>
      <c r="T23" s="12">
        <f>'orig. data'!AD25</f>
        <v>0.0228284467</v>
      </c>
    </row>
    <row r="24" spans="1:20" ht="12.75">
      <c r="A24" s="2">
        <v>19</v>
      </c>
      <c r="B24" t="s">
        <v>256</v>
      </c>
      <c r="C24" t="str">
        <f t="shared" si="4"/>
        <v>1</v>
      </c>
      <c r="D24" t="str">
        <f t="shared" si="5"/>
        <v>2</v>
      </c>
      <c r="E24">
        <f t="shared" si="6"/>
      </c>
      <c r="F24" t="str">
        <f t="shared" si="7"/>
        <v>  </v>
      </c>
      <c r="G24" t="str">
        <f t="shared" si="8"/>
        <v>  </v>
      </c>
      <c r="H24" s="32">
        <f t="shared" si="9"/>
        <v>0.0019353581</v>
      </c>
      <c r="I24" s="3">
        <f>'orig. data'!D21</f>
        <v>0.0015514287</v>
      </c>
      <c r="J24" s="3">
        <f>'orig. data'!R21</f>
        <v>0.0013675774</v>
      </c>
      <c r="K24" s="30">
        <f t="shared" si="10"/>
        <v>0.0017404419</v>
      </c>
      <c r="L24" s="6">
        <f>'orig. data'!B21</f>
        <v>307</v>
      </c>
      <c r="M24" s="6">
        <f>'orig. data'!C21</f>
        <v>210258</v>
      </c>
      <c r="N24" s="12">
        <f>'orig. data'!G21</f>
        <v>0.0013001663</v>
      </c>
      <c r="P24" s="6">
        <f>'orig. data'!P21</f>
        <v>266</v>
      </c>
      <c r="Q24" s="6">
        <f>'orig. data'!Q21</f>
        <v>202802</v>
      </c>
      <c r="R24" s="12">
        <f>'orig. data'!U21</f>
        <v>0.0009344564</v>
      </c>
      <c r="T24" s="12">
        <f>'orig. data'!AD21</f>
        <v>0.3299838263</v>
      </c>
    </row>
    <row r="25" spans="1:20" ht="12.75">
      <c r="A25" s="2">
        <v>20</v>
      </c>
      <c r="B25" t="s">
        <v>174</v>
      </c>
      <c r="C25" t="str">
        <f t="shared" si="4"/>
        <v>1</v>
      </c>
      <c r="D25" t="str">
        <f t="shared" si="5"/>
        <v>2</v>
      </c>
      <c r="E25">
        <f t="shared" si="6"/>
      </c>
      <c r="F25" t="str">
        <f t="shared" si="7"/>
        <v>  </v>
      </c>
      <c r="G25" t="str">
        <f t="shared" si="8"/>
        <v>  </v>
      </c>
      <c r="H25" s="32">
        <f t="shared" si="9"/>
        <v>0.0019353581</v>
      </c>
      <c r="I25" s="3">
        <f>'orig. data'!D24</f>
        <v>0.0013222446</v>
      </c>
      <c r="J25" s="3">
        <f>'orig. data'!R24</f>
        <v>0.0011043947</v>
      </c>
      <c r="K25" s="30">
        <f t="shared" si="10"/>
        <v>0.0017404419</v>
      </c>
      <c r="L25" s="6">
        <f>'orig. data'!B24</f>
        <v>204</v>
      </c>
      <c r="M25" s="6">
        <f>'orig. data'!C24</f>
        <v>157447</v>
      </c>
      <c r="N25" s="12">
        <f>'orig. data'!G24</f>
        <v>1.8938959E-06</v>
      </c>
      <c r="P25" s="6">
        <f>'orig. data'!P24</f>
        <v>179</v>
      </c>
      <c r="Q25" s="6">
        <f>'orig. data'!Q24</f>
        <v>165166</v>
      </c>
      <c r="R25" s="12">
        <f>'orig. data'!U24</f>
        <v>7.3512053E-08</v>
      </c>
      <c r="T25" s="12">
        <f>'orig. data'!AD24</f>
        <v>0.1895032811</v>
      </c>
    </row>
    <row r="26" spans="1:20" ht="12.75">
      <c r="A26" s="2">
        <v>21</v>
      </c>
      <c r="B26" t="s">
        <v>173</v>
      </c>
      <c r="C26" t="str">
        <f t="shared" si="4"/>
        <v>1</v>
      </c>
      <c r="D26" t="str">
        <f t="shared" si="5"/>
        <v>2</v>
      </c>
      <c r="E26">
        <f t="shared" si="6"/>
      </c>
      <c r="F26" t="str">
        <f t="shared" si="7"/>
        <v>  </v>
      </c>
      <c r="G26" t="str">
        <f t="shared" si="8"/>
        <v>  </v>
      </c>
      <c r="H26" s="32">
        <f t="shared" si="9"/>
        <v>0.0019353581</v>
      </c>
      <c r="I26" s="3">
        <f>'orig. data'!D22</f>
        <v>0.0012345019</v>
      </c>
      <c r="J26" s="3">
        <f>'orig. data'!R22</f>
        <v>0.0009860739</v>
      </c>
      <c r="K26" s="30">
        <f t="shared" si="10"/>
        <v>0.0017404419</v>
      </c>
      <c r="L26" s="6">
        <f>'orig. data'!B22</f>
        <v>247</v>
      </c>
      <c r="M26" s="6">
        <f>'orig. data'!C22</f>
        <v>200436</v>
      </c>
      <c r="N26" s="12">
        <f>'orig. data'!G22</f>
        <v>1.5608935E-09</v>
      </c>
      <c r="P26" s="6">
        <f>'orig. data'!P22</f>
        <v>210</v>
      </c>
      <c r="Q26" s="6">
        <f>'orig. data'!Q22</f>
        <v>212066</v>
      </c>
      <c r="R26" s="12">
        <f>'orig. data'!U22</f>
        <v>1.701263E-12</v>
      </c>
      <c r="T26" s="12">
        <f>'orig. data'!AD22</f>
        <v>0.0657503681</v>
      </c>
    </row>
    <row r="27" spans="1:23" ht="12.75">
      <c r="A27" s="2">
        <v>22</v>
      </c>
      <c r="B27" t="s">
        <v>176</v>
      </c>
      <c r="C27" t="str">
        <f t="shared" si="4"/>
        <v>1</v>
      </c>
      <c r="D27" t="str">
        <f t="shared" si="5"/>
        <v>2</v>
      </c>
      <c r="E27">
        <f t="shared" si="6"/>
      </c>
      <c r="F27" t="str">
        <f t="shared" si="7"/>
        <v>  </v>
      </c>
      <c r="G27" t="str">
        <f t="shared" si="8"/>
        <v>  </v>
      </c>
      <c r="H27" s="32">
        <f t="shared" si="9"/>
        <v>0.0019353581</v>
      </c>
      <c r="I27" s="3">
        <f>'orig. data'!D26</f>
        <v>0.0012272735</v>
      </c>
      <c r="J27" s="3">
        <f>'orig. data'!R26</f>
        <v>0.0009660995</v>
      </c>
      <c r="K27" s="30">
        <f t="shared" si="10"/>
        <v>0.0017404419</v>
      </c>
      <c r="L27" s="6">
        <f>'orig. data'!B26</f>
        <v>228</v>
      </c>
      <c r="M27" s="6">
        <f>'orig. data'!C26</f>
        <v>187939</v>
      </c>
      <c r="N27" s="12">
        <f>'orig. data'!G26</f>
        <v>3.2945725E-09</v>
      </c>
      <c r="P27" s="6">
        <f>'orig. data'!P26</f>
        <v>196</v>
      </c>
      <c r="Q27" s="6">
        <f>'orig. data'!Q26</f>
        <v>203106</v>
      </c>
      <c r="R27" s="12">
        <f>'orig. data'!U26</f>
        <v>1.628205E-12</v>
      </c>
      <c r="T27" s="12">
        <f>'orig. data'!AD26</f>
        <v>0.0564923081</v>
      </c>
      <c r="U27" s="1"/>
      <c r="V27" s="1"/>
      <c r="W27" s="1"/>
    </row>
    <row r="28" spans="1:23" ht="12.75">
      <c r="A28" s="2">
        <v>23</v>
      </c>
      <c r="B28" t="s">
        <v>257</v>
      </c>
      <c r="C28" t="str">
        <f t="shared" si="4"/>
        <v>1</v>
      </c>
      <c r="D28" t="str">
        <f t="shared" si="5"/>
        <v>2</v>
      </c>
      <c r="E28">
        <f t="shared" si="6"/>
      </c>
      <c r="F28" t="str">
        <f t="shared" si="7"/>
        <v>  </v>
      </c>
      <c r="G28" t="str">
        <f t="shared" si="8"/>
        <v>  </v>
      </c>
      <c r="H28" s="32">
        <f t="shared" si="9"/>
        <v>0.0019353581</v>
      </c>
      <c r="I28" s="3">
        <f>'orig. data'!D23</f>
        <v>0.0012069186</v>
      </c>
      <c r="J28" s="3">
        <f>'orig. data'!R23</f>
        <v>0.0011441329</v>
      </c>
      <c r="K28" s="30">
        <f t="shared" si="10"/>
        <v>0.0017404419</v>
      </c>
      <c r="L28" s="6">
        <f>'orig. data'!B23</f>
        <v>366</v>
      </c>
      <c r="M28" s="6">
        <f>'orig. data'!C23</f>
        <v>311565</v>
      </c>
      <c r="N28" s="12">
        <f>'orig. data'!G23</f>
        <v>3.470468E-13</v>
      </c>
      <c r="P28" s="6">
        <f>'orig. data'!P23</f>
        <v>369</v>
      </c>
      <c r="Q28" s="6">
        <f>'orig. data'!Q23</f>
        <v>322824</v>
      </c>
      <c r="R28" s="12">
        <f>'orig. data'!U23</f>
        <v>1.483019E-10</v>
      </c>
      <c r="T28" s="12">
        <f>'orig. data'!AD23</f>
        <v>0.8388123427</v>
      </c>
      <c r="U28" s="1"/>
      <c r="V28" s="1"/>
      <c r="W28" s="1"/>
    </row>
    <row r="29" spans="1:23" ht="12.75">
      <c r="A29" s="2">
        <v>24</v>
      </c>
      <c r="B29" t="s">
        <v>177</v>
      </c>
      <c r="C29" t="str">
        <f t="shared" si="4"/>
        <v>1</v>
      </c>
      <c r="D29" t="str">
        <f t="shared" si="5"/>
        <v>2</v>
      </c>
      <c r="E29" t="str">
        <f t="shared" si="6"/>
        <v>t</v>
      </c>
      <c r="F29" t="str">
        <f t="shared" si="7"/>
        <v>  </v>
      </c>
      <c r="G29" t="str">
        <f t="shared" si="8"/>
        <v>  </v>
      </c>
      <c r="H29" s="32">
        <f t="shared" si="9"/>
        <v>0.0019353581</v>
      </c>
      <c r="I29" s="3">
        <f>'orig. data'!D27</f>
        <v>0.0014239614</v>
      </c>
      <c r="J29" s="3">
        <f>'orig. data'!R27</f>
        <v>0.0010108471</v>
      </c>
      <c r="K29" s="30">
        <f t="shared" si="10"/>
        <v>0.0017404419</v>
      </c>
      <c r="L29" s="6">
        <f>'orig. data'!B27</f>
        <v>302</v>
      </c>
      <c r="M29" s="6">
        <f>'orig. data'!C27</f>
        <v>222475</v>
      </c>
      <c r="N29" s="12">
        <f>'orig. data'!G27</f>
        <v>9.6750114E-06</v>
      </c>
      <c r="P29" s="6">
        <f>'orig. data'!P27</f>
        <v>201</v>
      </c>
      <c r="Q29" s="6">
        <f>'orig. data'!Q27</f>
        <v>212304</v>
      </c>
      <c r="R29" s="12">
        <f>'orig. data'!U27</f>
        <v>1.495839E-11</v>
      </c>
      <c r="T29" s="12">
        <f>'orig. data'!AD27</f>
        <v>0.0019085599</v>
      </c>
      <c r="U29" s="1"/>
      <c r="V29" s="1"/>
      <c r="W29" s="1"/>
    </row>
    <row r="30" spans="1:23" ht="12.75">
      <c r="A30" s="2">
        <v>25</v>
      </c>
      <c r="B30" t="s">
        <v>178</v>
      </c>
      <c r="C30" t="str">
        <f t="shared" si="4"/>
        <v>1</v>
      </c>
      <c r="D30" t="str">
        <f t="shared" si="5"/>
        <v>2</v>
      </c>
      <c r="E30">
        <f t="shared" si="6"/>
      </c>
      <c r="F30" t="str">
        <f t="shared" si="7"/>
        <v>  </v>
      </c>
      <c r="G30" t="str">
        <f t="shared" si="8"/>
        <v>  </v>
      </c>
      <c r="H30" s="32">
        <f t="shared" si="9"/>
        <v>0.0019353581</v>
      </c>
      <c r="I30" s="3">
        <f>'orig. data'!D28</f>
        <v>0.0014694892</v>
      </c>
      <c r="J30" s="3">
        <f>'orig. data'!R28</f>
        <v>0.0012391031</v>
      </c>
      <c r="K30" s="30">
        <f t="shared" si="10"/>
        <v>0.0017404419</v>
      </c>
      <c r="L30" s="6">
        <f>'orig. data'!B28</f>
        <v>157</v>
      </c>
      <c r="M30" s="6">
        <f>'orig. data'!C28</f>
        <v>101844</v>
      </c>
      <c r="N30" s="12">
        <f>'orig. data'!G28</f>
        <v>0.0020844764</v>
      </c>
      <c r="O30" s="9"/>
      <c r="P30" s="6">
        <f>'orig. data'!P28</f>
        <v>136</v>
      </c>
      <c r="Q30" s="6">
        <f>'orig. data'!Q28</f>
        <v>105796</v>
      </c>
      <c r="R30" s="12">
        <f>'orig. data'!U28</f>
        <v>0.0003274036</v>
      </c>
      <c r="T30" s="12">
        <f>'orig. data'!AD28</f>
        <v>0.2796962714</v>
      </c>
      <c r="U30" s="1"/>
      <c r="V30" s="1"/>
      <c r="W30" s="1"/>
    </row>
    <row r="31" spans="1:23" ht="12.75">
      <c r="A31" s="2">
        <v>26</v>
      </c>
      <c r="B31" t="s">
        <v>179</v>
      </c>
      <c r="C31" t="str">
        <f t="shared" si="4"/>
        <v>1</v>
      </c>
      <c r="D31" t="str">
        <f t="shared" si="5"/>
        <v>2</v>
      </c>
      <c r="E31">
        <f t="shared" si="6"/>
      </c>
      <c r="F31" t="str">
        <f t="shared" si="7"/>
        <v>  </v>
      </c>
      <c r="G31" t="str">
        <f t="shared" si="8"/>
        <v>  </v>
      </c>
      <c r="H31" s="32">
        <f t="shared" si="9"/>
        <v>0.0019353581</v>
      </c>
      <c r="I31" s="3">
        <f>'orig. data'!D30</f>
        <v>0.0030079412</v>
      </c>
      <c r="J31" s="3">
        <f>'orig. data'!R30</f>
        <v>0.0023469532</v>
      </c>
      <c r="K31" s="30">
        <f t="shared" si="10"/>
        <v>0.0017404419</v>
      </c>
      <c r="L31" s="6">
        <f>'orig. data'!B30</f>
        <v>434</v>
      </c>
      <c r="M31" s="6">
        <f>'orig. data'!C30</f>
        <v>146838</v>
      </c>
      <c r="N31" s="12">
        <f>'orig. data'!G30</f>
        <v>7.164443E-13</v>
      </c>
      <c r="O31" s="9"/>
      <c r="P31" s="6">
        <f>'orig. data'!P30</f>
        <v>323</v>
      </c>
      <c r="Q31" s="6">
        <f>'orig. data'!Q30</f>
        <v>137880</v>
      </c>
      <c r="R31" s="12">
        <f>'orig. data'!U30</f>
        <v>9.7261416E-06</v>
      </c>
      <c r="T31" s="12">
        <f>'orig. data'!AD30</f>
        <v>0.0101717158</v>
      </c>
      <c r="U31" s="1"/>
      <c r="V31" s="1"/>
      <c r="W31" s="1"/>
    </row>
    <row r="32" spans="1:23" ht="12.75">
      <c r="A32" s="2">
        <v>27</v>
      </c>
      <c r="B32" t="s">
        <v>258</v>
      </c>
      <c r="C32" t="str">
        <f t="shared" si="4"/>
        <v>1</v>
      </c>
      <c r="D32" t="str">
        <f t="shared" si="5"/>
        <v>2</v>
      </c>
      <c r="E32" t="str">
        <f t="shared" si="6"/>
        <v>t</v>
      </c>
      <c r="F32" t="str">
        <f t="shared" si="7"/>
        <v>  </v>
      </c>
      <c r="G32" t="str">
        <f t="shared" si="8"/>
        <v>  </v>
      </c>
      <c r="H32" s="32">
        <f t="shared" si="9"/>
        <v>0.0019353581</v>
      </c>
      <c r="I32" s="3">
        <f>'orig. data'!D29</f>
        <v>0.0030847526</v>
      </c>
      <c r="J32" s="3">
        <f>'orig. data'!R29</f>
        <v>0.0023773187</v>
      </c>
      <c r="K32" s="30">
        <f t="shared" si="10"/>
        <v>0.0017404419</v>
      </c>
      <c r="L32" s="6">
        <f>'orig. data'!B29</f>
        <v>794</v>
      </c>
      <c r="M32" s="6">
        <f>'orig. data'!C29</f>
        <v>256247</v>
      </c>
      <c r="N32" s="12">
        <f>'orig. data'!G29</f>
        <v>5.367695E-19</v>
      </c>
      <c r="O32" s="9"/>
      <c r="P32" s="6">
        <f>'orig. data'!P29</f>
        <v>603</v>
      </c>
      <c r="Q32" s="6">
        <f>'orig. data'!Q29</f>
        <v>248298</v>
      </c>
      <c r="R32" s="12">
        <f>'orig. data'!U29</f>
        <v>2.4719608E-08</v>
      </c>
      <c r="T32" s="12">
        <f>'orig. data'!AD29</f>
        <v>0.0006419999</v>
      </c>
      <c r="U32" s="1"/>
      <c r="V32" s="1"/>
      <c r="W32" s="1"/>
    </row>
    <row r="33" spans="2:23" ht="12.75">
      <c r="B33"/>
      <c r="C33"/>
      <c r="D33"/>
      <c r="E33"/>
      <c r="F33"/>
      <c r="G33"/>
      <c r="H33" s="32"/>
      <c r="I33" s="3"/>
      <c r="J33" s="3"/>
      <c r="K33" s="30"/>
      <c r="L33" s="6"/>
      <c r="M33" s="6"/>
      <c r="N33" s="12"/>
      <c r="O33" s="9"/>
      <c r="P33" s="6"/>
      <c r="Q33" s="6"/>
      <c r="R33" s="12"/>
      <c r="T33" s="12"/>
      <c r="U33" s="1"/>
      <c r="V33" s="1"/>
      <c r="W33" s="1"/>
    </row>
    <row r="34" spans="1:23" ht="12.75">
      <c r="A34" s="2">
        <v>28</v>
      </c>
      <c r="B34" t="s">
        <v>180</v>
      </c>
      <c r="C34" t="str">
        <f t="shared" si="4"/>
        <v>1</v>
      </c>
      <c r="D34" t="str">
        <f t="shared" si="5"/>
        <v>2</v>
      </c>
      <c r="E34">
        <f t="shared" si="6"/>
      </c>
      <c r="F34" t="str">
        <f>IF(AND(L34&gt;0,L34&lt;=5),"T1c"," ")&amp;IF(AND(M34&gt;0,M34&lt;=5),"T1p"," ")</f>
        <v>  </v>
      </c>
      <c r="G34" t="str">
        <f>IF(AND(P34&gt;0,P34&lt;=5),"T2c"," ")&amp;IF(AND(Q34&gt;0,Q34&lt;=5),"T2p"," ")</f>
        <v>  </v>
      </c>
      <c r="H34" s="32">
        <f>I$19</f>
        <v>0.0019353581</v>
      </c>
      <c r="I34" s="3">
        <f>'orig. data'!D31</f>
        <v>0.0010706219</v>
      </c>
      <c r="J34" s="3">
        <f>'orig. data'!R31</f>
        <v>0.0008973303</v>
      </c>
      <c r="K34" s="30">
        <f>J$19</f>
        <v>0.0017404419</v>
      </c>
      <c r="L34" s="6">
        <f>'orig. data'!B31</f>
        <v>1129</v>
      </c>
      <c r="M34" s="6">
        <f>'orig. data'!C31</f>
        <v>1079311</v>
      </c>
      <c r="N34" s="12">
        <f>'orig. data'!G31</f>
        <v>1.421587E-31</v>
      </c>
      <c r="O34" s="9"/>
      <c r="P34" s="6">
        <f>'orig. data'!P31</f>
        <v>996</v>
      </c>
      <c r="Q34" s="6">
        <f>'orig. data'!Q31</f>
        <v>1136435</v>
      </c>
      <c r="R34" s="12">
        <f>'orig. data'!U31</f>
        <v>1.948702E-37</v>
      </c>
      <c r="T34" s="12">
        <f>'orig. data'!AD31</f>
        <v>0.0179549919</v>
      </c>
      <c r="U34" s="1"/>
      <c r="V34" s="1"/>
      <c r="W34" s="1"/>
    </row>
    <row r="35" spans="1:23" ht="12.75">
      <c r="A35" s="2">
        <v>29</v>
      </c>
      <c r="B35" s="15" t="s">
        <v>186</v>
      </c>
      <c r="C35" t="str">
        <f t="shared" si="4"/>
        <v>1</v>
      </c>
      <c r="D35" t="str">
        <f t="shared" si="5"/>
        <v>2</v>
      </c>
      <c r="E35">
        <f t="shared" si="6"/>
      </c>
      <c r="F35" t="str">
        <f>IF(AND(L35&gt;0,L35&lt;=5),"T1c"," ")&amp;IF(AND(M35&gt;0,M35&lt;=5),"T1p"," ")</f>
        <v>  </v>
      </c>
      <c r="G35" t="str">
        <f>IF(AND(P35&gt;0,P35&lt;=5),"T2c"," ")&amp;IF(AND(Q35&gt;0,Q35&lt;=5),"T2p"," ")</f>
        <v>  </v>
      </c>
      <c r="H35" s="32">
        <f>I$19</f>
        <v>0.0019353581</v>
      </c>
      <c r="I35" s="3">
        <f>'orig. data'!D32</f>
        <v>0.0015737461</v>
      </c>
      <c r="J35" s="3">
        <f>'orig. data'!R32</f>
        <v>0.0013793778</v>
      </c>
      <c r="K35" s="30">
        <f>J$19</f>
        <v>0.0017404419</v>
      </c>
      <c r="L35" s="6">
        <f>'orig. data'!B32</f>
        <v>1031</v>
      </c>
      <c r="M35" s="6">
        <f>'orig. data'!C32</f>
        <v>676915</v>
      </c>
      <c r="N35" s="12">
        <f>'orig. data'!G32</f>
        <v>5.65042E-05</v>
      </c>
      <c r="O35" s="9"/>
      <c r="P35" s="6">
        <f>'orig. data'!P32</f>
        <v>928</v>
      </c>
      <c r="Q35" s="6">
        <f>'orig. data'!Q32</f>
        <v>683463</v>
      </c>
      <c r="R35" s="12">
        <f>'orig. data'!U32</f>
        <v>9.3635892E-06</v>
      </c>
      <c r="T35" s="12">
        <f>'orig. data'!AD32</f>
        <v>0.1148196542</v>
      </c>
      <c r="U35" s="1"/>
      <c r="V35" s="1"/>
      <c r="W35" s="1"/>
    </row>
    <row r="36" spans="1:23" ht="12.75">
      <c r="A36" s="2">
        <v>30</v>
      </c>
      <c r="B36" t="s">
        <v>259</v>
      </c>
      <c r="C36" t="str">
        <f t="shared" si="4"/>
        <v>1</v>
      </c>
      <c r="D36" t="str">
        <f t="shared" si="5"/>
        <v>2</v>
      </c>
      <c r="E36" t="str">
        <f t="shared" si="6"/>
        <v>t</v>
      </c>
      <c r="F36" t="str">
        <f>IF(AND(L36&gt;0,L36&lt;=5),"T1c"," ")&amp;IF(AND(M36&gt;0,M36&lt;=5),"T1p"," ")</f>
        <v>  </v>
      </c>
      <c r="G36" t="str">
        <f>IF(AND(P36&gt;0,P36&lt;=5),"T2c"," ")&amp;IF(AND(Q36&gt;0,Q36&lt;=5),"T2p"," ")</f>
        <v>  </v>
      </c>
      <c r="H36" s="32">
        <f>I$19</f>
        <v>0.0019353581</v>
      </c>
      <c r="I36" s="3">
        <f>'orig. data'!D33</f>
        <v>0.0027746614</v>
      </c>
      <c r="J36" s="3">
        <f>'orig. data'!R33</f>
        <v>0.0021878613</v>
      </c>
      <c r="K36" s="30">
        <f>J$19</f>
        <v>0.0017404419</v>
      </c>
      <c r="L36" s="6">
        <f>'orig. data'!B33</f>
        <v>1276</v>
      </c>
      <c r="M36" s="6">
        <f>'orig. data'!C33</f>
        <v>472453</v>
      </c>
      <c r="N36" s="12">
        <f>'orig. data'!G33</f>
        <v>2.826434E-13</v>
      </c>
      <c r="O36" s="9"/>
      <c r="P36" s="6">
        <f>'orig. data'!P33</f>
        <v>977</v>
      </c>
      <c r="Q36" s="6">
        <f>'orig. data'!Q33</f>
        <v>452357</v>
      </c>
      <c r="R36" s="12">
        <f>'orig. data'!U33</f>
        <v>9.5621614E-06</v>
      </c>
      <c r="T36" s="12">
        <f>'orig. data'!AD33</f>
        <v>0.0005191304</v>
      </c>
      <c r="U36" s="1"/>
      <c r="V36" s="1"/>
      <c r="W36" s="1"/>
    </row>
    <row r="37" spans="1:23" ht="12.75">
      <c r="A37" s="2">
        <v>31</v>
      </c>
      <c r="B37" t="s">
        <v>260</v>
      </c>
      <c r="C37" t="str">
        <f t="shared" si="4"/>
        <v>1</v>
      </c>
      <c r="D37" t="str">
        <f t="shared" si="5"/>
        <v>2</v>
      </c>
      <c r="E37" t="str">
        <f t="shared" si="6"/>
        <v>t</v>
      </c>
      <c r="F37" t="str">
        <f>IF(AND(L37&gt;0,L37&lt;=5),"T1c"," ")&amp;IF(AND(M37&gt;0,M37&lt;=5),"T1p"," ")</f>
        <v>  </v>
      </c>
      <c r="G37" t="str">
        <f>IF(AND(P37&gt;0,P37&lt;=5),"T2c"," ")&amp;IF(AND(Q37&gt;0,Q37&lt;=5),"T2p"," ")</f>
        <v>  </v>
      </c>
      <c r="H37" s="32">
        <f aca="true" t="shared" si="11" ref="H37:N37">H8</f>
        <v>0.0019353581</v>
      </c>
      <c r="I37" s="3">
        <f t="shared" si="11"/>
        <v>0.0014744528</v>
      </c>
      <c r="J37" s="3">
        <f t="shared" si="11"/>
        <v>0.001220035</v>
      </c>
      <c r="K37" s="30">
        <f t="shared" si="11"/>
        <v>0.0017404419</v>
      </c>
      <c r="L37" s="6">
        <f t="shared" si="11"/>
        <v>3436</v>
      </c>
      <c r="M37" s="6">
        <f t="shared" si="11"/>
        <v>2228679</v>
      </c>
      <c r="N37" s="12">
        <f t="shared" si="11"/>
        <v>2.301377E-12</v>
      </c>
      <c r="O37" s="9"/>
      <c r="P37" s="6">
        <f>P8</f>
        <v>2901</v>
      </c>
      <c r="Q37" s="6">
        <f>Q8</f>
        <v>2272255</v>
      </c>
      <c r="R37" s="12">
        <f>R8</f>
        <v>3.348218E-19</v>
      </c>
      <c r="T37" s="12">
        <f>T8</f>
        <v>0.0001314512</v>
      </c>
      <c r="U37" s="1"/>
      <c r="V37" s="1"/>
      <c r="W37" s="1"/>
    </row>
    <row r="38" spans="1:23" ht="12.75">
      <c r="A38" s="2">
        <v>32</v>
      </c>
      <c r="B38" t="str">
        <f>B19</f>
        <v>Manitoba</v>
      </c>
      <c r="C38">
        <f t="shared" si="4"/>
      </c>
      <c r="D38">
        <f t="shared" si="5"/>
      </c>
      <c r="E38">
        <f t="shared" si="6"/>
      </c>
      <c r="F38" t="str">
        <f>IF(AND(L38&gt;0,L38&lt;=5),"T1c"," ")&amp;IF(AND(M38&gt;0,M38&lt;=5),"T1p"," ")</f>
        <v>  </v>
      </c>
      <c r="G38" t="str">
        <f>IF(AND(P38&gt;0,P38&lt;=5),"T2c"," ")&amp;IF(AND(Q38&gt;0,Q38&lt;=5),"T2p"," ")</f>
        <v>  </v>
      </c>
      <c r="H38" s="32">
        <f aca="true" t="shared" si="12" ref="H38:N38">H19</f>
        <v>0.0019353581</v>
      </c>
      <c r="I38" s="3">
        <f t="shared" si="12"/>
        <v>0.0019353581</v>
      </c>
      <c r="J38" s="3">
        <f t="shared" si="12"/>
        <v>0.0017404419</v>
      </c>
      <c r="K38" s="30">
        <f t="shared" si="12"/>
        <v>0.0017404419</v>
      </c>
      <c r="L38" s="6">
        <f t="shared" si="12"/>
        <v>7483</v>
      </c>
      <c r="M38" s="6">
        <f t="shared" si="12"/>
        <v>3866468</v>
      </c>
      <c r="N38" s="12" t="str">
        <f t="shared" si="12"/>
        <v> </v>
      </c>
      <c r="O38" s="9"/>
      <c r="P38" s="6">
        <f>P19</f>
        <v>6910</v>
      </c>
      <c r="Q38" s="6">
        <f>Q19</f>
        <v>3970256</v>
      </c>
      <c r="R38" s="12" t="str">
        <f>R19</f>
        <v> </v>
      </c>
      <c r="T38" s="12">
        <f>T19</f>
        <v>0.0774831188</v>
      </c>
      <c r="U38" s="1"/>
      <c r="V38" s="1"/>
      <c r="W38" s="1"/>
    </row>
    <row r="39" spans="2:23" ht="12.75">
      <c r="B39"/>
      <c r="C39"/>
      <c r="D39"/>
      <c r="E39"/>
      <c r="F39"/>
      <c r="G39"/>
      <c r="H39" s="32"/>
      <c r="I39" s="3"/>
      <c r="J39" s="3"/>
      <c r="K39" s="30"/>
      <c r="L39" s="6"/>
      <c r="M39" s="6"/>
      <c r="N39" s="12"/>
      <c r="O39" s="9"/>
      <c r="P39" s="6"/>
      <c r="Q39" s="6"/>
      <c r="R39" s="12"/>
      <c r="T39" s="12"/>
      <c r="U39" s="1"/>
      <c r="V39" s="1"/>
      <c r="W39" s="1"/>
    </row>
    <row r="40" spans="1:23" ht="12.75">
      <c r="A40" s="2">
        <v>33</v>
      </c>
      <c r="B40" t="s">
        <v>187</v>
      </c>
      <c r="C40" t="str">
        <f>IF(AND(N40&lt;=0.005,N40&gt;0),"1","")</f>
        <v>1</v>
      </c>
      <c r="D40" t="str">
        <f>IF(AND(R40&lt;=0.005,R40&gt;0),"2","")</f>
        <v>2</v>
      </c>
      <c r="E40">
        <f>IF(AND(T40&lt;=0.005,T40&gt;0),"t","")</f>
      </c>
      <c r="F40" t="str">
        <f>IF(AND(L40&gt;0,L40&lt;=5),"T1c"," ")&amp;IF(AND(M40&gt;0,M40&lt;=5),"T1p"," ")</f>
        <v>  </v>
      </c>
      <c r="G40" t="str">
        <f>IF(AND(P40&gt;0,P40&lt;=5),"T2c"," ")&amp;IF(AND(Q40&gt;0,Q40&lt;=5),"T2p"," ")</f>
        <v>  </v>
      </c>
      <c r="H40" s="32">
        <f>I$19</f>
        <v>0.0019353581</v>
      </c>
      <c r="I40" s="3">
        <f>'orig. data'!D34</f>
        <v>0.0008937307</v>
      </c>
      <c r="J40" s="3">
        <f>'orig. data'!R34</f>
        <v>0.0010535152</v>
      </c>
      <c r="K40" s="30">
        <f>J$19</f>
        <v>0.0017404419</v>
      </c>
      <c r="L40" s="6">
        <f>'orig. data'!B34</f>
        <v>46</v>
      </c>
      <c r="M40" s="6">
        <f>'orig. data'!C34</f>
        <v>48700</v>
      </c>
      <c r="N40" s="12">
        <f>'orig. data'!G34</f>
        <v>1.1443523E-06</v>
      </c>
      <c r="O40" s="9"/>
      <c r="P40" s="6">
        <f>'orig. data'!P34</f>
        <v>60</v>
      </c>
      <c r="Q40" s="6">
        <f>'orig. data'!Q34</f>
        <v>54038</v>
      </c>
      <c r="R40" s="12">
        <f>'orig. data'!U34</f>
        <v>0.0003970687</v>
      </c>
      <c r="T40" s="12">
        <f>'orig. data'!AD34</f>
        <v>0.3327487199</v>
      </c>
      <c r="U40" s="1"/>
      <c r="V40" s="1"/>
      <c r="W40" s="1"/>
    </row>
    <row r="41" spans="1:23" ht="12.75">
      <c r="A41" s="2">
        <v>34</v>
      </c>
      <c r="B41" t="s">
        <v>188</v>
      </c>
      <c r="C41" t="str">
        <f aca="true" t="shared" si="13" ref="C41:C119">IF(AND(N41&lt;=0.005,N41&gt;0),"1","")</f>
        <v>1</v>
      </c>
      <c r="D41" t="str">
        <f aca="true" t="shared" si="14" ref="D41:D119">IF(AND(R41&lt;=0.005,R41&gt;0),"2","")</f>
        <v>2</v>
      </c>
      <c r="E41">
        <f aca="true" t="shared" si="15" ref="E41:E119">IF(AND(T41&lt;=0.005,T41&gt;0),"t","")</f>
      </c>
      <c r="F41" t="str">
        <f>IF(AND(L41&gt;0,L41&lt;=5),"T1c"," ")&amp;IF(AND(M41&gt;0,M41&lt;=5),"T1p"," ")</f>
        <v>  </v>
      </c>
      <c r="G41" t="str">
        <f>IF(AND(P41&gt;0,P41&lt;=5),"T2c"," ")&amp;IF(AND(Q41&gt;0,Q41&lt;=5),"T2p"," ")</f>
        <v>  </v>
      </c>
      <c r="H41" s="32">
        <f>I$19</f>
        <v>0.0019353581</v>
      </c>
      <c r="I41" s="3">
        <f>'orig. data'!D35</f>
        <v>0.0012800582</v>
      </c>
      <c r="J41" s="3">
        <f>'orig. data'!R35</f>
        <v>0.0010328026</v>
      </c>
      <c r="K41" s="30">
        <f>J$19</f>
        <v>0.0017404419</v>
      </c>
      <c r="L41" s="6">
        <f>'orig. data'!B35</f>
        <v>83</v>
      </c>
      <c r="M41" s="6">
        <f>'orig. data'!C35</f>
        <v>62102</v>
      </c>
      <c r="N41" s="12">
        <f>'orig. data'!G35</f>
        <v>0.0008153478</v>
      </c>
      <c r="O41" s="9"/>
      <c r="P41" s="6">
        <f>'orig. data'!P35</f>
        <v>82</v>
      </c>
      <c r="Q41" s="6">
        <f>'orig. data'!Q35</f>
        <v>73505</v>
      </c>
      <c r="R41" s="12">
        <f>'orig. data'!U35</f>
        <v>2.78545E-05</v>
      </c>
      <c r="T41" s="12">
        <f>'orig. data'!AD35</f>
        <v>0.2807995522</v>
      </c>
      <c r="U41" s="1"/>
      <c r="V41" s="1"/>
      <c r="W41" s="1"/>
    </row>
    <row r="42" spans="1:20" ht="12.75">
      <c r="A42" s="2">
        <v>35</v>
      </c>
      <c r="B42" t="s">
        <v>189</v>
      </c>
      <c r="C42" t="str">
        <f t="shared" si="13"/>
        <v>1</v>
      </c>
      <c r="D42" t="str">
        <f t="shared" si="14"/>
        <v>2</v>
      </c>
      <c r="E42">
        <f t="shared" si="15"/>
      </c>
      <c r="F42" t="str">
        <f>IF(AND(L42&gt;0,L42&lt;=5),"T1c"," ")&amp;IF(AND(M42&gt;0,M42&lt;=5),"T1p"," ")</f>
        <v>  </v>
      </c>
      <c r="G42" t="str">
        <f>IF(AND(P42&gt;0,P42&lt;=5),"T2c"," ")&amp;IF(AND(Q42&gt;0,Q42&lt;=5),"T2p"," ")</f>
        <v>  </v>
      </c>
      <c r="H42" s="32">
        <f>I$19</f>
        <v>0.0019353581</v>
      </c>
      <c r="I42" s="3">
        <f>'orig. data'!D36</f>
        <v>0.0008666675</v>
      </c>
      <c r="J42" s="3">
        <f>'orig. data'!R36</f>
        <v>0.0004596096</v>
      </c>
      <c r="K42" s="30">
        <f>J$19</f>
        <v>0.0017404419</v>
      </c>
      <c r="L42" s="6">
        <f>'orig. data'!B36</f>
        <v>32</v>
      </c>
      <c r="M42" s="6">
        <f>'orig. data'!C36</f>
        <v>34851</v>
      </c>
      <c r="N42" s="12">
        <f>'orig. data'!G36</f>
        <v>1.98227E-05</v>
      </c>
      <c r="O42" s="9"/>
      <c r="P42" s="6">
        <f>'orig. data'!P36</f>
        <v>18</v>
      </c>
      <c r="Q42" s="6">
        <f>'orig. data'!Q36</f>
        <v>36468</v>
      </c>
      <c r="R42" s="12">
        <f>'orig. data'!U36</f>
        <v>8.0081196E-08</v>
      </c>
      <c r="T42" s="12">
        <f>'orig. data'!AD36</f>
        <v>0.0505913304</v>
      </c>
    </row>
    <row r="43" spans="1:20" ht="12.75">
      <c r="A43" s="2">
        <v>36</v>
      </c>
      <c r="B43" t="s">
        <v>261</v>
      </c>
      <c r="C43">
        <f t="shared" si="13"/>
      </c>
      <c r="D43">
        <f t="shared" si="14"/>
      </c>
      <c r="E43">
        <f t="shared" si="15"/>
      </c>
      <c r="F43" t="str">
        <f>IF(AND(L43&gt;0,L43&lt;=5),"T1c"," ")&amp;IF(AND(M43&gt;0,M43&lt;=5),"T1p"," ")</f>
        <v>  </v>
      </c>
      <c r="G43" t="str">
        <f>IF(AND(P43&gt;0,P43&lt;=5),"T2c"," ")&amp;IF(AND(Q43&gt;0,Q43&lt;=5),"T2p"," ")</f>
        <v>  </v>
      </c>
      <c r="H43" s="32">
        <f>I$19</f>
        <v>0.0019353581</v>
      </c>
      <c r="I43" s="3">
        <f>'orig. data'!D37</f>
        <v>0.0013528121</v>
      </c>
      <c r="J43" s="3">
        <f>'orig. data'!R37</f>
        <v>0.0013514198</v>
      </c>
      <c r="K43" s="30">
        <f>J$19</f>
        <v>0.0017404419</v>
      </c>
      <c r="L43" s="6">
        <f>'orig. data'!B37</f>
        <v>23</v>
      </c>
      <c r="M43" s="6">
        <f>'orig. data'!C37</f>
        <v>19119</v>
      </c>
      <c r="N43" s="12">
        <f>'orig. data'!G37</f>
        <v>0.0969462664</v>
      </c>
      <c r="O43" s="9"/>
      <c r="P43" s="6">
        <f>'orig. data'!P37</f>
        <v>25</v>
      </c>
      <c r="Q43" s="6">
        <f>'orig. data'!Q37</f>
        <v>20082</v>
      </c>
      <c r="R43" s="12">
        <f>'orig. data'!U37</f>
        <v>0.2229033462</v>
      </c>
      <c r="T43" s="12">
        <f>'orig. data'!AD37</f>
        <v>0.9086419949</v>
      </c>
    </row>
    <row r="44" spans="2:20" ht="12.75">
      <c r="B44"/>
      <c r="C44"/>
      <c r="D44"/>
      <c r="E44"/>
      <c r="F44"/>
      <c r="G44"/>
      <c r="H44" s="32"/>
      <c r="I44" s="3"/>
      <c r="J44" s="3"/>
      <c r="K44" s="30"/>
      <c r="L44" s="6"/>
      <c r="M44" s="6"/>
      <c r="N44" s="12"/>
      <c r="O44" s="9"/>
      <c r="P44" s="6"/>
      <c r="Q44" s="6"/>
      <c r="R44" s="12"/>
      <c r="T44" s="12"/>
    </row>
    <row r="45" spans="1:20" ht="12.75">
      <c r="A45" s="2">
        <v>37</v>
      </c>
      <c r="B45" t="s">
        <v>190</v>
      </c>
      <c r="C45" t="str">
        <f t="shared" si="13"/>
        <v>1</v>
      </c>
      <c r="D45" t="str">
        <f t="shared" si="14"/>
        <v>2</v>
      </c>
      <c r="E45">
        <f t="shared" si="15"/>
      </c>
      <c r="F45" t="str">
        <f aca="true" t="shared" si="16" ref="F45:F53">IF(AND(L45&gt;0,L45&lt;=5),"T1c"," ")&amp;IF(AND(M45&gt;0,M45&lt;=5),"T1p"," ")</f>
        <v>  </v>
      </c>
      <c r="G45" t="str">
        <f aca="true" t="shared" si="17" ref="G45:G53">IF(AND(P45&gt;0,P45&lt;=5),"T2c"," ")&amp;IF(AND(Q45&gt;0,Q45&lt;=5),"T2p"," ")</f>
        <v>  </v>
      </c>
      <c r="H45" s="32">
        <f aca="true" t="shared" si="18" ref="H45:H53">I$19</f>
        <v>0.0019353581</v>
      </c>
      <c r="I45" s="3">
        <f>'orig. data'!D38</f>
        <v>0.0004733261</v>
      </c>
      <c r="J45" s="3">
        <f>'orig. data'!R38</f>
        <v>0.0004264152</v>
      </c>
      <c r="K45" s="30">
        <f aca="true" t="shared" si="19" ref="K45:K53">J$19</f>
        <v>0.0017404419</v>
      </c>
      <c r="L45" s="6">
        <f>'orig. data'!B38</f>
        <v>13</v>
      </c>
      <c r="M45" s="6">
        <f>'orig. data'!C38</f>
        <v>27250</v>
      </c>
      <c r="N45" s="12">
        <f>'orig. data'!G38</f>
        <v>6.8650521E-07</v>
      </c>
      <c r="O45" s="9"/>
      <c r="P45" s="6">
        <f>'orig. data'!P38</f>
        <v>14</v>
      </c>
      <c r="Q45" s="6">
        <f>'orig. data'!Q38</f>
        <v>28421</v>
      </c>
      <c r="R45" s="12">
        <f>'orig. data'!U38</f>
        <v>2.9743444E-06</v>
      </c>
      <c r="T45" s="12">
        <f>'orig. data'!AD38</f>
        <v>0.8652698062</v>
      </c>
    </row>
    <row r="46" spans="1:20" ht="12.75">
      <c r="A46" s="2">
        <v>38</v>
      </c>
      <c r="B46" t="s">
        <v>262</v>
      </c>
      <c r="C46" t="str">
        <f t="shared" si="13"/>
        <v>1</v>
      </c>
      <c r="D46" t="str">
        <f t="shared" si="14"/>
        <v>2</v>
      </c>
      <c r="E46">
        <f t="shared" si="15"/>
      </c>
      <c r="F46" t="str">
        <f t="shared" si="16"/>
        <v>  </v>
      </c>
      <c r="G46" t="str">
        <f t="shared" si="17"/>
        <v>  </v>
      </c>
      <c r="H46" s="32">
        <f t="shared" si="18"/>
        <v>0.0019353581</v>
      </c>
      <c r="I46" s="3">
        <f>'orig. data'!D39</f>
        <v>0.000886689</v>
      </c>
      <c r="J46" s="3">
        <f>'orig. data'!R39</f>
        <v>0.0004841774</v>
      </c>
      <c r="K46" s="30">
        <f t="shared" si="19"/>
        <v>0.0017404419</v>
      </c>
      <c r="L46" s="6">
        <f>'orig. data'!B39</f>
        <v>19</v>
      </c>
      <c r="M46" s="6">
        <f>'orig. data'!C39</f>
        <v>20288</v>
      </c>
      <c r="N46" s="12">
        <f>'orig. data'!G39</f>
        <v>0.0010796081</v>
      </c>
      <c r="P46" s="6">
        <f>'orig. data'!P39</f>
        <v>16</v>
      </c>
      <c r="Q46" s="6">
        <f>'orig. data'!Q39</f>
        <v>21297</v>
      </c>
      <c r="R46" s="12">
        <f>'orig. data'!U39</f>
        <v>0.0008122118</v>
      </c>
      <c r="T46" s="12">
        <f>'orig. data'!AD39</f>
        <v>0.2023162164</v>
      </c>
    </row>
    <row r="47" spans="1:20" ht="12.75">
      <c r="A47" s="2">
        <v>39</v>
      </c>
      <c r="B47" t="s">
        <v>263</v>
      </c>
      <c r="C47" t="str">
        <f t="shared" si="13"/>
        <v>1</v>
      </c>
      <c r="D47" t="str">
        <f t="shared" si="14"/>
        <v>2</v>
      </c>
      <c r="E47">
        <f t="shared" si="15"/>
      </c>
      <c r="F47" t="str">
        <f t="shared" si="16"/>
        <v>  </v>
      </c>
      <c r="G47" t="str">
        <f t="shared" si="17"/>
        <v>  </v>
      </c>
      <c r="H47" s="32">
        <f t="shared" si="18"/>
        <v>0.0019353581</v>
      </c>
      <c r="I47" s="3">
        <f>'orig. data'!D40</f>
        <v>0.001081661</v>
      </c>
      <c r="J47" s="3">
        <f>'orig. data'!R40</f>
        <v>0.0009949422</v>
      </c>
      <c r="K47" s="30">
        <f t="shared" si="19"/>
        <v>0.0017404419</v>
      </c>
      <c r="L47" s="6">
        <f>'orig. data'!B40</f>
        <v>42</v>
      </c>
      <c r="M47" s="6">
        <f>'orig. data'!C40</f>
        <v>38826</v>
      </c>
      <c r="N47" s="12">
        <f>'orig. data'!G40</f>
        <v>0.0003880504</v>
      </c>
      <c r="P47" s="6">
        <f>'orig. data'!P40</f>
        <v>43</v>
      </c>
      <c r="Q47" s="6">
        <f>'orig. data'!Q40</f>
        <v>42289</v>
      </c>
      <c r="R47" s="12">
        <f>'orig. data'!U40</f>
        <v>0.0005849418</v>
      </c>
      <c r="T47" s="12">
        <f>'orig. data'!AD40</f>
        <v>0.8280102532</v>
      </c>
    </row>
    <row r="48" spans="1:20" ht="12.75">
      <c r="A48" s="2">
        <v>40</v>
      </c>
      <c r="B48" t="s">
        <v>305</v>
      </c>
      <c r="C48">
        <f t="shared" si="13"/>
      </c>
      <c r="D48">
        <f t="shared" si="14"/>
      </c>
      <c r="E48">
        <f t="shared" si="15"/>
      </c>
      <c r="F48" t="str">
        <f t="shared" si="16"/>
        <v>  </v>
      </c>
      <c r="G48" t="str">
        <f t="shared" si="17"/>
        <v>  </v>
      </c>
      <c r="H48" s="32">
        <f t="shared" si="18"/>
        <v>0.0019353581</v>
      </c>
      <c r="I48" s="3">
        <f>'orig. data'!D41</f>
        <v>0.0009266306</v>
      </c>
      <c r="J48" s="3">
        <f>'orig. data'!R41</f>
        <v>0.0011458254</v>
      </c>
      <c r="K48" s="30">
        <f t="shared" si="19"/>
        <v>0.0017404419</v>
      </c>
      <c r="L48" s="6">
        <f>'orig. data'!B41</f>
        <v>15</v>
      </c>
      <c r="M48" s="6">
        <f>'orig. data'!C41</f>
        <v>17676</v>
      </c>
      <c r="N48" s="12">
        <f>'orig. data'!G41</f>
        <v>0.0053618436</v>
      </c>
      <c r="P48" s="6">
        <f>'orig. data'!P41</f>
        <v>18</v>
      </c>
      <c r="Q48" s="6">
        <f>'orig. data'!Q41</f>
        <v>16723</v>
      </c>
      <c r="R48" s="12">
        <f>'orig. data'!U41</f>
        <v>0.0860278065</v>
      </c>
      <c r="T48" s="12">
        <f>'orig. data'!AD41</f>
        <v>0.486776561</v>
      </c>
    </row>
    <row r="49" spans="1:20" ht="12.75">
      <c r="A49" s="2">
        <v>41</v>
      </c>
      <c r="B49" t="s">
        <v>264</v>
      </c>
      <c r="C49" t="str">
        <f t="shared" si="13"/>
        <v>1</v>
      </c>
      <c r="D49">
        <f t="shared" si="14"/>
      </c>
      <c r="E49">
        <f t="shared" si="15"/>
      </c>
      <c r="F49" t="str">
        <f t="shared" si="16"/>
        <v>  </v>
      </c>
      <c r="G49" t="str">
        <f t="shared" si="17"/>
        <v>  </v>
      </c>
      <c r="H49" s="32">
        <f t="shared" si="18"/>
        <v>0.0019353581</v>
      </c>
      <c r="I49" s="3">
        <f>'orig. data'!D43</f>
        <v>0.0010056393</v>
      </c>
      <c r="J49" s="3">
        <f>'orig. data'!R43</f>
        <v>0.0012127988</v>
      </c>
      <c r="K49" s="30">
        <f t="shared" si="19"/>
        <v>0.0017404419</v>
      </c>
      <c r="L49" s="6">
        <f>'orig. data'!B43</f>
        <v>33</v>
      </c>
      <c r="M49" s="6">
        <f>'orig. data'!C43</f>
        <v>34426</v>
      </c>
      <c r="N49" s="12">
        <f>'orig. data'!G43</f>
        <v>0.0003524811</v>
      </c>
      <c r="P49" s="6">
        <f>'orig. data'!P43</f>
        <v>42</v>
      </c>
      <c r="Q49" s="6">
        <f>'orig. data'!Q43</f>
        <v>35492</v>
      </c>
      <c r="R49" s="12">
        <f>'orig. data'!U43</f>
        <v>0.0277228144</v>
      </c>
      <c r="T49" s="12">
        <f>'orig. data'!AD43</f>
        <v>0.3544031106</v>
      </c>
    </row>
    <row r="50" spans="1:20" ht="12.75">
      <c r="A50" s="2">
        <v>42</v>
      </c>
      <c r="B50" t="s">
        <v>191</v>
      </c>
      <c r="C50" t="str">
        <f t="shared" si="13"/>
        <v>1</v>
      </c>
      <c r="D50" t="str">
        <f t="shared" si="14"/>
        <v>2</v>
      </c>
      <c r="E50">
        <f t="shared" si="15"/>
      </c>
      <c r="F50" t="str">
        <f t="shared" si="16"/>
        <v>  </v>
      </c>
      <c r="G50" t="str">
        <f t="shared" si="17"/>
        <v>  </v>
      </c>
      <c r="H50" s="32">
        <f t="shared" si="18"/>
        <v>0.0019353581</v>
      </c>
      <c r="I50" s="3">
        <f>'orig. data'!D42</f>
        <v>0.0012223165</v>
      </c>
      <c r="J50" s="3">
        <f>'orig. data'!R42</f>
        <v>0.0008888849</v>
      </c>
      <c r="K50" s="30">
        <f t="shared" si="19"/>
        <v>0.0017404419</v>
      </c>
      <c r="L50" s="6">
        <f>'orig. data'!B42</f>
        <v>73</v>
      </c>
      <c r="M50" s="6">
        <f>'orig. data'!C42</f>
        <v>59333</v>
      </c>
      <c r="N50" s="12">
        <f>'orig. data'!G42</f>
        <v>0.0003884918</v>
      </c>
      <c r="P50" s="6">
        <f>'orig. data'!P42</f>
        <v>63</v>
      </c>
      <c r="Q50" s="6">
        <f>'orig. data'!Q42</f>
        <v>67793</v>
      </c>
      <c r="R50" s="12">
        <f>'orig. data'!U42</f>
        <v>1.2876287E-06</v>
      </c>
      <c r="T50" s="12">
        <f>'orig. data'!AD42</f>
        <v>0.1187243591</v>
      </c>
    </row>
    <row r="51" spans="1:20" ht="12.75">
      <c r="A51" s="2">
        <v>43</v>
      </c>
      <c r="B51" t="s">
        <v>265</v>
      </c>
      <c r="C51">
        <f t="shared" si="13"/>
      </c>
      <c r="D51">
        <f t="shared" si="14"/>
      </c>
      <c r="E51">
        <f t="shared" si="15"/>
      </c>
      <c r="F51" t="str">
        <f t="shared" si="16"/>
        <v>  </v>
      </c>
      <c r="G51" t="str">
        <f t="shared" si="17"/>
        <v>  </v>
      </c>
      <c r="H51" s="32">
        <f t="shared" si="18"/>
        <v>0.0019353581</v>
      </c>
      <c r="I51" s="3">
        <f>'orig. data'!D44</f>
        <v>0.0011218745</v>
      </c>
      <c r="J51" s="3">
        <f>'orig. data'!R44</f>
        <v>0.0010194729</v>
      </c>
      <c r="K51" s="30">
        <f t="shared" si="19"/>
        <v>0.0017404419</v>
      </c>
      <c r="L51" s="6">
        <f>'orig. data'!B44</f>
        <v>13</v>
      </c>
      <c r="M51" s="6">
        <f>'orig. data'!C44</f>
        <v>11910</v>
      </c>
      <c r="N51" s="12">
        <f>'orig. data'!G44</f>
        <v>0.0544571746</v>
      </c>
      <c r="P51" s="6">
        <f>'orig. data'!P44</f>
        <v>13</v>
      </c>
      <c r="Q51" s="6">
        <f>'orig. data'!Q44</f>
        <v>12349</v>
      </c>
      <c r="R51" s="12">
        <f>'orig. data'!U44</f>
        <v>0.0655590727</v>
      </c>
      <c r="T51" s="12">
        <f>'orig. data'!AD44</f>
        <v>0.8796464804</v>
      </c>
    </row>
    <row r="52" spans="1:20" ht="12.75">
      <c r="A52" s="2">
        <v>44</v>
      </c>
      <c r="B52" t="s">
        <v>192</v>
      </c>
      <c r="C52" t="str">
        <f t="shared" si="13"/>
        <v>1</v>
      </c>
      <c r="D52">
        <f t="shared" si="14"/>
      </c>
      <c r="E52" t="str">
        <f t="shared" si="15"/>
        <v>t</v>
      </c>
      <c r="F52" t="str">
        <f t="shared" si="16"/>
        <v>  </v>
      </c>
      <c r="G52" t="str">
        <f t="shared" si="17"/>
        <v>  </v>
      </c>
      <c r="H52" s="32">
        <f t="shared" si="18"/>
        <v>0.0019353581</v>
      </c>
      <c r="I52" s="3">
        <f>'orig. data'!D45</f>
        <v>0.0028161666</v>
      </c>
      <c r="J52" s="3">
        <f>'orig. data'!R45</f>
        <v>0.0019104915</v>
      </c>
      <c r="K52" s="30">
        <f t="shared" si="19"/>
        <v>0.0017404419</v>
      </c>
      <c r="L52" s="6">
        <f>'orig. data'!B45</f>
        <v>240</v>
      </c>
      <c r="M52" s="6">
        <f>'orig. data'!C45</f>
        <v>84972</v>
      </c>
      <c r="N52" s="12">
        <f>'orig. data'!G45</f>
        <v>8.7807339E-06</v>
      </c>
      <c r="P52" s="6">
        <f>'orig. data'!P45</f>
        <v>164</v>
      </c>
      <c r="Q52" s="6">
        <f>'orig. data'!Q45</f>
        <v>85298</v>
      </c>
      <c r="R52" s="12">
        <f>'orig. data'!U45</f>
        <v>0.3287036493</v>
      </c>
      <c r="T52" s="12">
        <f>'orig. data'!AD45</f>
        <v>0.0021635847</v>
      </c>
    </row>
    <row r="53" spans="1:20" ht="12.75">
      <c r="A53" s="2">
        <v>45</v>
      </c>
      <c r="B53" t="s">
        <v>193</v>
      </c>
      <c r="C53" t="str">
        <f t="shared" si="13"/>
        <v>1</v>
      </c>
      <c r="D53" t="str">
        <f t="shared" si="14"/>
        <v>2</v>
      </c>
      <c r="E53">
        <f t="shared" si="15"/>
      </c>
      <c r="F53" t="str">
        <f t="shared" si="16"/>
        <v>  </v>
      </c>
      <c r="G53" t="str">
        <f t="shared" si="17"/>
        <v>  </v>
      </c>
      <c r="H53" s="32">
        <f t="shared" si="18"/>
        <v>0.0019353581</v>
      </c>
      <c r="I53" s="3">
        <f>'orig. data'!D46</f>
        <v>0.0032910051</v>
      </c>
      <c r="J53" s="3">
        <f>'orig. data'!R46</f>
        <v>0.0028816619</v>
      </c>
      <c r="K53" s="30">
        <f t="shared" si="19"/>
        <v>0.0017404419</v>
      </c>
      <c r="L53" s="6">
        <f>'orig. data'!B46</f>
        <v>60</v>
      </c>
      <c r="M53" s="6">
        <f>'orig. data'!C46</f>
        <v>17249</v>
      </c>
      <c r="N53" s="12">
        <f>'orig. data'!G46</f>
        <v>0.0002515693</v>
      </c>
      <c r="P53" s="6">
        <f>'orig. data'!P46</f>
        <v>57</v>
      </c>
      <c r="Q53" s="6">
        <f>'orig. data'!Q46</f>
        <v>18627</v>
      </c>
      <c r="R53" s="12">
        <f>'orig. data'!U46</f>
        <v>0.000554443</v>
      </c>
      <c r="T53" s="12">
        <f>'orig. data'!AD46</f>
        <v>0.6213979023</v>
      </c>
    </row>
    <row r="54" spans="2:20" ht="12.75">
      <c r="B54"/>
      <c r="C54"/>
      <c r="D54"/>
      <c r="E54"/>
      <c r="F54"/>
      <c r="G54"/>
      <c r="H54" s="32"/>
      <c r="I54" s="3"/>
      <c r="J54" s="3"/>
      <c r="K54" s="30"/>
      <c r="L54" s="6"/>
      <c r="M54" s="6"/>
      <c r="N54" s="12"/>
      <c r="P54" s="6"/>
      <c r="Q54" s="6"/>
      <c r="R54" s="12"/>
      <c r="T54" s="12"/>
    </row>
    <row r="55" spans="1:20" ht="12.75">
      <c r="A55" s="2">
        <v>46</v>
      </c>
      <c r="B55" t="s">
        <v>270</v>
      </c>
      <c r="C55" t="str">
        <f t="shared" si="13"/>
        <v>1</v>
      </c>
      <c r="D55" t="str">
        <f t="shared" si="14"/>
        <v>2</v>
      </c>
      <c r="E55">
        <f t="shared" si="15"/>
      </c>
      <c r="F55" t="str">
        <f aca="true" t="shared" si="20" ref="F55:F60">IF(AND(L55&gt;0,L55&lt;=5),"T1c"," ")&amp;IF(AND(M55&gt;0,M55&lt;=5),"T1p"," ")</f>
        <v>  </v>
      </c>
      <c r="G55" t="str">
        <f aca="true" t="shared" si="21" ref="G55:G60">IF(AND(P55&gt;0,P55&lt;=5),"T2c"," ")&amp;IF(AND(Q55&gt;0,Q55&lt;=5),"T2p"," ")</f>
        <v>  </v>
      </c>
      <c r="H55" s="32">
        <f aca="true" t="shared" si="22" ref="H55:H60">I$19</f>
        <v>0.0019353581</v>
      </c>
      <c r="I55" s="3">
        <f>'orig. data'!D54</f>
        <v>0.0007229911</v>
      </c>
      <c r="J55" s="3">
        <f>'orig. data'!R54</f>
        <v>0.0009806211</v>
      </c>
      <c r="K55" s="30">
        <f aca="true" t="shared" si="23" ref="K55:K60">J$19</f>
        <v>0.0017404419</v>
      </c>
      <c r="L55" s="6">
        <f>'orig. data'!B54</f>
        <v>33</v>
      </c>
      <c r="M55" s="6">
        <f>'orig. data'!C54</f>
        <v>47851</v>
      </c>
      <c r="N55" s="12">
        <f>'orig. data'!G54</f>
        <v>1.8914111E-07</v>
      </c>
      <c r="P55" s="6">
        <f>'orig. data'!P54</f>
        <v>45</v>
      </c>
      <c r="Q55" s="6">
        <f>'orig. data'!Q54</f>
        <v>46766</v>
      </c>
      <c r="R55" s="12">
        <f>'orig. data'!U54</f>
        <v>0.000514846</v>
      </c>
      <c r="T55" s="12">
        <f>'orig. data'!AD54</f>
        <v>0.1657796973</v>
      </c>
    </row>
    <row r="56" spans="1:20" ht="12.75">
      <c r="A56" s="2">
        <v>47</v>
      </c>
      <c r="B56" t="s">
        <v>272</v>
      </c>
      <c r="C56" t="str">
        <f t="shared" si="13"/>
        <v>1</v>
      </c>
      <c r="D56">
        <f t="shared" si="14"/>
      </c>
      <c r="E56">
        <f t="shared" si="15"/>
      </c>
      <c r="F56" t="str">
        <f t="shared" si="20"/>
        <v>  </v>
      </c>
      <c r="G56" t="str">
        <f t="shared" si="21"/>
        <v>  </v>
      </c>
      <c r="H56" s="32">
        <f t="shared" si="22"/>
        <v>0.0019353581</v>
      </c>
      <c r="I56" s="3">
        <f>'orig. data'!D56</f>
        <v>0.0011227988</v>
      </c>
      <c r="J56" s="3">
        <f>'orig. data'!R56</f>
        <v>0.0014569834</v>
      </c>
      <c r="K56" s="30">
        <f t="shared" si="23"/>
        <v>0.0017404419</v>
      </c>
      <c r="L56" s="6">
        <f>'orig. data'!B56</f>
        <v>34</v>
      </c>
      <c r="M56" s="6">
        <f>'orig. data'!C56</f>
        <v>33253</v>
      </c>
      <c r="N56" s="12">
        <f>'orig. data'!G56</f>
        <v>0.0026420037</v>
      </c>
      <c r="P56" s="6">
        <f>'orig. data'!P56</f>
        <v>44</v>
      </c>
      <c r="Q56" s="6">
        <f>'orig. data'!Q56</f>
        <v>32501</v>
      </c>
      <c r="R56" s="12">
        <f>'orig. data'!U56</f>
        <v>0.2697699757</v>
      </c>
      <c r="T56" s="12">
        <f>'orig. data'!AD56</f>
        <v>0.2110814823</v>
      </c>
    </row>
    <row r="57" spans="1:20" ht="12.75">
      <c r="A57" s="2">
        <v>48</v>
      </c>
      <c r="B57" t="s">
        <v>271</v>
      </c>
      <c r="C57">
        <f t="shared" si="13"/>
      </c>
      <c r="D57">
        <f t="shared" si="14"/>
      </c>
      <c r="E57">
        <f t="shared" si="15"/>
      </c>
      <c r="F57" t="str">
        <f t="shared" si="20"/>
        <v>  </v>
      </c>
      <c r="G57" t="str">
        <f t="shared" si="21"/>
        <v>  </v>
      </c>
      <c r="H57" s="32">
        <f t="shared" si="22"/>
        <v>0.0019353581</v>
      </c>
      <c r="I57" s="3">
        <f>'orig. data'!D55</f>
        <v>0.0014300119</v>
      </c>
      <c r="J57" s="3">
        <f>'orig. data'!R55</f>
        <v>0.0019010888</v>
      </c>
      <c r="K57" s="30">
        <f t="shared" si="23"/>
        <v>0.0017404419</v>
      </c>
      <c r="L57" s="6">
        <f>'orig. data'!B55</f>
        <v>46</v>
      </c>
      <c r="M57" s="6">
        <f>'orig. data'!C55</f>
        <v>35492</v>
      </c>
      <c r="N57" s="12">
        <f>'orig. data'!G55</f>
        <v>0.0549924028</v>
      </c>
      <c r="P57" s="6">
        <f>'orig. data'!P55</f>
        <v>63</v>
      </c>
      <c r="Q57" s="6">
        <f>'orig. data'!Q55</f>
        <v>35740</v>
      </c>
      <c r="R57" s="12">
        <f>'orig. data'!U55</f>
        <v>0.5219322877</v>
      </c>
      <c r="T57" s="12">
        <f>'orig. data'!AD55</f>
        <v>0.1141285861</v>
      </c>
    </row>
    <row r="58" spans="1:20" ht="12.75">
      <c r="A58" s="2">
        <v>49</v>
      </c>
      <c r="B58" t="s">
        <v>273</v>
      </c>
      <c r="C58">
        <f t="shared" si="13"/>
      </c>
      <c r="D58">
        <f t="shared" si="14"/>
      </c>
      <c r="E58">
        <f t="shared" si="15"/>
      </c>
      <c r="F58" t="str">
        <f t="shared" si="20"/>
        <v>  </v>
      </c>
      <c r="G58" t="str">
        <f t="shared" si="21"/>
        <v>  </v>
      </c>
      <c r="H58" s="32">
        <f t="shared" si="22"/>
        <v>0.0019353581</v>
      </c>
      <c r="I58" s="3">
        <f>'orig. data'!D57</f>
        <v>0.001762652</v>
      </c>
      <c r="J58" s="3">
        <f>'orig. data'!R57</f>
        <v>0.0013503055</v>
      </c>
      <c r="K58" s="30">
        <f t="shared" si="23"/>
        <v>0.0017404419</v>
      </c>
      <c r="L58" s="6">
        <f>'orig. data'!B57</f>
        <v>92</v>
      </c>
      <c r="M58" s="6">
        <f>'orig. data'!C57</f>
        <v>54005</v>
      </c>
      <c r="N58" s="12">
        <f>'orig. data'!G57</f>
        <v>0.4356014968</v>
      </c>
      <c r="P58" s="6">
        <f>'orig. data'!P57</f>
        <v>67</v>
      </c>
      <c r="Q58" s="6">
        <f>'orig. data'!Q57</f>
        <v>51991</v>
      </c>
      <c r="R58" s="12">
        <f>'orig. data'!U57</f>
        <v>0.0592368926</v>
      </c>
      <c r="T58" s="12">
        <f>'orig. data'!AD57</f>
        <v>0.177468975</v>
      </c>
    </row>
    <row r="59" spans="1:20" ht="12.75">
      <c r="A59" s="2">
        <v>50</v>
      </c>
      <c r="B59" t="s">
        <v>274</v>
      </c>
      <c r="C59" t="str">
        <f t="shared" si="13"/>
        <v>1</v>
      </c>
      <c r="D59" t="str">
        <f t="shared" si="14"/>
        <v>2</v>
      </c>
      <c r="E59">
        <f t="shared" si="15"/>
      </c>
      <c r="F59" t="str">
        <f t="shared" si="20"/>
        <v>  </v>
      </c>
      <c r="G59" t="str">
        <f t="shared" si="21"/>
        <v>  </v>
      </c>
      <c r="H59" s="32">
        <f t="shared" si="22"/>
        <v>0.0019353581</v>
      </c>
      <c r="I59" s="3">
        <f>'orig. data'!D58</f>
        <v>0.0029627872</v>
      </c>
      <c r="J59" s="3">
        <f>'orig. data'!R58</f>
        <v>0.0031310832</v>
      </c>
      <c r="K59" s="30">
        <f t="shared" si="23"/>
        <v>0.0017404419</v>
      </c>
      <c r="L59" s="6">
        <f>'orig. data'!B58</f>
        <v>128</v>
      </c>
      <c r="M59" s="6">
        <f>'orig. data'!C58</f>
        <v>47316</v>
      </c>
      <c r="N59" s="12">
        <f>'orig. data'!G58</f>
        <v>4.03041E-05</v>
      </c>
      <c r="P59" s="6">
        <f>'orig. data'!P58</f>
        <v>138</v>
      </c>
      <c r="Q59" s="6">
        <f>'orig. data'!Q58</f>
        <v>46299</v>
      </c>
      <c r="R59" s="12">
        <f>'orig. data'!U58</f>
        <v>9.9230253E-09</v>
      </c>
      <c r="T59" s="12">
        <f>'orig. data'!AD58</f>
        <v>0.5054757994</v>
      </c>
    </row>
    <row r="60" spans="1:20" ht="12.75">
      <c r="A60" s="2">
        <v>51</v>
      </c>
      <c r="B60" t="s">
        <v>195</v>
      </c>
      <c r="C60" t="str">
        <f t="shared" si="13"/>
        <v>1</v>
      </c>
      <c r="D60" t="str">
        <f t="shared" si="14"/>
        <v>2</v>
      </c>
      <c r="E60">
        <f t="shared" si="15"/>
      </c>
      <c r="F60" t="str">
        <f t="shared" si="20"/>
        <v>  </v>
      </c>
      <c r="G60" t="str">
        <f t="shared" si="21"/>
        <v>  </v>
      </c>
      <c r="H60" s="32">
        <f t="shared" si="22"/>
        <v>0.0019353581</v>
      </c>
      <c r="I60" s="3">
        <f>'orig. data'!D59</f>
        <v>0.0010266102</v>
      </c>
      <c r="J60" s="3">
        <f>'orig. data'!R59</f>
        <v>0.0009963271</v>
      </c>
      <c r="K60" s="30">
        <f t="shared" si="23"/>
        <v>0.0017404419</v>
      </c>
      <c r="L60" s="6">
        <f>'orig. data'!B59</f>
        <v>36</v>
      </c>
      <c r="M60" s="6">
        <f>'orig. data'!C59</f>
        <v>37469</v>
      </c>
      <c r="N60" s="12">
        <f>'orig. data'!G59</f>
        <v>0.0003580837</v>
      </c>
      <c r="P60" s="6">
        <f>'orig. data'!P59</f>
        <v>35</v>
      </c>
      <c r="Q60" s="6">
        <f>'orig. data'!Q59</f>
        <v>37086</v>
      </c>
      <c r="R60" s="12">
        <f>'orig. data'!U59</f>
        <v>0.0017088874</v>
      </c>
      <c r="T60" s="12">
        <f>'orig. data'!AD59</f>
        <v>0.9841708415</v>
      </c>
    </row>
    <row r="61" spans="2:20" ht="12.75">
      <c r="B61"/>
      <c r="C61"/>
      <c r="D61"/>
      <c r="E61"/>
      <c r="F61"/>
      <c r="G61"/>
      <c r="H61" s="32"/>
      <c r="I61" s="3"/>
      <c r="J61" s="3"/>
      <c r="K61" s="30"/>
      <c r="L61" s="6"/>
      <c r="M61" s="6"/>
      <c r="N61" s="12"/>
      <c r="P61" s="6"/>
      <c r="Q61" s="6"/>
      <c r="R61" s="12"/>
      <c r="T61" s="12"/>
    </row>
    <row r="62" spans="1:20" ht="12.75">
      <c r="A62" s="2">
        <v>52</v>
      </c>
      <c r="B62" t="s">
        <v>266</v>
      </c>
      <c r="C62">
        <f t="shared" si="13"/>
      </c>
      <c r="D62">
        <f t="shared" si="14"/>
      </c>
      <c r="E62">
        <f t="shared" si="15"/>
      </c>
      <c r="F62" t="str">
        <f aca="true" t="shared" si="24" ref="F62:F68">IF(AND(L62&gt;0,L62&lt;=5),"T1c"," ")&amp;IF(AND(M62&gt;0,M62&lt;=5),"T1p"," ")</f>
        <v>  </v>
      </c>
      <c r="G62" t="str">
        <f aca="true" t="shared" si="25" ref="G62:G68">IF(AND(P62&gt;0,P62&lt;=5),"T2c"," ")&amp;IF(AND(Q62&gt;0,Q62&lt;=5),"T2p"," ")</f>
        <v>  </v>
      </c>
      <c r="H62" s="32">
        <f aca="true" t="shared" si="26" ref="H62:H68">I$19</f>
        <v>0.0019353581</v>
      </c>
      <c r="I62" s="3">
        <f>'orig. data'!D47</f>
        <v>0.0013202197</v>
      </c>
      <c r="J62" s="3">
        <f>'orig. data'!R47</f>
        <v>0.0009033262</v>
      </c>
      <c r="K62" s="30">
        <f aca="true" t="shared" si="27" ref="K62:K68">J$19</f>
        <v>0.0017404419</v>
      </c>
      <c r="L62" s="6">
        <f>'orig. data'!B47</f>
        <v>27</v>
      </c>
      <c r="M62" s="6">
        <f>'orig. data'!C47</f>
        <v>19315</v>
      </c>
      <c r="N62" s="12">
        <f>'orig. data'!G47</f>
        <v>0.0601411928</v>
      </c>
      <c r="P62" s="6">
        <f>'orig. data'!P47</f>
        <v>16</v>
      </c>
      <c r="Q62" s="6">
        <f>'orig. data'!Q47</f>
        <v>16734</v>
      </c>
      <c r="R62" s="12">
        <f>'orig. data'!U47</f>
        <v>0.0130183117</v>
      </c>
      <c r="T62" s="12">
        <f>'orig. data'!AD47</f>
        <v>0.2946819117</v>
      </c>
    </row>
    <row r="63" spans="1:20" ht="12.75">
      <c r="A63" s="2">
        <v>53</v>
      </c>
      <c r="B63" t="s">
        <v>157</v>
      </c>
      <c r="C63">
        <f t="shared" si="13"/>
      </c>
      <c r="D63">
        <f t="shared" si="14"/>
      </c>
      <c r="E63">
        <f t="shared" si="15"/>
      </c>
      <c r="F63" t="str">
        <f t="shared" si="24"/>
        <v>  </v>
      </c>
      <c r="G63" t="str">
        <f t="shared" si="25"/>
        <v>  </v>
      </c>
      <c r="H63" s="32">
        <f t="shared" si="26"/>
        <v>0.0019353581</v>
      </c>
      <c r="I63" s="3">
        <f>'orig. data'!D48</f>
        <v>0.0012941509</v>
      </c>
      <c r="J63" s="3">
        <f>'orig. data'!R48</f>
        <v>0.0018666293</v>
      </c>
      <c r="K63" s="30">
        <f t="shared" si="27"/>
        <v>0.0017404419</v>
      </c>
      <c r="L63" s="6">
        <f>'orig. data'!B48</f>
        <v>16</v>
      </c>
      <c r="M63" s="6">
        <f>'orig. data'!C48</f>
        <v>11550</v>
      </c>
      <c r="N63" s="12">
        <f>'orig. data'!G48</f>
        <v>0.1274769534</v>
      </c>
      <c r="P63" s="6">
        <f>'orig. data'!P48</f>
        <v>27</v>
      </c>
      <c r="Q63" s="6">
        <f>'orig. data'!Q48</f>
        <v>13884</v>
      </c>
      <c r="R63" s="12">
        <f>'orig. data'!U48</f>
        <v>0.7283072303</v>
      </c>
      <c r="T63" s="12">
        <f>'orig. data'!AD48</f>
        <v>0.2208808831</v>
      </c>
    </row>
    <row r="64" spans="1:20" ht="12.75">
      <c r="A64" s="2">
        <v>54</v>
      </c>
      <c r="B64" t="s">
        <v>267</v>
      </c>
      <c r="C64">
        <f t="shared" si="13"/>
      </c>
      <c r="D64" t="str">
        <f t="shared" si="14"/>
        <v>2</v>
      </c>
      <c r="E64">
        <f t="shared" si="15"/>
      </c>
      <c r="F64" t="str">
        <f t="shared" si="24"/>
        <v>  </v>
      </c>
      <c r="G64" t="str">
        <f t="shared" si="25"/>
        <v>  </v>
      </c>
      <c r="H64" s="32">
        <f t="shared" si="26"/>
        <v>0.0019353581</v>
      </c>
      <c r="I64" s="3">
        <f>'orig. data'!D49</f>
        <v>0.001338934</v>
      </c>
      <c r="J64" s="3">
        <f>'orig. data'!R49</f>
        <v>0.0010127447</v>
      </c>
      <c r="K64" s="30">
        <f t="shared" si="27"/>
        <v>0.0017404419</v>
      </c>
      <c r="L64" s="6">
        <f>'orig. data'!B49</f>
        <v>56</v>
      </c>
      <c r="M64" s="6">
        <f>'orig. data'!C49</f>
        <v>42464</v>
      </c>
      <c r="N64" s="12">
        <f>'orig. data'!G49</f>
        <v>0.0109391719</v>
      </c>
      <c r="P64" s="6">
        <f>'orig. data'!P49</f>
        <v>43</v>
      </c>
      <c r="Q64" s="6">
        <f>'orig. data'!Q49</f>
        <v>41644</v>
      </c>
      <c r="R64" s="12">
        <f>'orig. data'!U49</f>
        <v>0.0013656059</v>
      </c>
      <c r="T64" s="12">
        <f>'orig. data'!AD49</f>
        <v>0.2575414648</v>
      </c>
    </row>
    <row r="65" spans="1:20" ht="12.75">
      <c r="A65" s="2">
        <v>55</v>
      </c>
      <c r="B65" t="s">
        <v>268</v>
      </c>
      <c r="C65">
        <f t="shared" si="13"/>
      </c>
      <c r="D65">
        <f t="shared" si="14"/>
      </c>
      <c r="E65">
        <f t="shared" si="15"/>
      </c>
      <c r="F65" t="str">
        <f t="shared" si="24"/>
        <v>  </v>
      </c>
      <c r="G65" t="str">
        <f t="shared" si="25"/>
        <v>  </v>
      </c>
      <c r="H65" s="32">
        <f t="shared" si="26"/>
        <v>0.0019353581</v>
      </c>
      <c r="I65" s="3">
        <f>'orig. data'!D50</f>
        <v>0.0026808434</v>
      </c>
      <c r="J65" s="3">
        <f>'orig. data'!R50</f>
        <v>0.0023272547</v>
      </c>
      <c r="K65" s="30">
        <f t="shared" si="27"/>
        <v>0.0017404419</v>
      </c>
      <c r="L65" s="6">
        <f>'orig. data'!B50</f>
        <v>56</v>
      </c>
      <c r="M65" s="6">
        <f>'orig. data'!C50</f>
        <v>21188</v>
      </c>
      <c r="N65" s="12">
        <f>'orig. data'!G50</f>
        <v>0.024641829</v>
      </c>
      <c r="P65" s="6">
        <f>'orig. data'!P50</f>
        <v>47</v>
      </c>
      <c r="Q65" s="6">
        <f>'orig. data'!Q50</f>
        <v>20615</v>
      </c>
      <c r="R65" s="12">
        <f>'orig. data'!U50</f>
        <v>0.0619049202</v>
      </c>
      <c r="T65" s="12">
        <f>'orig. data'!AD50</f>
        <v>0.6040713794</v>
      </c>
    </row>
    <row r="66" spans="1:20" ht="12.75">
      <c r="A66" s="2">
        <v>56</v>
      </c>
      <c r="B66" t="s">
        <v>158</v>
      </c>
      <c r="C66">
        <f t="shared" si="13"/>
      </c>
      <c r="D66">
        <f t="shared" si="14"/>
      </c>
      <c r="E66">
        <f t="shared" si="15"/>
      </c>
      <c r="F66" t="str">
        <f t="shared" si="24"/>
        <v>  </v>
      </c>
      <c r="G66" t="str">
        <f t="shared" si="25"/>
        <v>  </v>
      </c>
      <c r="H66" s="32">
        <f t="shared" si="26"/>
        <v>0.0019353581</v>
      </c>
      <c r="I66" s="3">
        <f>'orig. data'!D51</f>
        <v>0.0015308511</v>
      </c>
      <c r="J66" s="3">
        <f>'orig. data'!R51</f>
        <v>0.0023872983</v>
      </c>
      <c r="K66" s="30">
        <f t="shared" si="27"/>
        <v>0.0017404419</v>
      </c>
      <c r="L66" s="6">
        <f>'orig. data'!B51</f>
        <v>24</v>
      </c>
      <c r="M66" s="6">
        <f>'orig. data'!C51</f>
        <v>14614</v>
      </c>
      <c r="N66" s="12">
        <f>'orig. data'!G51</f>
        <v>0.293690406</v>
      </c>
      <c r="P66" s="6">
        <f>'orig. data'!P51</f>
        <v>47</v>
      </c>
      <c r="Q66" s="6">
        <f>'orig. data'!Q51</f>
        <v>18425</v>
      </c>
      <c r="R66" s="12">
        <f>'orig. data'!U51</f>
        <v>0.0503226929</v>
      </c>
      <c r="T66" s="12">
        <f>'orig. data'!AD51</f>
        <v>0.0760820927</v>
      </c>
    </row>
    <row r="67" spans="1:20" ht="12.75">
      <c r="A67" s="2">
        <v>57</v>
      </c>
      <c r="B67" t="s">
        <v>269</v>
      </c>
      <c r="C67">
        <f t="shared" si="13"/>
      </c>
      <c r="D67">
        <f t="shared" si="14"/>
      </c>
      <c r="E67">
        <f t="shared" si="15"/>
      </c>
      <c r="F67" t="str">
        <f t="shared" si="24"/>
        <v>  </v>
      </c>
      <c r="G67" t="str">
        <f t="shared" si="25"/>
        <v>  </v>
      </c>
      <c r="H67" s="32">
        <f t="shared" si="26"/>
        <v>0.0019353581</v>
      </c>
      <c r="I67" s="3">
        <f>'orig. data'!D52</f>
        <v>0.0014481801</v>
      </c>
      <c r="J67" s="3">
        <f>'orig. data'!R52</f>
        <v>0.0014604725</v>
      </c>
      <c r="K67" s="30">
        <f t="shared" si="27"/>
        <v>0.0017404419</v>
      </c>
      <c r="L67" s="6">
        <f>'orig. data'!B52</f>
        <v>23</v>
      </c>
      <c r="M67" s="6">
        <f>'orig. data'!C52</f>
        <v>15719</v>
      </c>
      <c r="N67" s="12">
        <f>'orig. data'!G52</f>
        <v>0.1820318303</v>
      </c>
      <c r="P67" s="6">
        <f>'orig. data'!P52</f>
        <v>30</v>
      </c>
      <c r="Q67" s="6">
        <f>'orig. data'!Q52</f>
        <v>20687</v>
      </c>
      <c r="R67" s="12">
        <f>'orig. data'!U52</f>
        <v>0.3616871117</v>
      </c>
      <c r="T67" s="12">
        <f>'orig. data'!AD52</f>
        <v>0.8793404622</v>
      </c>
    </row>
    <row r="68" spans="1:20" ht="12.75">
      <c r="A68" s="2">
        <v>58</v>
      </c>
      <c r="B68" t="s">
        <v>194</v>
      </c>
      <c r="C68" t="str">
        <f t="shared" si="13"/>
        <v>1</v>
      </c>
      <c r="D68" t="str">
        <f t="shared" si="14"/>
        <v>2</v>
      </c>
      <c r="E68">
        <f t="shared" si="15"/>
      </c>
      <c r="F68" t="str">
        <f t="shared" si="24"/>
        <v>  </v>
      </c>
      <c r="G68" t="str">
        <f t="shared" si="25"/>
        <v>  </v>
      </c>
      <c r="H68" s="32">
        <f t="shared" si="26"/>
        <v>0.0019353581</v>
      </c>
      <c r="I68" s="3">
        <f>'orig. data'!D53</f>
        <v>0.0048319731</v>
      </c>
      <c r="J68" s="3">
        <f>'orig. data'!R53</f>
        <v>0.00363686</v>
      </c>
      <c r="K68" s="30">
        <f t="shared" si="27"/>
        <v>0.0017404419</v>
      </c>
      <c r="L68" s="6">
        <f>'orig. data'!B53</f>
        <v>162</v>
      </c>
      <c r="M68" s="6">
        <f>'orig. data'!C53</f>
        <v>34906</v>
      </c>
      <c r="N68" s="12">
        <f>'orig. data'!G53</f>
        <v>1.311094E-21</v>
      </c>
      <c r="P68" s="6">
        <f>'orig. data'!P53</f>
        <v>116</v>
      </c>
      <c r="Q68" s="6">
        <f>'orig. data'!Q53</f>
        <v>32100</v>
      </c>
      <c r="R68" s="12">
        <f>'orig. data'!U53</f>
        <v>7.331291E-12</v>
      </c>
      <c r="T68" s="12">
        <f>'orig. data'!AD53</f>
        <v>0.0615777494</v>
      </c>
    </row>
    <row r="69" spans="2:20" ht="12.75">
      <c r="B69"/>
      <c r="C69"/>
      <c r="D69"/>
      <c r="E69"/>
      <c r="F69"/>
      <c r="G69"/>
      <c r="H69" s="32"/>
      <c r="I69" s="3"/>
      <c r="J69" s="3"/>
      <c r="K69" s="30"/>
      <c r="L69" s="6"/>
      <c r="M69" s="6"/>
      <c r="N69" s="12"/>
      <c r="P69" s="6"/>
      <c r="Q69" s="6"/>
      <c r="R69" s="12"/>
      <c r="T69" s="12"/>
    </row>
    <row r="70" spans="1:20" ht="12.75">
      <c r="A70" s="2">
        <v>59</v>
      </c>
      <c r="B70" t="s">
        <v>275</v>
      </c>
      <c r="C70">
        <f t="shared" si="13"/>
      </c>
      <c r="D70">
        <f t="shared" si="14"/>
      </c>
      <c r="E70">
        <f t="shared" si="15"/>
      </c>
      <c r="F70" t="str">
        <f aca="true" t="shared" si="28" ref="F70:F78">IF(AND(L70&gt;0,L70&lt;=5),"T1c"," ")&amp;IF(AND(M70&gt;0,M70&lt;=5),"T1p"," ")</f>
        <v>  </v>
      </c>
      <c r="G70" t="str">
        <f aca="true" t="shared" si="29" ref="G70:G78">IF(AND(P70&gt;0,P70&lt;=5),"T2c"," ")&amp;IF(AND(Q70&gt;0,Q70&lt;=5),"T2p"," ")</f>
        <v>  </v>
      </c>
      <c r="H70" s="32">
        <f aca="true" t="shared" si="30" ref="H70:H78">I$19</f>
        <v>0.0019353581</v>
      </c>
      <c r="I70" s="3">
        <f>'orig. data'!D60</f>
        <v>0.0010904002</v>
      </c>
      <c r="J70" s="3">
        <f>'orig. data'!R60</f>
        <v>0.0013274023</v>
      </c>
      <c r="K70" s="30">
        <f aca="true" t="shared" si="31" ref="K70:K78">J$19</f>
        <v>0.0017404419</v>
      </c>
      <c r="L70" s="6">
        <f>'orig. data'!B60</f>
        <v>23</v>
      </c>
      <c r="M70" s="6">
        <f>'orig. data'!C60</f>
        <v>22152</v>
      </c>
      <c r="N70" s="12">
        <f>'orig. data'!G60</f>
        <v>0.0110042248</v>
      </c>
      <c r="P70" s="6">
        <f>'orig. data'!P60</f>
        <v>27</v>
      </c>
      <c r="Q70" s="6">
        <f>'orig. data'!Q60</f>
        <v>21063</v>
      </c>
      <c r="R70" s="12">
        <f>'orig. data'!U60</f>
        <v>0.2000483562</v>
      </c>
      <c r="T70" s="12">
        <f>'orig. data'!AD60</f>
        <v>0.4469476086</v>
      </c>
    </row>
    <row r="71" spans="1:20" ht="12.75">
      <c r="A71" s="2">
        <v>60</v>
      </c>
      <c r="B71" t="s">
        <v>276</v>
      </c>
      <c r="C71">
        <f t="shared" si="13"/>
      </c>
      <c r="D71">
        <f t="shared" si="14"/>
      </c>
      <c r="E71">
        <f t="shared" si="15"/>
      </c>
      <c r="F71" t="str">
        <f t="shared" si="28"/>
        <v>  </v>
      </c>
      <c r="G71" t="str">
        <f t="shared" si="29"/>
        <v>  </v>
      </c>
      <c r="H71" s="32">
        <f t="shared" si="30"/>
        <v>0.0019353581</v>
      </c>
      <c r="I71" s="3">
        <f>'orig. data'!D61</f>
        <v>0.0019370288</v>
      </c>
      <c r="J71" s="3">
        <f>'orig. data'!R61</f>
        <v>0.0018125994</v>
      </c>
      <c r="K71" s="30">
        <f t="shared" si="31"/>
        <v>0.0017404419</v>
      </c>
      <c r="L71" s="6">
        <f>'orig. data'!B61</f>
        <v>100</v>
      </c>
      <c r="M71" s="6">
        <f>'orig. data'!C61</f>
        <v>55858</v>
      </c>
      <c r="N71" s="12">
        <f>'orig. data'!G61</f>
        <v>0.9940316677</v>
      </c>
      <c r="P71" s="6">
        <f>'orig. data'!P61</f>
        <v>85</v>
      </c>
      <c r="Q71" s="6">
        <f>'orig. data'!Q61</f>
        <v>51901</v>
      </c>
      <c r="R71" s="12">
        <f>'orig. data'!U61</f>
        <v>0.7381756451</v>
      </c>
      <c r="T71" s="12">
        <f>'orig. data'!AD61</f>
        <v>0.8420302416</v>
      </c>
    </row>
    <row r="72" spans="1:20" ht="12.75">
      <c r="A72" s="2">
        <v>61</v>
      </c>
      <c r="B72" t="s">
        <v>196</v>
      </c>
      <c r="C72" t="str">
        <f t="shared" si="13"/>
        <v>1</v>
      </c>
      <c r="D72" t="str">
        <f t="shared" si="14"/>
        <v>2</v>
      </c>
      <c r="E72">
        <f t="shared" si="15"/>
      </c>
      <c r="F72" t="str">
        <f t="shared" si="28"/>
        <v>  </v>
      </c>
      <c r="G72" t="str">
        <f t="shared" si="29"/>
        <v>  </v>
      </c>
      <c r="H72" s="32">
        <f t="shared" si="30"/>
        <v>0.0019353581</v>
      </c>
      <c r="I72" s="3">
        <f>'orig. data'!D62</f>
        <v>0.0035239498</v>
      </c>
      <c r="J72" s="3">
        <f>'orig. data'!R62</f>
        <v>0.0028311815</v>
      </c>
      <c r="K72" s="30">
        <f t="shared" si="31"/>
        <v>0.0017404419</v>
      </c>
      <c r="L72" s="6">
        <f>'orig. data'!B62</f>
        <v>94</v>
      </c>
      <c r="M72" s="6">
        <f>'orig. data'!C62</f>
        <v>27460</v>
      </c>
      <c r="N72" s="12">
        <f>'orig. data'!G62</f>
        <v>3.0592113E-07</v>
      </c>
      <c r="P72" s="6">
        <f>'orig. data'!P62</f>
        <v>76</v>
      </c>
      <c r="Q72" s="6">
        <f>'orig. data'!Q62</f>
        <v>27048</v>
      </c>
      <c r="R72" s="12">
        <f>'orig. data'!U62</f>
        <v>0.0001527331</v>
      </c>
      <c r="T72" s="12">
        <f>'orig. data'!AD62</f>
        <v>0.2647872498</v>
      </c>
    </row>
    <row r="73" spans="1:20" ht="12.75">
      <c r="A73" s="2">
        <v>62</v>
      </c>
      <c r="B73" t="s">
        <v>197</v>
      </c>
      <c r="C73" t="str">
        <f t="shared" si="13"/>
        <v>1</v>
      </c>
      <c r="D73" t="str">
        <f t="shared" si="14"/>
        <v>2</v>
      </c>
      <c r="E73">
        <f t="shared" si="15"/>
      </c>
      <c r="F73" t="str">
        <f t="shared" si="28"/>
        <v>  </v>
      </c>
      <c r="G73" t="str">
        <f t="shared" si="29"/>
        <v>  </v>
      </c>
      <c r="H73" s="32">
        <f t="shared" si="30"/>
        <v>0.0019353581</v>
      </c>
      <c r="I73" s="3">
        <f>'orig. data'!D63</f>
        <v>0.0029795431</v>
      </c>
      <c r="J73" s="3">
        <f>'orig. data'!R63</f>
        <v>0.002956826</v>
      </c>
      <c r="K73" s="30">
        <f t="shared" si="31"/>
        <v>0.0017404419</v>
      </c>
      <c r="L73" s="6">
        <f>'orig. data'!B63</f>
        <v>153</v>
      </c>
      <c r="M73" s="6">
        <f>'orig. data'!C63</f>
        <v>52807</v>
      </c>
      <c r="N73" s="12">
        <f>'orig. data'!G63</f>
        <v>1.01488E-05</v>
      </c>
      <c r="P73" s="6">
        <f>'orig. data'!P63</f>
        <v>155</v>
      </c>
      <c r="Q73" s="6">
        <f>'orig. data'!Q63</f>
        <v>52518</v>
      </c>
      <c r="R73" s="12">
        <f>'orig. data'!U63</f>
        <v>7.8541353E-08</v>
      </c>
      <c r="T73" s="12">
        <f>'orig. data'!AD63</f>
        <v>0.8317134516</v>
      </c>
    </row>
    <row r="74" spans="2:20" ht="12.75">
      <c r="B74"/>
      <c r="C74"/>
      <c r="D74"/>
      <c r="E74"/>
      <c r="F74"/>
      <c r="G74"/>
      <c r="H74" s="32"/>
      <c r="I74" s="3"/>
      <c r="J74" s="3"/>
      <c r="K74" s="30"/>
      <c r="L74" s="6"/>
      <c r="M74" s="6"/>
      <c r="N74" s="12"/>
      <c r="P74" s="6"/>
      <c r="Q74" s="6"/>
      <c r="R74" s="12"/>
      <c r="T74" s="12"/>
    </row>
    <row r="75" spans="1:20" ht="12.75">
      <c r="A75" s="2">
        <v>63</v>
      </c>
      <c r="B75" t="s">
        <v>198</v>
      </c>
      <c r="C75" t="str">
        <f t="shared" si="13"/>
        <v>1</v>
      </c>
      <c r="D75" t="str">
        <f t="shared" si="14"/>
        <v>2</v>
      </c>
      <c r="E75">
        <f t="shared" si="15"/>
      </c>
      <c r="F75" t="str">
        <f t="shared" si="28"/>
        <v>  </v>
      </c>
      <c r="G75" t="str">
        <f t="shared" si="29"/>
        <v>  </v>
      </c>
      <c r="H75" s="32">
        <f t="shared" si="30"/>
        <v>0.0019353581</v>
      </c>
      <c r="I75" s="3">
        <f>'orig. data'!D64</f>
        <v>0.0013159185</v>
      </c>
      <c r="J75" s="3">
        <f>'orig. data'!R64</f>
        <v>0.0009783515</v>
      </c>
      <c r="K75" s="30">
        <f t="shared" si="31"/>
        <v>0.0017404419</v>
      </c>
      <c r="L75" s="6">
        <f>'orig. data'!B64</f>
        <v>77</v>
      </c>
      <c r="M75" s="6">
        <f>'orig. data'!C64</f>
        <v>59879</v>
      </c>
      <c r="N75" s="12">
        <f>'orig. data'!G64</f>
        <v>0.0023049722</v>
      </c>
      <c r="P75" s="6">
        <f>'orig. data'!P64</f>
        <v>64</v>
      </c>
      <c r="Q75" s="6">
        <f>'orig. data'!Q64</f>
        <v>66008</v>
      </c>
      <c r="R75" s="12">
        <f>'orig. data'!U64</f>
        <v>2.84046E-05</v>
      </c>
      <c r="T75" s="12">
        <f>'orig. data'!AD64</f>
        <v>0.1435194153</v>
      </c>
    </row>
    <row r="76" spans="1:20" ht="12.75">
      <c r="A76" s="2">
        <v>64</v>
      </c>
      <c r="B76" t="s">
        <v>277</v>
      </c>
      <c r="C76">
        <f t="shared" si="13"/>
      </c>
      <c r="D76" t="str">
        <f t="shared" si="14"/>
        <v>2</v>
      </c>
      <c r="E76" t="str">
        <f t="shared" si="15"/>
        <v>t</v>
      </c>
      <c r="F76" t="str">
        <f t="shared" si="28"/>
        <v>  </v>
      </c>
      <c r="G76" t="str">
        <f t="shared" si="29"/>
        <v>  </v>
      </c>
      <c r="H76" s="32">
        <f t="shared" si="30"/>
        <v>0.0019353581</v>
      </c>
      <c r="I76" s="3">
        <f>'orig. data'!D65</f>
        <v>0.0015434126</v>
      </c>
      <c r="J76" s="3">
        <f>'orig. data'!R65</f>
        <v>0.0009614325</v>
      </c>
      <c r="K76" s="30">
        <f t="shared" si="31"/>
        <v>0.0017404419</v>
      </c>
      <c r="L76" s="6">
        <f>'orig. data'!B65</f>
        <v>157</v>
      </c>
      <c r="M76" s="6">
        <f>'orig. data'!C65</f>
        <v>103338</v>
      </c>
      <c r="N76" s="12">
        <f>'orig. data'!G65</f>
        <v>0.0197016028</v>
      </c>
      <c r="P76" s="6">
        <f>'orig. data'!P65</f>
        <v>95</v>
      </c>
      <c r="Q76" s="6">
        <f>'orig. data'!Q65</f>
        <v>101530</v>
      </c>
      <c r="R76" s="12">
        <f>'orig. data'!U65</f>
        <v>4.5071301E-07</v>
      </c>
      <c r="T76" s="12">
        <f>'orig. data'!AD65</f>
        <v>0.0020747604</v>
      </c>
    </row>
    <row r="77" spans="1:20" ht="12.75">
      <c r="A77" s="2">
        <v>65</v>
      </c>
      <c r="B77" t="s">
        <v>278</v>
      </c>
      <c r="C77">
        <f t="shared" si="13"/>
      </c>
      <c r="D77">
        <f t="shared" si="14"/>
      </c>
      <c r="E77">
        <f t="shared" si="15"/>
      </c>
      <c r="F77" t="str">
        <f t="shared" si="28"/>
        <v>  </v>
      </c>
      <c r="G77" t="str">
        <f t="shared" si="29"/>
        <v>  </v>
      </c>
      <c r="H77" s="32">
        <f t="shared" si="30"/>
        <v>0.0019353581</v>
      </c>
      <c r="I77" s="3">
        <f>'orig. data'!D66</f>
        <v>0.0019614561</v>
      </c>
      <c r="J77" s="3">
        <f>'orig. data'!R66</f>
        <v>0.0014719251</v>
      </c>
      <c r="K77" s="30">
        <f t="shared" si="31"/>
        <v>0.0017404419</v>
      </c>
      <c r="L77" s="6">
        <f>'orig. data'!B66</f>
        <v>101</v>
      </c>
      <c r="M77" s="6">
        <f>'orig. data'!C66</f>
        <v>53984</v>
      </c>
      <c r="N77" s="12">
        <f>'orig. data'!G66</f>
        <v>0.9060918484</v>
      </c>
      <c r="P77" s="6">
        <f>'orig. data'!P66</f>
        <v>86</v>
      </c>
      <c r="Q77" s="6">
        <f>'orig. data'!Q66</f>
        <v>60726</v>
      </c>
      <c r="R77" s="12">
        <f>'orig. data'!U66</f>
        <v>0.1732917822</v>
      </c>
      <c r="T77" s="12">
        <f>'orig. data'!AD66</f>
        <v>0.1110657935</v>
      </c>
    </row>
    <row r="78" spans="1:20" ht="12.75">
      <c r="A78" s="2">
        <v>66</v>
      </c>
      <c r="B78" t="s">
        <v>279</v>
      </c>
      <c r="C78">
        <f t="shared" si="13"/>
      </c>
      <c r="D78">
        <f t="shared" si="14"/>
      </c>
      <c r="E78">
        <f t="shared" si="15"/>
      </c>
      <c r="F78" t="str">
        <f t="shared" si="28"/>
        <v>  </v>
      </c>
      <c r="G78" t="str">
        <f t="shared" si="29"/>
        <v>  </v>
      </c>
      <c r="H78" s="32">
        <f t="shared" si="30"/>
        <v>0.0019353581</v>
      </c>
      <c r="I78" s="3">
        <f>'orig. data'!D67</f>
        <v>0.0017596655</v>
      </c>
      <c r="J78" s="3">
        <f>'orig. data'!R67</f>
        <v>0.0014109562</v>
      </c>
      <c r="K78" s="30">
        <f t="shared" si="31"/>
        <v>0.0017404419</v>
      </c>
      <c r="L78" s="6">
        <f>'orig. data'!B67</f>
        <v>55</v>
      </c>
      <c r="M78" s="6">
        <f>'orig. data'!C67</f>
        <v>31024</v>
      </c>
      <c r="N78" s="12">
        <f>'orig. data'!G67</f>
        <v>0.5153529861</v>
      </c>
      <c r="P78" s="6">
        <f>'orig. data'!P67</f>
        <v>45</v>
      </c>
      <c r="Q78" s="6">
        <f>'orig. data'!Q67</f>
        <v>31962</v>
      </c>
      <c r="R78" s="12">
        <f>'orig. data'!U67</f>
        <v>0.1916320768</v>
      </c>
      <c r="T78" s="12">
        <f>'orig. data'!AD67</f>
        <v>0.3765723483</v>
      </c>
    </row>
    <row r="79" spans="2:20" ht="12.75">
      <c r="B79"/>
      <c r="C79"/>
      <c r="D79"/>
      <c r="E79"/>
      <c r="F79"/>
      <c r="G79"/>
      <c r="H79" s="32"/>
      <c r="I79" s="3"/>
      <c r="J79" s="3"/>
      <c r="K79" s="30"/>
      <c r="L79" s="6"/>
      <c r="M79" s="6"/>
      <c r="N79" s="12"/>
      <c r="P79" s="6"/>
      <c r="Q79" s="6"/>
      <c r="R79" s="12"/>
      <c r="T79" s="12"/>
    </row>
    <row r="80" spans="1:20" ht="12.75">
      <c r="A80" s="2">
        <v>67</v>
      </c>
      <c r="B80" t="s">
        <v>199</v>
      </c>
      <c r="C80" t="str">
        <f t="shared" si="13"/>
        <v>1</v>
      </c>
      <c r="D80" t="str">
        <f t="shared" si="14"/>
        <v>2</v>
      </c>
      <c r="E80">
        <f t="shared" si="15"/>
      </c>
      <c r="F80" t="str">
        <f aca="true" t="shared" si="32" ref="F80:F85">IF(AND(L80&gt;0,L80&lt;=5),"T1c"," ")&amp;IF(AND(M80&gt;0,M80&lt;=5),"T1p"," ")</f>
        <v>  </v>
      </c>
      <c r="G80" t="str">
        <f aca="true" t="shared" si="33" ref="G80:G85">IF(AND(P80&gt;0,P80&lt;=5),"T2c"," ")&amp;IF(AND(Q80&gt;0,Q80&lt;=5),"T2p"," ")</f>
        <v>  </v>
      </c>
      <c r="H80" s="32">
        <f aca="true" t="shared" si="34" ref="H80:H85">I$19</f>
        <v>0.0019353581</v>
      </c>
      <c r="I80" s="3">
        <f>'orig. data'!D68</f>
        <v>0.000508508</v>
      </c>
      <c r="J80" s="3">
        <f>'orig. data'!R68</f>
        <v>0.0008629632</v>
      </c>
      <c r="K80" s="30">
        <f aca="true" t="shared" si="35" ref="K80:K85">J$19</f>
        <v>0.0017404419</v>
      </c>
      <c r="L80" s="6">
        <f>'orig. data'!B68</f>
        <v>20</v>
      </c>
      <c r="M80" s="6">
        <f>'orig. data'!C68</f>
        <v>37095</v>
      </c>
      <c r="N80" s="12">
        <f>'orig. data'!G68</f>
        <v>2.9071878E-08</v>
      </c>
      <c r="P80" s="6">
        <f>'orig. data'!P68</f>
        <v>37</v>
      </c>
      <c r="Q80" s="6">
        <f>'orig. data'!Q68</f>
        <v>41757</v>
      </c>
      <c r="R80" s="12">
        <f>'orig. data'!U68</f>
        <v>7.11029E-05</v>
      </c>
      <c r="T80" s="12">
        <f>'orig. data'!AD68</f>
        <v>0.0549543466</v>
      </c>
    </row>
    <row r="81" spans="1:20" ht="12.75">
      <c r="A81" s="2">
        <v>68</v>
      </c>
      <c r="B81" t="s">
        <v>248</v>
      </c>
      <c r="C81">
        <f t="shared" si="13"/>
      </c>
      <c r="D81">
        <f t="shared" si="14"/>
      </c>
      <c r="E81">
        <f t="shared" si="15"/>
      </c>
      <c r="F81" t="str">
        <f t="shared" si="32"/>
        <v>  </v>
      </c>
      <c r="G81" t="str">
        <f t="shared" si="33"/>
        <v>  </v>
      </c>
      <c r="H81" s="32">
        <f t="shared" si="34"/>
        <v>0.0019353581</v>
      </c>
      <c r="I81" s="3">
        <f>'orig. data'!D69</f>
        <v>0.0008011787</v>
      </c>
      <c r="J81" s="38"/>
      <c r="K81" s="30">
        <f t="shared" si="35"/>
        <v>0.0017404419</v>
      </c>
      <c r="L81" s="6">
        <f>'orig. data'!B69</f>
        <v>8</v>
      </c>
      <c r="M81" s="6">
        <f>'orig. data'!C69</f>
        <v>10387</v>
      </c>
      <c r="N81" s="12">
        <f>'orig. data'!G69</f>
        <v>0.016893479</v>
      </c>
      <c r="P81" s="39"/>
      <c r="Q81" s="39"/>
      <c r="R81" s="40"/>
      <c r="T81" s="12">
        <f>'orig. data'!AD69</f>
        <v>0.2948050017</v>
      </c>
    </row>
    <row r="82" spans="1:20" ht="12.75">
      <c r="A82" s="2">
        <v>69</v>
      </c>
      <c r="B82" t="s">
        <v>280</v>
      </c>
      <c r="C82">
        <f t="shared" si="13"/>
      </c>
      <c r="D82">
        <f t="shared" si="14"/>
      </c>
      <c r="E82">
        <f t="shared" si="15"/>
      </c>
      <c r="F82" t="str">
        <f t="shared" si="32"/>
        <v>  </v>
      </c>
      <c r="G82" t="str">
        <f t="shared" si="33"/>
        <v>  </v>
      </c>
      <c r="H82" s="32">
        <f t="shared" si="34"/>
        <v>0.0019353581</v>
      </c>
      <c r="I82" s="3">
        <f>'orig. data'!D70</f>
        <v>0.0017308779</v>
      </c>
      <c r="J82" s="3">
        <f>'orig. data'!R70</f>
        <v>0.0018396996</v>
      </c>
      <c r="K82" s="30">
        <f t="shared" si="35"/>
        <v>0.0017404419</v>
      </c>
      <c r="L82" s="6">
        <f>'orig. data'!B70</f>
        <v>34</v>
      </c>
      <c r="M82" s="6">
        <f>'orig. data'!C70</f>
        <v>20280</v>
      </c>
      <c r="N82" s="12">
        <f>'orig. data'!G70</f>
        <v>0.5412143303</v>
      </c>
      <c r="P82" s="6">
        <f>'orig. data'!P70</f>
        <v>36</v>
      </c>
      <c r="Q82" s="6">
        <f>'orig. data'!Q70</f>
        <v>20528</v>
      </c>
      <c r="R82" s="12">
        <f>'orig. data'!U70</f>
        <v>0.7647872356</v>
      </c>
      <c r="T82" s="12">
        <f>'orig. data'!AD70</f>
        <v>0.7066886011</v>
      </c>
    </row>
    <row r="83" spans="1:20" ht="12.75">
      <c r="A83" s="2">
        <v>70</v>
      </c>
      <c r="B83" t="s">
        <v>281</v>
      </c>
      <c r="C83">
        <f t="shared" si="13"/>
      </c>
      <c r="D83">
        <f t="shared" si="14"/>
      </c>
      <c r="E83">
        <f t="shared" si="15"/>
      </c>
      <c r="F83" t="str">
        <f t="shared" si="32"/>
        <v>  </v>
      </c>
      <c r="G83" t="str">
        <f t="shared" si="33"/>
        <v>  </v>
      </c>
      <c r="H83" s="32">
        <f t="shared" si="34"/>
        <v>0.0019353581</v>
      </c>
      <c r="I83" s="3">
        <f>'orig. data'!D71</f>
        <v>0.0013334527</v>
      </c>
      <c r="J83" s="3">
        <f>'orig. data'!R71</f>
        <v>0.0011335953</v>
      </c>
      <c r="K83" s="30">
        <f t="shared" si="35"/>
        <v>0.0017404419</v>
      </c>
      <c r="L83" s="6">
        <f>'orig. data'!B71</f>
        <v>29</v>
      </c>
      <c r="M83" s="6">
        <f>'orig. data'!C71</f>
        <v>22738</v>
      </c>
      <c r="N83" s="12">
        <f>'orig. data'!G71</f>
        <v>0.0576009282</v>
      </c>
      <c r="P83" s="6">
        <f>'orig. data'!P71</f>
        <v>27</v>
      </c>
      <c r="Q83" s="6">
        <f>'orig. data'!Q71</f>
        <v>24739</v>
      </c>
      <c r="R83" s="12">
        <f>'orig. data'!U71</f>
        <v>0.0350172104</v>
      </c>
      <c r="T83" s="12">
        <f>'orig. data'!AD71</f>
        <v>0.6454773807</v>
      </c>
    </row>
    <row r="84" spans="1:20" ht="12.75">
      <c r="A84" s="2">
        <v>71</v>
      </c>
      <c r="B84" t="s">
        <v>282</v>
      </c>
      <c r="C84">
        <f t="shared" si="13"/>
      </c>
      <c r="D84" t="str">
        <f t="shared" si="14"/>
        <v>2</v>
      </c>
      <c r="E84">
        <f t="shared" si="15"/>
      </c>
      <c r="F84" t="str">
        <f t="shared" si="32"/>
        <v>  </v>
      </c>
      <c r="G84" t="str">
        <f t="shared" si="33"/>
        <v>  </v>
      </c>
      <c r="H84" s="32">
        <f t="shared" si="34"/>
        <v>0.0019353581</v>
      </c>
      <c r="I84" s="3">
        <f>'orig. data'!D72</f>
        <v>0.0026902518</v>
      </c>
      <c r="J84" s="3">
        <f>'orig. data'!R72</f>
        <v>0.0034154373</v>
      </c>
      <c r="K84" s="30">
        <f t="shared" si="35"/>
        <v>0.0017404419</v>
      </c>
      <c r="L84" s="6">
        <f>'orig. data'!B72</f>
        <v>69</v>
      </c>
      <c r="M84" s="6">
        <f>'orig. data'!C72</f>
        <v>23391</v>
      </c>
      <c r="N84" s="12">
        <f>'orig. data'!G72</f>
        <v>0.0191238126</v>
      </c>
      <c r="P84" s="6">
        <f>'orig. data'!P72</f>
        <v>92</v>
      </c>
      <c r="Q84" s="6">
        <f>'orig. data'!Q72</f>
        <v>26363</v>
      </c>
      <c r="R84" s="12">
        <f>'orig. data'!U72</f>
        <v>1.1945925E-08</v>
      </c>
      <c r="T84" s="12">
        <f>'orig. data'!AD72</f>
        <v>0.1190033242</v>
      </c>
    </row>
    <row r="85" spans="1:20" ht="12.75">
      <c r="A85" s="2">
        <v>72</v>
      </c>
      <c r="B85" t="s">
        <v>283</v>
      </c>
      <c r="C85" t="str">
        <f t="shared" si="13"/>
        <v>1</v>
      </c>
      <c r="D85" t="str">
        <f t="shared" si="14"/>
        <v>2</v>
      </c>
      <c r="E85" t="str">
        <f t="shared" si="15"/>
        <v>t</v>
      </c>
      <c r="F85" t="str">
        <f t="shared" si="32"/>
        <v>  </v>
      </c>
      <c r="G85" t="str">
        <f t="shared" si="33"/>
        <v>  </v>
      </c>
      <c r="H85" s="32">
        <f t="shared" si="34"/>
        <v>0.0019353581</v>
      </c>
      <c r="I85" s="3">
        <f>'orig. data'!D73</f>
        <v>0.0082851101</v>
      </c>
      <c r="J85" s="3">
        <f>'orig. data'!R73</f>
        <v>0.0138042815</v>
      </c>
      <c r="K85" s="30">
        <f t="shared" si="35"/>
        <v>0.0017404419</v>
      </c>
      <c r="L85" s="6">
        <f>'orig. data'!B73</f>
        <v>81</v>
      </c>
      <c r="M85" s="6">
        <f>'orig. data'!C73</f>
        <v>8164</v>
      </c>
      <c r="N85" s="12">
        <f>'orig. data'!G73</f>
        <v>4.005551E-31</v>
      </c>
      <c r="P85" s="6">
        <f>'orig. data'!P73</f>
        <v>164</v>
      </c>
      <c r="Q85" s="6">
        <f>'orig. data'!Q73</f>
        <v>9940</v>
      </c>
      <c r="R85" s="12">
        <f>'orig. data'!U73</f>
        <v>9.15224E-102</v>
      </c>
      <c r="T85" s="12">
        <f>'orig. data'!AD73</f>
        <v>0.0002399456</v>
      </c>
    </row>
    <row r="86" spans="2:20" ht="12.75">
      <c r="B86"/>
      <c r="C86"/>
      <c r="D86"/>
      <c r="E86"/>
      <c r="F86"/>
      <c r="G86"/>
      <c r="H86" s="32"/>
      <c r="I86" s="3"/>
      <c r="J86" s="3"/>
      <c r="K86" s="30"/>
      <c r="L86" s="6"/>
      <c r="M86" s="6"/>
      <c r="N86" s="12"/>
      <c r="P86" s="6"/>
      <c r="Q86" s="6"/>
      <c r="R86" s="12"/>
      <c r="T86" s="12"/>
    </row>
    <row r="87" spans="1:20" ht="12.75">
      <c r="A87" s="2">
        <v>73</v>
      </c>
      <c r="B87" t="s">
        <v>156</v>
      </c>
      <c r="C87">
        <f t="shared" si="13"/>
      </c>
      <c r="D87">
        <f t="shared" si="14"/>
      </c>
      <c r="E87">
        <f t="shared" si="15"/>
      </c>
      <c r="F87" t="str">
        <f>IF(AND(L87&gt;0,L87&lt;=5),"T1c"," ")&amp;IF(AND(M87&gt;0,M87&lt;=5),"T1p"," ")</f>
        <v>  </v>
      </c>
      <c r="G87" t="str">
        <f>IF(AND(P87&gt;0,P87&lt;=5),"T2c"," ")&amp;IF(AND(Q87&gt;0,Q87&lt;=5),"T2p"," ")</f>
        <v>  </v>
      </c>
      <c r="H87" s="32">
        <f>I$19</f>
        <v>0.0019353581</v>
      </c>
      <c r="I87" s="3">
        <f>'orig. data'!D74</f>
        <v>0.0024883827</v>
      </c>
      <c r="J87" s="3">
        <f>'orig. data'!R74</f>
        <v>0.0023058229</v>
      </c>
      <c r="K87" s="30">
        <f>J$19</f>
        <v>0.0017404419</v>
      </c>
      <c r="L87" s="6">
        <f>'orig. data'!B74</f>
        <v>86</v>
      </c>
      <c r="M87" s="6">
        <f>'orig. data'!C74</f>
        <v>33513</v>
      </c>
      <c r="N87" s="12">
        <f>'orig. data'!G74</f>
        <v>0.0379368462</v>
      </c>
      <c r="P87" s="6">
        <f>'orig. data'!P74</f>
        <v>71</v>
      </c>
      <c r="Q87" s="6">
        <f>'orig. data'!Q74</f>
        <v>30350</v>
      </c>
      <c r="R87" s="12">
        <f>'orig. data'!U74</f>
        <v>0.033613157</v>
      </c>
      <c r="T87" s="12">
        <f>'orig. data'!AD74</f>
        <v>0.8087142313</v>
      </c>
    </row>
    <row r="88" spans="1:20" ht="12.75">
      <c r="A88" s="2">
        <v>74</v>
      </c>
      <c r="B88" t="s">
        <v>200</v>
      </c>
      <c r="C88" t="str">
        <f t="shared" si="13"/>
        <v>1</v>
      </c>
      <c r="D88" t="str">
        <f t="shared" si="14"/>
        <v>2</v>
      </c>
      <c r="E88">
        <f t="shared" si="15"/>
      </c>
      <c r="F88" t="str">
        <f>IF(AND(L88&gt;0,L88&lt;=5),"T1c"," ")&amp;IF(AND(M88&gt;0,M88&lt;=5),"T1p"," ")</f>
        <v>  </v>
      </c>
      <c r="G88" t="str">
        <f>IF(AND(P88&gt;0,P88&lt;=5),"T2c"," ")&amp;IF(AND(Q88&gt;0,Q88&lt;=5),"T2p"," ")</f>
        <v>  </v>
      </c>
      <c r="H88" s="32">
        <f>I$19</f>
        <v>0.0019353581</v>
      </c>
      <c r="I88" s="3">
        <f>'orig. data'!D75</f>
        <v>0.0055087546</v>
      </c>
      <c r="J88" s="3">
        <f>'orig. data'!R75</f>
        <v>0.0045249085</v>
      </c>
      <c r="K88" s="30">
        <f>J$19</f>
        <v>0.0017404419</v>
      </c>
      <c r="L88" s="6">
        <f>'orig. data'!B75</f>
        <v>222</v>
      </c>
      <c r="M88" s="6">
        <f>'orig. data'!C75</f>
        <v>36432</v>
      </c>
      <c r="N88" s="12">
        <f>'orig. data'!G75</f>
        <v>3.391137E-33</v>
      </c>
      <c r="P88" s="6">
        <f>'orig. data'!P75</f>
        <v>179</v>
      </c>
      <c r="Q88" s="6">
        <f>'orig. data'!Q75</f>
        <v>36573</v>
      </c>
      <c r="R88" s="12">
        <f>'orig. data'!U75</f>
        <v>1.686036E-24</v>
      </c>
      <c r="T88" s="12">
        <f>'orig. data'!AD75</f>
        <v>0.1613736739</v>
      </c>
    </row>
    <row r="89" spans="1:20" ht="12.75">
      <c r="A89" s="2">
        <v>75</v>
      </c>
      <c r="B89" t="s">
        <v>201</v>
      </c>
      <c r="C89" t="str">
        <f t="shared" si="13"/>
        <v>1</v>
      </c>
      <c r="D89" t="str">
        <f t="shared" si="14"/>
        <v>2</v>
      </c>
      <c r="E89">
        <f t="shared" si="15"/>
      </c>
      <c r="F89" t="str">
        <f>IF(AND(L89&gt;0,L89&lt;=5),"T1c"," ")&amp;IF(AND(M89&gt;0,M89&lt;=5),"T1p"," ")</f>
        <v>  </v>
      </c>
      <c r="G89" t="str">
        <f>IF(AND(P89&gt;0,P89&lt;=5),"T2c"," ")&amp;IF(AND(Q89&gt;0,Q89&lt;=5),"T2p"," ")</f>
        <v>  </v>
      </c>
      <c r="H89" s="32">
        <f>I$19</f>
        <v>0.0019353581</v>
      </c>
      <c r="I89" s="3">
        <f>'orig. data'!D76</f>
        <v>0.0096575841</v>
      </c>
      <c r="J89" s="3">
        <f>'orig. data'!R76</f>
        <v>0.0077212404</v>
      </c>
      <c r="K89" s="30">
        <f>J$19</f>
        <v>0.0017404419</v>
      </c>
      <c r="L89" s="6">
        <f>'orig. data'!B76</f>
        <v>163</v>
      </c>
      <c r="M89" s="6">
        <f>'orig. data'!C76</f>
        <v>13789</v>
      </c>
      <c r="N89" s="12">
        <f>'orig. data'!G76</f>
        <v>6.650285E-60</v>
      </c>
      <c r="P89" s="6">
        <f>'orig. data'!P76</f>
        <v>145</v>
      </c>
      <c r="Q89" s="6">
        <f>'orig. data'!Q76</f>
        <v>15853</v>
      </c>
      <c r="R89" s="12">
        <f>'orig. data'!U76</f>
        <v>9.304904E-50</v>
      </c>
      <c r="T89" s="12">
        <f>'orig. data'!AD76</f>
        <v>0.1445311433</v>
      </c>
    </row>
    <row r="90" spans="2:20" ht="12.75">
      <c r="B90"/>
      <c r="C90"/>
      <c r="D90"/>
      <c r="E90"/>
      <c r="F90"/>
      <c r="G90"/>
      <c r="H90" s="32"/>
      <c r="I90" s="3"/>
      <c r="J90" s="3"/>
      <c r="K90" s="30"/>
      <c r="L90" s="6"/>
      <c r="M90" s="6"/>
      <c r="N90" s="12"/>
      <c r="P90" s="6"/>
      <c r="Q90" s="6"/>
      <c r="R90" s="12"/>
      <c r="T90" s="12"/>
    </row>
    <row r="91" spans="1:20" ht="12.75">
      <c r="A91" s="2">
        <v>76</v>
      </c>
      <c r="B91" t="s">
        <v>202</v>
      </c>
      <c r="C91" t="str">
        <f t="shared" si="13"/>
        <v>1</v>
      </c>
      <c r="D91" t="str">
        <f t="shared" si="14"/>
        <v>2</v>
      </c>
      <c r="E91">
        <f t="shared" si="15"/>
      </c>
      <c r="F91" t="str">
        <f aca="true" t="shared" si="36" ref="F91:F101">IF(AND(L91&gt;0,L91&lt;=5),"T1c"," ")&amp;IF(AND(M91&gt;0,M91&lt;=5),"T1p"," ")</f>
        <v>  </v>
      </c>
      <c r="G91" t="str">
        <f aca="true" t="shared" si="37" ref="G91:G101">IF(AND(P91&gt;0,P91&lt;=5),"T2c"," ")&amp;IF(AND(Q91&gt;0,Q91&lt;=5),"T2p"," ")</f>
        <v>  </v>
      </c>
      <c r="H91" s="32">
        <f aca="true" t="shared" si="38" ref="H91:H101">I$19</f>
        <v>0.0019353581</v>
      </c>
      <c r="I91" s="3">
        <f>'orig. data'!D77</f>
        <v>0.0047125688</v>
      </c>
      <c r="J91" s="3">
        <f>'orig. data'!R77</f>
        <v>0.0039924088</v>
      </c>
      <c r="K91" s="30">
        <f aca="true" t="shared" si="39" ref="K91:K101">J$19</f>
        <v>0.0017404419</v>
      </c>
      <c r="L91" s="6">
        <f>'orig. data'!B77</f>
        <v>275</v>
      </c>
      <c r="M91" s="6">
        <f>'orig. data'!C77</f>
        <v>50676</v>
      </c>
      <c r="N91" s="12">
        <f>'orig. data'!G77</f>
        <v>3.142101E-27</v>
      </c>
      <c r="P91" s="6">
        <f>'orig. data'!P77</f>
        <v>214</v>
      </c>
      <c r="Q91" s="6">
        <f>'orig. data'!Q77</f>
        <v>47092</v>
      </c>
      <c r="R91" s="12">
        <f>'orig. data'!U77</f>
        <v>5.542219E-21</v>
      </c>
      <c r="T91" s="12">
        <f>'orig. data'!AD77</f>
        <v>0.2238584035</v>
      </c>
    </row>
    <row r="92" spans="1:20" ht="12.75">
      <c r="A92" s="2">
        <v>77</v>
      </c>
      <c r="B92" t="s">
        <v>284</v>
      </c>
      <c r="C92" t="str">
        <f t="shared" si="13"/>
        <v>1</v>
      </c>
      <c r="D92" t="str">
        <f t="shared" si="14"/>
        <v>2</v>
      </c>
      <c r="E92">
        <f t="shared" si="15"/>
      </c>
      <c r="F92" t="str">
        <f t="shared" si="36"/>
        <v>  </v>
      </c>
      <c r="G92" t="str">
        <f t="shared" si="37"/>
        <v>  </v>
      </c>
      <c r="H92" s="32">
        <f t="shared" si="38"/>
        <v>0.0019353581</v>
      </c>
      <c r="I92" s="3">
        <f>'orig. data'!D78</f>
        <v>0.0044804369</v>
      </c>
      <c r="J92" s="3">
        <f>'orig. data'!R78</f>
        <v>0.0043385318</v>
      </c>
      <c r="K92" s="30">
        <f t="shared" si="39"/>
        <v>0.0017404419</v>
      </c>
      <c r="L92" s="6">
        <f>'orig. data'!B78</f>
        <v>30</v>
      </c>
      <c r="M92" s="6">
        <f>'orig. data'!C78</f>
        <v>5978</v>
      </c>
      <c r="N92" s="12">
        <f>'orig. data'!G78</f>
        <v>1.10768E-05</v>
      </c>
      <c r="P92" s="6">
        <f>'orig. data'!P78</f>
        <v>22</v>
      </c>
      <c r="Q92" s="6">
        <f>'orig. data'!Q78</f>
        <v>4578</v>
      </c>
      <c r="R92" s="12">
        <f>'orig. data'!U78</f>
        <v>3.66985E-05</v>
      </c>
      <c r="T92" s="12">
        <f>'orig. data'!AD78</f>
        <v>0.9927044741</v>
      </c>
    </row>
    <row r="93" spans="1:20" ht="12.75">
      <c r="A93" s="2">
        <v>78</v>
      </c>
      <c r="B93" t="s">
        <v>203</v>
      </c>
      <c r="C93" t="str">
        <f t="shared" si="13"/>
        <v>1</v>
      </c>
      <c r="D93" t="str">
        <f t="shared" si="14"/>
        <v>2</v>
      </c>
      <c r="E93">
        <f t="shared" si="15"/>
      </c>
      <c r="F93" t="str">
        <f t="shared" si="36"/>
        <v>  </v>
      </c>
      <c r="G93" t="str">
        <f t="shared" si="37"/>
        <v>  </v>
      </c>
      <c r="H93" s="32">
        <f t="shared" si="38"/>
        <v>0.0019353581</v>
      </c>
      <c r="I93" s="3">
        <f>'orig. data'!D79</f>
        <v>0.005404556</v>
      </c>
      <c r="J93" s="3">
        <f>'orig. data'!R79</f>
        <v>0.0075389438</v>
      </c>
      <c r="K93" s="30">
        <f t="shared" si="39"/>
        <v>0.0017404419</v>
      </c>
      <c r="L93" s="6">
        <f>'orig. data'!B79</f>
        <v>72</v>
      </c>
      <c r="M93" s="6">
        <f>'orig. data'!C79</f>
        <v>11299</v>
      </c>
      <c r="N93" s="12">
        <f>'orig. data'!G79</f>
        <v>5.961913E-15</v>
      </c>
      <c r="P93" s="6">
        <f>'orig. data'!P79</f>
        <v>82</v>
      </c>
      <c r="Q93" s="6">
        <f>'orig. data'!Q79</f>
        <v>9787</v>
      </c>
      <c r="R93" s="12">
        <f>'orig. data'!U79</f>
        <v>2.254246E-32</v>
      </c>
      <c r="T93" s="12">
        <f>'orig. data'!AD79</f>
        <v>0.032733251</v>
      </c>
    </row>
    <row r="94" spans="1:20" ht="12.75">
      <c r="A94" s="2">
        <v>79</v>
      </c>
      <c r="B94" t="s">
        <v>285</v>
      </c>
      <c r="C94" t="str">
        <f t="shared" si="13"/>
        <v>1</v>
      </c>
      <c r="D94">
        <f t="shared" si="14"/>
      </c>
      <c r="E94">
        <f t="shared" si="15"/>
      </c>
      <c r="F94" t="str">
        <f t="shared" si="36"/>
        <v>  </v>
      </c>
      <c r="G94" t="str">
        <f t="shared" si="37"/>
        <v>  </v>
      </c>
      <c r="H94" s="32">
        <f t="shared" si="38"/>
        <v>0.0019353581</v>
      </c>
      <c r="I94" s="3">
        <f>'orig. data'!D80</f>
        <v>0.0075131729</v>
      </c>
      <c r="J94" s="3">
        <f>'orig. data'!R80</f>
        <v>0.0028648063</v>
      </c>
      <c r="K94" s="30">
        <f t="shared" si="39"/>
        <v>0.0017404419</v>
      </c>
      <c r="L94" s="6">
        <f>'orig. data'!B80</f>
        <v>28</v>
      </c>
      <c r="M94" s="6">
        <f>'orig. data'!C80</f>
        <v>3130</v>
      </c>
      <c r="N94" s="12">
        <f>'orig. data'!G80</f>
        <v>1.076907E-10</v>
      </c>
      <c r="P94" s="6">
        <f>'orig. data'!P80</f>
        <v>10</v>
      </c>
      <c r="Q94" s="6">
        <f>'orig. data'!Q80</f>
        <v>3068</v>
      </c>
      <c r="R94" s="12">
        <f>'orig. data'!U80</f>
        <v>0.1282733116</v>
      </c>
      <c r="T94" s="12">
        <f>'orig. data'!AD80</f>
        <v>0.0158905214</v>
      </c>
    </row>
    <row r="95" spans="1:20" ht="12.75">
      <c r="A95" s="2">
        <v>80</v>
      </c>
      <c r="B95" t="s">
        <v>204</v>
      </c>
      <c r="C95" t="str">
        <f t="shared" si="13"/>
        <v>1</v>
      </c>
      <c r="D95" t="str">
        <f t="shared" si="14"/>
        <v>2</v>
      </c>
      <c r="E95">
        <f t="shared" si="15"/>
      </c>
      <c r="F95" t="str">
        <f t="shared" si="36"/>
        <v>  </v>
      </c>
      <c r="G95" t="str">
        <f t="shared" si="37"/>
        <v>  </v>
      </c>
      <c r="H95" s="32">
        <f t="shared" si="38"/>
        <v>0.0019353581</v>
      </c>
      <c r="I95" s="3">
        <f>'orig. data'!D82</f>
        <v>0.0108915973</v>
      </c>
      <c r="J95" s="3">
        <f>'orig. data'!R82</f>
        <v>0.0108596978</v>
      </c>
      <c r="K95" s="30">
        <f t="shared" si="39"/>
        <v>0.0017404419</v>
      </c>
      <c r="L95" s="6">
        <f>'orig. data'!B82</f>
        <v>114</v>
      </c>
      <c r="M95" s="6">
        <f>'orig. data'!C82</f>
        <v>8819</v>
      </c>
      <c r="N95" s="12">
        <f>'orig. data'!G82</f>
        <v>2.878345E-55</v>
      </c>
      <c r="P95" s="6">
        <f>'orig. data'!P82</f>
        <v>151</v>
      </c>
      <c r="Q95" s="6">
        <f>'orig. data'!Q82</f>
        <v>11636</v>
      </c>
      <c r="R95" s="12">
        <f>'orig. data'!U82</f>
        <v>1.921661E-75</v>
      </c>
      <c r="T95" s="12">
        <f>'orig. data'!AD82</f>
        <v>0.8176268079</v>
      </c>
    </row>
    <row r="96" spans="1:20" ht="12.75">
      <c r="A96" s="2">
        <v>81</v>
      </c>
      <c r="B96" t="s">
        <v>286</v>
      </c>
      <c r="C96" t="str">
        <f t="shared" si="13"/>
        <v>1</v>
      </c>
      <c r="D96" t="str">
        <f t="shared" si="14"/>
        <v>2</v>
      </c>
      <c r="E96" t="str">
        <f t="shared" si="15"/>
        <v>t</v>
      </c>
      <c r="F96" t="str">
        <f t="shared" si="36"/>
        <v>  </v>
      </c>
      <c r="G96" t="str">
        <f t="shared" si="37"/>
        <v>  </v>
      </c>
      <c r="H96" s="32">
        <f t="shared" si="38"/>
        <v>0.0019353581</v>
      </c>
      <c r="I96" s="3">
        <f>'orig. data'!D81</f>
        <v>0.0073888297</v>
      </c>
      <c r="J96" s="3">
        <f>'orig. data'!R81</f>
        <v>0.0113932913</v>
      </c>
      <c r="K96" s="30">
        <f t="shared" si="39"/>
        <v>0.0017404419</v>
      </c>
      <c r="L96" s="6">
        <f>'orig. data'!B81</f>
        <v>148</v>
      </c>
      <c r="M96" s="6">
        <f>'orig. data'!C81</f>
        <v>15443</v>
      </c>
      <c r="N96" s="12">
        <f>'orig. data'!G81</f>
        <v>6.74189E-38</v>
      </c>
      <c r="P96" s="6">
        <f>'orig. data'!P81</f>
        <v>285</v>
      </c>
      <c r="Q96" s="6">
        <f>'orig. data'!Q81</f>
        <v>19264</v>
      </c>
      <c r="R96" s="12">
        <f>'orig. data'!U81</f>
        <v>3.9104E-114</v>
      </c>
      <c r="T96" s="12">
        <f>'orig. data'!AD81</f>
        <v>0.0001092206</v>
      </c>
    </row>
    <row r="97" spans="1:20" ht="12.75">
      <c r="A97" s="2">
        <v>82</v>
      </c>
      <c r="B97" t="s">
        <v>287</v>
      </c>
      <c r="C97" t="str">
        <f t="shared" si="13"/>
        <v>1</v>
      </c>
      <c r="D97" t="str">
        <f t="shared" si="14"/>
        <v>2</v>
      </c>
      <c r="E97">
        <f t="shared" si="15"/>
      </c>
      <c r="F97" t="str">
        <f t="shared" si="36"/>
        <v>  </v>
      </c>
      <c r="G97" t="str">
        <f t="shared" si="37"/>
        <v>  </v>
      </c>
      <c r="H97" s="32">
        <f t="shared" si="38"/>
        <v>0.0019353581</v>
      </c>
      <c r="I97" s="3">
        <f>'orig. data'!D83</f>
        <v>0.0110055077</v>
      </c>
      <c r="J97" s="3">
        <f>'orig. data'!R83</f>
        <v>0.0085789365</v>
      </c>
      <c r="K97" s="30">
        <f t="shared" si="39"/>
        <v>0.0017404419</v>
      </c>
      <c r="L97" s="6">
        <f>'orig. data'!B83</f>
        <v>141</v>
      </c>
      <c r="M97" s="6">
        <f>'orig. data'!C83</f>
        <v>10671</v>
      </c>
      <c r="N97" s="12">
        <f>'orig. data'!G83</f>
        <v>4.577779E-64</v>
      </c>
      <c r="P97" s="6">
        <f>'orig. data'!P83</f>
        <v>135</v>
      </c>
      <c r="Q97" s="6">
        <f>'orig. data'!Q83</f>
        <v>13442</v>
      </c>
      <c r="R97" s="12">
        <f>'orig. data'!U83</f>
        <v>2.803066E-54</v>
      </c>
      <c r="T97" s="12">
        <f>'orig. data'!AD83</f>
        <v>0.1118396698</v>
      </c>
    </row>
    <row r="98" spans="1:20" ht="12.75">
      <c r="A98" s="2">
        <v>83</v>
      </c>
      <c r="B98" t="s">
        <v>288</v>
      </c>
      <c r="C98" t="str">
        <f t="shared" si="13"/>
        <v>1</v>
      </c>
      <c r="D98" t="str">
        <f t="shared" si="14"/>
        <v>2</v>
      </c>
      <c r="E98">
        <f t="shared" si="15"/>
      </c>
      <c r="F98" t="str">
        <f t="shared" si="36"/>
        <v>  </v>
      </c>
      <c r="G98" t="str">
        <f t="shared" si="37"/>
        <v>  </v>
      </c>
      <c r="H98" s="32">
        <f t="shared" si="38"/>
        <v>0.0019353581</v>
      </c>
      <c r="I98" s="3">
        <f>'orig. data'!D85</f>
        <v>0.0169214263</v>
      </c>
      <c r="J98" s="3">
        <f>'orig. data'!R85</f>
        <v>0.0154086173</v>
      </c>
      <c r="K98" s="30">
        <f t="shared" si="39"/>
        <v>0.0017404419</v>
      </c>
      <c r="L98" s="6">
        <f>'orig. data'!B85</f>
        <v>163</v>
      </c>
      <c r="M98" s="6">
        <f>'orig. data'!C85</f>
        <v>7784</v>
      </c>
      <c r="N98" s="12">
        <f>'orig. data'!G85</f>
        <v>2.45063E-107</v>
      </c>
      <c r="P98" s="6">
        <f>'orig. data'!P85</f>
        <v>181</v>
      </c>
      <c r="Q98" s="6">
        <f>'orig. data'!Q85</f>
        <v>9760</v>
      </c>
      <c r="R98" s="12">
        <f>'orig. data'!U85</f>
        <v>8.90421E-120</v>
      </c>
      <c r="T98" s="12">
        <f>'orig. data'!AD85</f>
        <v>0.6361824852</v>
      </c>
    </row>
    <row r="99" spans="1:20" ht="12.75">
      <c r="A99" s="2">
        <v>84</v>
      </c>
      <c r="B99" t="s">
        <v>205</v>
      </c>
      <c r="C99" t="str">
        <f t="shared" si="13"/>
        <v>1</v>
      </c>
      <c r="D99" t="str">
        <f t="shared" si="14"/>
        <v>2</v>
      </c>
      <c r="E99">
        <f t="shared" si="15"/>
      </c>
      <c r="F99" t="str">
        <f t="shared" si="36"/>
        <v>  </v>
      </c>
      <c r="G99" t="str">
        <f t="shared" si="37"/>
        <v>  </v>
      </c>
      <c r="H99" s="32">
        <f t="shared" si="38"/>
        <v>0.0019353581</v>
      </c>
      <c r="I99" s="3">
        <f>'orig. data'!D84</f>
        <v>0.0048485518</v>
      </c>
      <c r="J99" s="3">
        <f>'orig. data'!R84</f>
        <v>0.0065216996</v>
      </c>
      <c r="K99" s="30">
        <f t="shared" si="39"/>
        <v>0.0017404419</v>
      </c>
      <c r="L99" s="6">
        <f>'orig. data'!B84</f>
        <v>28</v>
      </c>
      <c r="M99" s="6">
        <f>'orig. data'!C84</f>
        <v>4160</v>
      </c>
      <c r="N99" s="12">
        <f>'orig. data'!G84</f>
        <v>4.88491E-05</v>
      </c>
      <c r="P99" s="6">
        <f>'orig. data'!P84</f>
        <v>37</v>
      </c>
      <c r="Q99" s="6">
        <f>'orig. data'!Q84</f>
        <v>4651</v>
      </c>
      <c r="R99" s="12">
        <f>'orig. data'!U84</f>
        <v>8.750728E-14</v>
      </c>
      <c r="T99" s="12">
        <f>'orig. data'!AD84</f>
        <v>0.2400683348</v>
      </c>
    </row>
    <row r="100" spans="1:20" ht="12.75">
      <c r="A100" s="2">
        <v>85</v>
      </c>
      <c r="B100" t="s">
        <v>206</v>
      </c>
      <c r="C100" t="str">
        <f t="shared" si="13"/>
        <v>1</v>
      </c>
      <c r="D100" t="str">
        <f t="shared" si="14"/>
        <v>2</v>
      </c>
      <c r="E100">
        <f t="shared" si="15"/>
      </c>
      <c r="F100" t="str">
        <f t="shared" si="36"/>
        <v>  </v>
      </c>
      <c r="G100" t="str">
        <f t="shared" si="37"/>
        <v>  </v>
      </c>
      <c r="H100" s="32">
        <f t="shared" si="38"/>
        <v>0.0019353581</v>
      </c>
      <c r="I100" s="3">
        <f>'orig. data'!D86</f>
        <v>0.0083316331</v>
      </c>
      <c r="J100" s="3">
        <f>'orig. data'!R86</f>
        <v>0.012113261</v>
      </c>
      <c r="K100" s="30">
        <f t="shared" si="39"/>
        <v>0.0017404419</v>
      </c>
      <c r="L100" s="6">
        <f>'orig. data'!B86</f>
        <v>80</v>
      </c>
      <c r="M100" s="6">
        <f>'orig. data'!C86</f>
        <v>7139</v>
      </c>
      <c r="N100" s="12">
        <f>'orig. data'!G86</f>
        <v>1.877519E-27</v>
      </c>
      <c r="P100" s="6">
        <f>'orig. data'!P86</f>
        <v>125</v>
      </c>
      <c r="Q100" s="6">
        <f>'orig. data'!Q86</f>
        <v>8700</v>
      </c>
      <c r="R100" s="12">
        <f>'orig. data'!U86</f>
        <v>6.839356E-75</v>
      </c>
      <c r="T100" s="12">
        <f>'orig. data'!AD86</f>
        <v>0.0116720521</v>
      </c>
    </row>
    <row r="101" spans="1:20" ht="12.75">
      <c r="A101" s="2">
        <v>86</v>
      </c>
      <c r="B101" t="s">
        <v>207</v>
      </c>
      <c r="C101" t="str">
        <f t="shared" si="13"/>
        <v>1</v>
      </c>
      <c r="D101" t="str">
        <f t="shared" si="14"/>
        <v>2</v>
      </c>
      <c r="E101">
        <f t="shared" si="15"/>
      </c>
      <c r="F101" t="str">
        <f t="shared" si="36"/>
        <v>  </v>
      </c>
      <c r="G101" t="str">
        <f t="shared" si="37"/>
        <v>  </v>
      </c>
      <c r="H101" s="32">
        <f t="shared" si="38"/>
        <v>0.0019353581</v>
      </c>
      <c r="I101" s="3">
        <f>'orig. data'!D87</f>
        <v>0.0092766073</v>
      </c>
      <c r="J101" s="3">
        <f>'orig. data'!R87</f>
        <v>0.0051233119</v>
      </c>
      <c r="K101" s="30">
        <f t="shared" si="39"/>
        <v>0.0017404419</v>
      </c>
      <c r="L101" s="6">
        <f>'orig. data'!B87</f>
        <v>54</v>
      </c>
      <c r="M101" s="6">
        <f>'orig. data'!C87</f>
        <v>4717</v>
      </c>
      <c r="N101" s="12">
        <f>'orig. data'!G87</f>
        <v>2.267409E-25</v>
      </c>
      <c r="P101" s="6">
        <f>'orig. data'!P87</f>
        <v>35</v>
      </c>
      <c r="Q101" s="6">
        <f>'orig. data'!Q87</f>
        <v>5786</v>
      </c>
      <c r="R101" s="12">
        <f>'orig. data'!U87</f>
        <v>2.7102182E-09</v>
      </c>
      <c r="T101" s="12">
        <f>'orig. data'!AD87</f>
        <v>0.0148430388</v>
      </c>
    </row>
    <row r="102" spans="2:20" ht="12.75">
      <c r="B102"/>
      <c r="C102"/>
      <c r="D102"/>
      <c r="E102"/>
      <c r="F102"/>
      <c r="G102"/>
      <c r="H102" s="32"/>
      <c r="I102" s="3"/>
      <c r="J102" s="3"/>
      <c r="K102" s="30"/>
      <c r="L102" s="6"/>
      <c r="M102" s="6"/>
      <c r="N102" s="12"/>
      <c r="P102" s="6"/>
      <c r="Q102" s="6"/>
      <c r="R102" s="12"/>
      <c r="T102" s="12"/>
    </row>
    <row r="103" spans="1:20" ht="12.75">
      <c r="A103" s="2">
        <v>87</v>
      </c>
      <c r="B103" t="s">
        <v>208</v>
      </c>
      <c r="C103" t="str">
        <f t="shared" si="13"/>
        <v>1</v>
      </c>
      <c r="D103" t="str">
        <f t="shared" si="14"/>
        <v>2</v>
      </c>
      <c r="E103">
        <f t="shared" si="15"/>
      </c>
      <c r="F103" t="str">
        <f>IF(AND(L103&gt;0,L103&lt;=5),"T1c"," ")&amp;IF(AND(M103&gt;0,M103&lt;=5),"T1p"," ")</f>
        <v>  </v>
      </c>
      <c r="G103" t="str">
        <f>IF(AND(P103&gt;0,P103&lt;=5),"T2c"," ")&amp;IF(AND(Q103&gt;0,Q103&lt;=5),"T2p"," ")</f>
        <v>  </v>
      </c>
      <c r="H103" s="32">
        <f>I$19</f>
        <v>0.0019353581</v>
      </c>
      <c r="I103" s="3">
        <f>'orig. data'!D88</f>
        <v>0.0010749668</v>
      </c>
      <c r="J103" s="3">
        <f>'orig. data'!R88</f>
        <v>0.0008904624</v>
      </c>
      <c r="K103" s="30">
        <f>J$19</f>
        <v>0.0017404419</v>
      </c>
      <c r="L103" s="6">
        <f>'orig. data'!B88</f>
        <v>134</v>
      </c>
      <c r="M103" s="6">
        <f>'orig. data'!C88</f>
        <v>117227</v>
      </c>
      <c r="N103" s="12">
        <f>'orig. data'!G88</f>
        <v>1.0361091E-08</v>
      </c>
      <c r="P103" s="6">
        <f>'orig. data'!P88</f>
        <v>114</v>
      </c>
      <c r="Q103" s="6">
        <f>'orig. data'!Q88</f>
        <v>123688</v>
      </c>
      <c r="R103" s="12">
        <f>'orig. data'!U88</f>
        <v>6.832005E-10</v>
      </c>
      <c r="T103" s="12">
        <f>'orig. data'!AD88</f>
        <v>0.270146325</v>
      </c>
    </row>
    <row r="104" spans="1:20" ht="12.75">
      <c r="A104" s="2">
        <v>88</v>
      </c>
      <c r="B104" t="s">
        <v>289</v>
      </c>
      <c r="C104" t="str">
        <f t="shared" si="13"/>
        <v>1</v>
      </c>
      <c r="D104" t="str">
        <f t="shared" si="14"/>
        <v>2</v>
      </c>
      <c r="E104">
        <f t="shared" si="15"/>
      </c>
      <c r="F104" t="str">
        <f>IF(AND(L104&gt;0,L104&lt;=5),"T1c"," ")&amp;IF(AND(M104&gt;0,M104&lt;=5),"T1p"," ")</f>
        <v>  </v>
      </c>
      <c r="G104" t="str">
        <f>IF(AND(P104&gt;0,P104&lt;=5),"T2c"," ")&amp;IF(AND(Q104&gt;0,Q104&lt;=5),"T2p"," ")</f>
        <v>  </v>
      </c>
      <c r="H104" s="32">
        <f>I$19</f>
        <v>0.0019353581</v>
      </c>
      <c r="I104" s="3">
        <f>'orig. data'!D89</f>
        <v>0.0009082125</v>
      </c>
      <c r="J104" s="3">
        <f>'orig. data'!R89</f>
        <v>0.0007306242</v>
      </c>
      <c r="K104" s="30">
        <f>J$19</f>
        <v>0.0017404419</v>
      </c>
      <c r="L104" s="6">
        <f>'orig. data'!B89</f>
        <v>68</v>
      </c>
      <c r="M104" s="6">
        <f>'orig. data'!C89</f>
        <v>77697</v>
      </c>
      <c r="N104" s="12">
        <f>'orig. data'!G89</f>
        <v>1.2674398E-08</v>
      </c>
      <c r="P104" s="6">
        <f>'orig. data'!P89</f>
        <v>66</v>
      </c>
      <c r="Q104" s="6">
        <f>'orig. data'!Q89</f>
        <v>93240</v>
      </c>
      <c r="R104" s="12">
        <f>'orig. data'!U89</f>
        <v>1.266497E-10</v>
      </c>
      <c r="T104" s="12">
        <f>'orig. data'!AD89</f>
        <v>0.3138150817</v>
      </c>
    </row>
    <row r="105" spans="2:20" ht="12.75">
      <c r="B105"/>
      <c r="C105"/>
      <c r="D105"/>
      <c r="E105"/>
      <c r="F105"/>
      <c r="G105"/>
      <c r="H105" s="32"/>
      <c r="I105" s="3"/>
      <c r="J105" s="3"/>
      <c r="K105" s="30"/>
      <c r="L105" s="6"/>
      <c r="M105" s="6"/>
      <c r="N105" s="12"/>
      <c r="P105" s="6"/>
      <c r="Q105" s="6"/>
      <c r="R105" s="12"/>
      <c r="T105" s="12"/>
    </row>
    <row r="106" spans="1:20" ht="12.75">
      <c r="A106" s="2">
        <v>89</v>
      </c>
      <c r="B106" t="s">
        <v>172</v>
      </c>
      <c r="C106" t="str">
        <f t="shared" si="13"/>
        <v>1</v>
      </c>
      <c r="D106" t="str">
        <f t="shared" si="14"/>
        <v>2</v>
      </c>
      <c r="E106">
        <f t="shared" si="15"/>
      </c>
      <c r="F106" t="str">
        <f>IF(AND(L106&gt;0,L106&lt;=5),"T1c"," ")&amp;IF(AND(M106&gt;0,M106&lt;=5),"T1p"," ")</f>
        <v>  </v>
      </c>
      <c r="G106" t="str">
        <f>IF(AND(P106&gt;0,P106&lt;=5),"T2c"," ")&amp;IF(AND(Q106&gt;0,Q106&lt;=5),"T2p"," ")</f>
        <v>  </v>
      </c>
      <c r="H106" s="32">
        <f>I$19</f>
        <v>0.0019353581</v>
      </c>
      <c r="I106" s="3">
        <f>'orig. data'!D90</f>
        <v>0.0008040914</v>
      </c>
      <c r="J106" s="3">
        <f>'orig. data'!R90</f>
        <v>0.0008507819</v>
      </c>
      <c r="K106" s="30">
        <f>J$19</f>
        <v>0.0017404419</v>
      </c>
      <c r="L106" s="6">
        <f>'orig. data'!B90</f>
        <v>100</v>
      </c>
      <c r="M106" s="6">
        <f>'orig. data'!C90</f>
        <v>125106</v>
      </c>
      <c r="N106" s="12">
        <f>'orig. data'!G90</f>
        <v>1.772573E-14</v>
      </c>
      <c r="P106" s="6">
        <f>'orig. data'!P90</f>
        <v>107</v>
      </c>
      <c r="Q106" s="6">
        <f>'orig. data'!Q90</f>
        <v>129799</v>
      </c>
      <c r="R106" s="12">
        <f>'orig. data'!U90</f>
        <v>1.306075E-10</v>
      </c>
      <c r="T106" s="12">
        <f>'orig. data'!AD90</f>
        <v>0.5434830675</v>
      </c>
    </row>
    <row r="107" spans="2:20" ht="12.75">
      <c r="B107"/>
      <c r="C107"/>
      <c r="D107"/>
      <c r="E107"/>
      <c r="F107"/>
      <c r="G107"/>
      <c r="H107" s="32"/>
      <c r="I107" s="3"/>
      <c r="J107" s="3"/>
      <c r="K107" s="30"/>
      <c r="L107" s="6"/>
      <c r="M107" s="6"/>
      <c r="N107" s="12"/>
      <c r="P107" s="6"/>
      <c r="Q107" s="6"/>
      <c r="R107" s="12"/>
      <c r="T107" s="12"/>
    </row>
    <row r="108" spans="1:20" ht="12.75">
      <c r="A108" s="2">
        <v>90</v>
      </c>
      <c r="B108" t="s">
        <v>175</v>
      </c>
      <c r="C108" t="str">
        <f t="shared" si="13"/>
        <v>1</v>
      </c>
      <c r="D108" t="str">
        <f t="shared" si="14"/>
        <v>2</v>
      </c>
      <c r="E108">
        <f t="shared" si="15"/>
      </c>
      <c r="F108" t="str">
        <f>IF(AND(L108&gt;0,L108&lt;=5),"T1c"," ")&amp;IF(AND(M108&gt;0,M108&lt;=5),"T1p"," ")</f>
        <v>  </v>
      </c>
      <c r="G108" t="str">
        <f>IF(AND(P108&gt;0,P108&lt;=5),"T2c"," ")&amp;IF(AND(Q108&gt;0,Q108&lt;=5),"T2p"," ")</f>
        <v>  </v>
      </c>
      <c r="H108" s="32">
        <f>I$19</f>
        <v>0.0019353581</v>
      </c>
      <c r="I108" s="3">
        <f>'orig. data'!D101</f>
        <v>0.0008204215</v>
      </c>
      <c r="J108" s="3">
        <f>'orig. data'!R101</f>
        <v>0.0010844203</v>
      </c>
      <c r="K108" s="30">
        <f>J$19</f>
        <v>0.0017404419</v>
      </c>
      <c r="L108" s="6">
        <f>'orig. data'!B101</f>
        <v>95</v>
      </c>
      <c r="M108" s="6">
        <f>'orig. data'!C101</f>
        <v>113600</v>
      </c>
      <c r="N108" s="12">
        <f>'orig. data'!G101</f>
        <v>1.753169E-13</v>
      </c>
      <c r="P108" s="6">
        <f>'orig. data'!P101</f>
        <v>131</v>
      </c>
      <c r="Q108" s="6">
        <f>'orig. data'!Q101</f>
        <v>115286</v>
      </c>
      <c r="R108" s="12">
        <f>'orig. data'!U101</f>
        <v>6.6604977E-06</v>
      </c>
      <c r="T108" s="12">
        <f>'orig. data'!AD101</f>
        <v>0.0329172088</v>
      </c>
    </row>
    <row r="109" spans="2:20" ht="12.75">
      <c r="B109"/>
      <c r="C109"/>
      <c r="D109"/>
      <c r="E109"/>
      <c r="F109"/>
      <c r="G109"/>
      <c r="H109" s="32"/>
      <c r="I109" s="3"/>
      <c r="J109" s="3"/>
      <c r="K109" s="30"/>
      <c r="L109" s="6"/>
      <c r="M109" s="6"/>
      <c r="N109" s="12"/>
      <c r="P109" s="6"/>
      <c r="Q109" s="6"/>
      <c r="R109" s="12"/>
      <c r="T109" s="12"/>
    </row>
    <row r="110" spans="1:20" ht="12.75">
      <c r="A110" s="2">
        <v>91</v>
      </c>
      <c r="B110" t="s">
        <v>290</v>
      </c>
      <c r="C110" t="str">
        <f t="shared" si="13"/>
        <v>1</v>
      </c>
      <c r="D110" t="str">
        <f t="shared" si="14"/>
        <v>2</v>
      </c>
      <c r="E110">
        <f t="shared" si="15"/>
      </c>
      <c r="F110" t="str">
        <f>IF(AND(L110&gt;0,L110&lt;=5),"T1c"," ")&amp;IF(AND(M110&gt;0,M110&lt;=5),"T1p"," ")</f>
        <v>  </v>
      </c>
      <c r="G110" t="str">
        <f>IF(AND(P110&gt;0,P110&lt;=5),"T2c"," ")&amp;IF(AND(Q110&gt;0,Q110&lt;=5),"T2p"," ")</f>
        <v>  </v>
      </c>
      <c r="H110" s="32">
        <f>I$19</f>
        <v>0.0019353581</v>
      </c>
      <c r="I110" s="3">
        <f>'orig. data'!D91</f>
        <v>0.0013066126</v>
      </c>
      <c r="J110" s="3">
        <f>'orig. data'!R91</f>
        <v>0.0010177109</v>
      </c>
      <c r="K110" s="30">
        <f>J$19</f>
        <v>0.0017404419</v>
      </c>
      <c r="L110" s="6">
        <f>'orig. data'!B91</f>
        <v>160</v>
      </c>
      <c r="M110" s="6">
        <f>'orig. data'!C91</f>
        <v>130864</v>
      </c>
      <c r="N110" s="12">
        <f>'orig. data'!G91</f>
        <v>4.10363E-05</v>
      </c>
      <c r="P110" s="6">
        <f>'orig. data'!P91</f>
        <v>122</v>
      </c>
      <c r="Q110" s="6">
        <f>'orig. data'!Q91</f>
        <v>126331</v>
      </c>
      <c r="R110" s="12">
        <f>'orig. data'!U91</f>
        <v>3.8797139E-07</v>
      </c>
      <c r="T110" s="12">
        <f>'orig. data'!AD91</f>
        <v>0.1029346834</v>
      </c>
    </row>
    <row r="111" spans="1:20" ht="12.75">
      <c r="A111" s="2">
        <v>92</v>
      </c>
      <c r="B111" t="s">
        <v>291</v>
      </c>
      <c r="C111">
        <f t="shared" si="13"/>
      </c>
      <c r="D111">
        <f t="shared" si="14"/>
      </c>
      <c r="E111">
        <f t="shared" si="15"/>
      </c>
      <c r="F111" t="str">
        <f>IF(AND(L111&gt;0,L111&lt;=5),"T1c"," ")&amp;IF(AND(M111&gt;0,M111&lt;=5),"T1p"," ")</f>
        <v>  </v>
      </c>
      <c r="G111" t="str">
        <f>IF(AND(P111&gt;0,P111&lt;=5),"T2c"," ")&amp;IF(AND(Q111&gt;0,Q111&lt;=5),"T2p"," ")</f>
        <v>  </v>
      </c>
      <c r="H111" s="32">
        <f>I$19</f>
        <v>0.0019353581</v>
      </c>
      <c r="I111" s="3">
        <f>'orig. data'!D92</f>
        <v>0.0019529174</v>
      </c>
      <c r="J111" s="3">
        <f>'orig. data'!R92</f>
        <v>0.0019745521</v>
      </c>
      <c r="K111" s="30">
        <f>J$19</f>
        <v>0.0017404419</v>
      </c>
      <c r="L111" s="6">
        <f>'orig. data'!B92</f>
        <v>147</v>
      </c>
      <c r="M111" s="6">
        <f>'orig. data'!C92</f>
        <v>79394</v>
      </c>
      <c r="N111" s="12">
        <f>'orig. data'!G92</f>
        <v>0.927275044</v>
      </c>
      <c r="P111" s="6">
        <f>'orig. data'!P92</f>
        <v>144</v>
      </c>
      <c r="Q111" s="6">
        <f>'orig. data'!Q92</f>
        <v>76471</v>
      </c>
      <c r="R111" s="12">
        <f>'orig. data'!U92</f>
        <v>0.2058013649</v>
      </c>
      <c r="T111" s="12">
        <f>'orig. data'!AD92</f>
        <v>0.7234334191</v>
      </c>
    </row>
    <row r="112" spans="2:20" ht="12.75">
      <c r="B112"/>
      <c r="C112"/>
      <c r="D112"/>
      <c r="E112"/>
      <c r="F112"/>
      <c r="G112"/>
      <c r="H112" s="32"/>
      <c r="I112" s="3"/>
      <c r="J112" s="3"/>
      <c r="K112" s="30"/>
      <c r="L112" s="6"/>
      <c r="M112" s="6"/>
      <c r="N112" s="12"/>
      <c r="P112" s="6"/>
      <c r="Q112" s="6"/>
      <c r="R112" s="12"/>
      <c r="T112" s="12"/>
    </row>
    <row r="113" spans="1:20" ht="12.75">
      <c r="A113" s="2">
        <v>93</v>
      </c>
      <c r="B113" t="s">
        <v>211</v>
      </c>
      <c r="C113" t="str">
        <f t="shared" si="13"/>
        <v>1</v>
      </c>
      <c r="D113" t="str">
        <f t="shared" si="14"/>
        <v>2</v>
      </c>
      <c r="E113">
        <f t="shared" si="15"/>
      </c>
      <c r="F113" t="str">
        <f>IF(AND(L113&gt;0,L113&lt;=5),"T1c"," ")&amp;IF(AND(M113&gt;0,M113&lt;=5),"T1p"," ")</f>
        <v>  </v>
      </c>
      <c r="G113" t="str">
        <f>IF(AND(P113&gt;0,P113&lt;=5),"T2c"," ")&amp;IF(AND(Q113&gt;0,Q113&lt;=5),"T2p"," ")</f>
        <v>  </v>
      </c>
      <c r="H113" s="32">
        <f>I$19</f>
        <v>0.0019353581</v>
      </c>
      <c r="I113" s="3">
        <f>'orig. data'!D99</f>
        <v>0.00112412</v>
      </c>
      <c r="J113" s="3">
        <f>'orig. data'!R99</f>
        <v>0.0009053337</v>
      </c>
      <c r="K113" s="30">
        <f>J$19</f>
        <v>0.0017404419</v>
      </c>
      <c r="L113" s="6">
        <f>'orig. data'!B99</f>
        <v>113</v>
      </c>
      <c r="M113" s="6">
        <f>'orig. data'!C99</f>
        <v>99868</v>
      </c>
      <c r="N113" s="12">
        <f>'orig. data'!G99</f>
        <v>6.4030085E-07</v>
      </c>
      <c r="P113" s="6">
        <f>'orig. data'!P99</f>
        <v>99</v>
      </c>
      <c r="Q113" s="6">
        <f>'orig. data'!Q99</f>
        <v>109766</v>
      </c>
      <c r="R113" s="12">
        <f>'orig. data'!U99</f>
        <v>1.1682162E-08</v>
      </c>
      <c r="T113" s="12">
        <f>'orig. data'!AD99</f>
        <v>0.2214527684</v>
      </c>
    </row>
    <row r="114" spans="1:20" ht="12.75">
      <c r="A114" s="2">
        <v>94</v>
      </c>
      <c r="B114" t="s">
        <v>109</v>
      </c>
      <c r="C114">
        <f t="shared" si="13"/>
      </c>
      <c r="D114">
        <f t="shared" si="14"/>
      </c>
      <c r="E114">
        <f t="shared" si="15"/>
      </c>
      <c r="F114" t="str">
        <f>IF(AND(L114&gt;0,L114&lt;=5),"T1c"," ")&amp;IF(AND(M114&gt;0,M114&lt;=5),"T1p"," ")</f>
        <v>  </v>
      </c>
      <c r="G114" t="str">
        <f>IF(AND(P114&gt;0,P114&lt;=5),"T2c"," ")&amp;IF(AND(Q114&gt;0,Q114&lt;=5),"T2p"," ")</f>
        <v>  </v>
      </c>
      <c r="H114" s="32">
        <f>I$19</f>
        <v>0.0019353581</v>
      </c>
      <c r="I114" s="3">
        <f>'orig. data'!D100</f>
        <v>0.0016835146</v>
      </c>
      <c r="J114" s="3">
        <f>'orig. data'!R100</f>
        <v>0.0015245468</v>
      </c>
      <c r="K114" s="30">
        <f>J$19</f>
        <v>0.0017404419</v>
      </c>
      <c r="L114" s="6">
        <f>'orig. data'!B100</f>
        <v>91</v>
      </c>
      <c r="M114" s="6">
        <f>'orig. data'!C100</f>
        <v>57579</v>
      </c>
      <c r="N114" s="12">
        <f>'orig. data'!G100</f>
        <v>0.2408010265</v>
      </c>
      <c r="P114" s="6">
        <f>'orig. data'!P100</f>
        <v>80</v>
      </c>
      <c r="Q114" s="6">
        <f>'orig. data'!Q100</f>
        <v>55400</v>
      </c>
      <c r="R114" s="12">
        <f>'orig. data'!U100</f>
        <v>0.2881950525</v>
      </c>
      <c r="T114" s="12">
        <f>'orig. data'!AD100</f>
        <v>0.6936747424</v>
      </c>
    </row>
    <row r="115" spans="2:20" ht="12.75">
      <c r="B115"/>
      <c r="C115"/>
      <c r="D115"/>
      <c r="E115"/>
      <c r="F115"/>
      <c r="G115"/>
      <c r="H115" s="32"/>
      <c r="I115" s="3"/>
      <c r="J115" s="3"/>
      <c r="K115" s="30"/>
      <c r="L115" s="6"/>
      <c r="M115" s="6"/>
      <c r="N115" s="12"/>
      <c r="P115" s="6"/>
      <c r="Q115" s="6"/>
      <c r="R115" s="12"/>
      <c r="T115" s="12"/>
    </row>
    <row r="116" spans="1:20" ht="12.75">
      <c r="A116" s="2">
        <v>95</v>
      </c>
      <c r="B116" t="s">
        <v>292</v>
      </c>
      <c r="C116" t="str">
        <f t="shared" si="13"/>
        <v>1</v>
      </c>
      <c r="D116" t="str">
        <f t="shared" si="14"/>
        <v>2</v>
      </c>
      <c r="E116">
        <f t="shared" si="15"/>
      </c>
      <c r="F116" t="str">
        <f>IF(AND(L116&gt;0,L116&lt;=5),"T1c"," ")&amp;IF(AND(M116&gt;0,M116&lt;=5),"T1p"," ")</f>
        <v>  </v>
      </c>
      <c r="G116" t="str">
        <f>IF(AND(P116&gt;0,P116&lt;=5),"T2c"," ")&amp;IF(AND(Q116&gt;0,Q116&lt;=5),"T2p"," ")</f>
        <v>  </v>
      </c>
      <c r="H116" s="32">
        <f>I$19</f>
        <v>0.0019353581</v>
      </c>
      <c r="I116" s="3">
        <f>'orig. data'!D93</f>
        <v>0.0009724758</v>
      </c>
      <c r="J116" s="3">
        <f>'orig. data'!R93</f>
        <v>0.0006566628</v>
      </c>
      <c r="K116" s="30">
        <f>J$19</f>
        <v>0.0017404419</v>
      </c>
      <c r="L116" s="6">
        <f>'orig. data'!B93</f>
        <v>104</v>
      </c>
      <c r="M116" s="6">
        <f>'orig. data'!C93</f>
        <v>102038</v>
      </c>
      <c r="N116" s="12">
        <f>'orig. data'!G93</f>
        <v>1.0174116E-09</v>
      </c>
      <c r="P116" s="6">
        <f>'orig. data'!P93</f>
        <v>79</v>
      </c>
      <c r="Q116" s="6">
        <f>'orig. data'!Q93</f>
        <v>116108</v>
      </c>
      <c r="R116" s="12">
        <f>'orig. data'!U93</f>
        <v>1.304241E-14</v>
      </c>
      <c r="T116" s="12">
        <f>'orig. data'!AD93</f>
        <v>0.0256864571</v>
      </c>
    </row>
    <row r="117" spans="1:20" ht="12.75">
      <c r="A117" s="2">
        <v>96</v>
      </c>
      <c r="B117" t="s">
        <v>110</v>
      </c>
      <c r="C117">
        <f t="shared" si="13"/>
      </c>
      <c r="D117">
        <f t="shared" si="14"/>
      </c>
      <c r="E117">
        <f t="shared" si="15"/>
      </c>
      <c r="F117" t="str">
        <f>IF(AND(L117&gt;0,L117&lt;=5),"T1c"," ")&amp;IF(AND(M117&gt;0,M117&lt;=5),"T1p"," ")</f>
        <v>  </v>
      </c>
      <c r="G117" t="str">
        <f>IF(AND(P117&gt;0,P117&lt;=5),"T2c"," ")&amp;IF(AND(Q117&gt;0,Q117&lt;=5),"T2p"," ")</f>
        <v>  </v>
      </c>
      <c r="H117" s="32">
        <f>I$19</f>
        <v>0.0019353581</v>
      </c>
      <c r="I117" s="3">
        <f>'orig. data'!D94</f>
        <v>0.0015301053</v>
      </c>
      <c r="J117" s="3">
        <f>'orig. data'!R94</f>
        <v>0.0014356625</v>
      </c>
      <c r="K117" s="30">
        <f>J$19</f>
        <v>0.0017404419</v>
      </c>
      <c r="L117" s="6">
        <f>'orig. data'!B94</f>
        <v>143</v>
      </c>
      <c r="M117" s="6">
        <f>'orig. data'!C94</f>
        <v>98398</v>
      </c>
      <c r="N117" s="12">
        <f>'orig. data'!G94</f>
        <v>0.0184852327</v>
      </c>
      <c r="P117" s="6">
        <f>'orig. data'!P94</f>
        <v>131</v>
      </c>
      <c r="Q117" s="6">
        <f>'orig. data'!Q94</f>
        <v>95958</v>
      </c>
      <c r="R117" s="12">
        <f>'orig. data'!U94</f>
        <v>0.0629000347</v>
      </c>
      <c r="T117" s="12">
        <f>'orig. data'!AD94</f>
        <v>0.8280248131</v>
      </c>
    </row>
    <row r="118" spans="2:20" ht="12.75">
      <c r="B118"/>
      <c r="C118"/>
      <c r="D118"/>
      <c r="E118"/>
      <c r="F118"/>
      <c r="G118"/>
      <c r="H118" s="32"/>
      <c r="I118" s="3"/>
      <c r="J118" s="3"/>
      <c r="K118" s="30"/>
      <c r="L118" s="6"/>
      <c r="M118" s="6"/>
      <c r="N118" s="12"/>
      <c r="P118" s="6"/>
      <c r="Q118" s="6"/>
      <c r="R118" s="12"/>
      <c r="T118" s="12"/>
    </row>
    <row r="119" spans="1:20" ht="12.75">
      <c r="A119" s="2">
        <v>97</v>
      </c>
      <c r="B119" t="s">
        <v>212</v>
      </c>
      <c r="C119" t="str">
        <f t="shared" si="13"/>
        <v>1</v>
      </c>
      <c r="D119" t="str">
        <f t="shared" si="14"/>
        <v>2</v>
      </c>
      <c r="E119">
        <f t="shared" si="15"/>
      </c>
      <c r="F119" t="str">
        <f>IF(AND(L119&gt;0,L119&lt;=5),"T1c"," ")&amp;IF(AND(M119&gt;0,M119&lt;=5),"T1p"," ")</f>
        <v>  </v>
      </c>
      <c r="G119" t="str">
        <f>IF(AND(P119&gt;0,P119&lt;=5),"T2c"," ")&amp;IF(AND(Q119&gt;0,Q119&lt;=5),"T2p"," ")</f>
        <v>  </v>
      </c>
      <c r="H119" s="32">
        <f>I$19</f>
        <v>0.0019353581</v>
      </c>
      <c r="I119" s="3">
        <f>'orig. data'!D102</f>
        <v>0.0011017871</v>
      </c>
      <c r="J119" s="3">
        <f>'orig. data'!R102</f>
        <v>0.0007660609</v>
      </c>
      <c r="K119" s="30">
        <f>J$19</f>
        <v>0.0017404419</v>
      </c>
      <c r="L119" s="6">
        <f>'orig. data'!B102</f>
        <v>86</v>
      </c>
      <c r="M119" s="6">
        <f>'orig. data'!C102</f>
        <v>68428</v>
      </c>
      <c r="N119" s="12">
        <f>'orig. data'!G102</f>
        <v>1.0646E-05</v>
      </c>
      <c r="P119" s="6">
        <f>'orig. data'!P102</f>
        <v>60</v>
      </c>
      <c r="Q119" s="6">
        <f>'orig. data'!Q102</f>
        <v>73968</v>
      </c>
      <c r="R119" s="12">
        <f>'orig. data'!U102</f>
        <v>9.6962867E-09</v>
      </c>
      <c r="T119" s="12">
        <f>'orig. data'!AD102</f>
        <v>0.0741222621</v>
      </c>
    </row>
    <row r="120" spans="1:20" ht="12.75">
      <c r="A120" s="2">
        <v>98</v>
      </c>
      <c r="B120" t="s">
        <v>295</v>
      </c>
      <c r="C120" t="str">
        <f aca="true" t="shared" si="40" ref="C120:C138">IF(AND(N120&lt;=0.005,N120&gt;0),"1","")</f>
        <v>1</v>
      </c>
      <c r="D120" t="str">
        <f aca="true" t="shared" si="41" ref="D120:D188">IF(AND(R120&lt;=0.005,R120&gt;0),"2","")</f>
        <v>2</v>
      </c>
      <c r="E120">
        <f aca="true" t="shared" si="42" ref="E120:E188">IF(AND(T120&lt;=0.005,T120&gt;0),"t","")</f>
      </c>
      <c r="F120" t="str">
        <f>IF(AND(L120&gt;0,L120&lt;=5),"T1c"," ")&amp;IF(AND(M120&gt;0,M120&lt;=5),"T1p"," ")</f>
        <v>  </v>
      </c>
      <c r="G120" t="str">
        <f>IF(AND(P120&gt;0,P120&lt;=5),"T2c"," ")&amp;IF(AND(Q120&gt;0,Q120&lt;=5),"T2p"," ")</f>
        <v>  </v>
      </c>
      <c r="H120" s="32">
        <f>I$19</f>
        <v>0.0019353581</v>
      </c>
      <c r="I120" s="3">
        <f>'orig. data'!D103</f>
        <v>0.0013360184</v>
      </c>
      <c r="J120" s="3">
        <f>'orig. data'!R103</f>
        <v>0.0012090371</v>
      </c>
      <c r="K120" s="30">
        <f>J$19</f>
        <v>0.0017404419</v>
      </c>
      <c r="L120" s="6">
        <f>'orig. data'!B103</f>
        <v>139</v>
      </c>
      <c r="M120" s="6">
        <f>'orig. data'!C103</f>
        <v>111202</v>
      </c>
      <c r="N120" s="12">
        <f>'orig. data'!G103</f>
        <v>0.0002285706</v>
      </c>
      <c r="P120" s="6">
        <f>'orig. data'!P103</f>
        <v>130</v>
      </c>
      <c r="Q120" s="6">
        <f>'orig. data'!Q103</f>
        <v>115127</v>
      </c>
      <c r="R120" s="12">
        <f>'orig. data'!U103</f>
        <v>0.0004276896</v>
      </c>
      <c r="T120" s="12">
        <f>'orig. data'!AD103</f>
        <v>0.6262770867</v>
      </c>
    </row>
    <row r="121" spans="1:20" ht="12.75">
      <c r="A121" s="2">
        <v>99</v>
      </c>
      <c r="B121" t="s">
        <v>303</v>
      </c>
      <c r="C121">
        <f t="shared" si="40"/>
      </c>
      <c r="D121" t="str">
        <f t="shared" si="41"/>
        <v>2</v>
      </c>
      <c r="E121">
        <f t="shared" si="42"/>
      </c>
      <c r="F121" t="str">
        <f>IF(AND(L121&gt;0,L121&lt;=5),"T1c"," ")&amp;IF(AND(M121&gt;0,M121&lt;=5),"T1p"," ")</f>
        <v>  </v>
      </c>
      <c r="G121" t="str">
        <f>IF(AND(P121&gt;0,P121&lt;=5),"T2c"," ")&amp;IF(AND(Q121&gt;0,Q121&lt;=5),"T2p"," ")</f>
        <v>  </v>
      </c>
      <c r="H121" s="32">
        <f>I$19</f>
        <v>0.0019353581</v>
      </c>
      <c r="I121" s="38"/>
      <c r="J121" s="3">
        <f>'orig. data'!R104</f>
        <v>0.0004291008</v>
      </c>
      <c r="K121" s="30">
        <f>J$19</f>
        <v>0.0017404419</v>
      </c>
      <c r="L121" s="39"/>
      <c r="M121" s="39"/>
      <c r="N121" s="40"/>
      <c r="P121" s="6">
        <f>'orig. data'!P104</f>
        <v>6</v>
      </c>
      <c r="Q121" s="6">
        <f>'orig. data'!Q104</f>
        <v>14011</v>
      </c>
      <c r="R121" s="12">
        <f>'orig. data'!U104</f>
        <v>0.0013413131</v>
      </c>
      <c r="T121" s="12">
        <f>'orig. data'!AD104</f>
        <v>0.9945513467</v>
      </c>
    </row>
    <row r="122" spans="2:20" ht="12.75">
      <c r="B122"/>
      <c r="C122"/>
      <c r="D122"/>
      <c r="E122"/>
      <c r="F122"/>
      <c r="G122"/>
      <c r="H122" s="32"/>
      <c r="I122" s="38"/>
      <c r="J122" s="3"/>
      <c r="K122" s="30"/>
      <c r="L122" s="39"/>
      <c r="M122" s="39"/>
      <c r="N122" s="40"/>
      <c r="P122" s="6"/>
      <c r="Q122" s="6"/>
      <c r="R122" s="12"/>
      <c r="T122" s="12"/>
    </row>
    <row r="123" spans="1:20" ht="12.75">
      <c r="A123" s="2">
        <v>100</v>
      </c>
      <c r="B123" t="s">
        <v>209</v>
      </c>
      <c r="C123" t="str">
        <f t="shared" si="40"/>
        <v>1</v>
      </c>
      <c r="D123" t="str">
        <f t="shared" si="41"/>
        <v>2</v>
      </c>
      <c r="E123">
        <f t="shared" si="42"/>
      </c>
      <c r="F123" t="str">
        <f>IF(AND(L123&gt;0,L123&lt;=5),"T1c"," ")&amp;IF(AND(M123&gt;0,M123&lt;=5),"T1p"," ")</f>
        <v>  </v>
      </c>
      <c r="G123" t="str">
        <f>IF(AND(P123&gt;0,P123&lt;=5),"T2c"," ")&amp;IF(AND(Q123&gt;0,Q123&lt;=5),"T2p"," ")</f>
        <v>  </v>
      </c>
      <c r="H123" s="32">
        <f>I$19</f>
        <v>0.0019353581</v>
      </c>
      <c r="I123" s="3">
        <f>'orig. data'!D95</f>
        <v>0.0003921072</v>
      </c>
      <c r="J123" s="3">
        <f>'orig. data'!R95</f>
        <v>0.0004257276</v>
      </c>
      <c r="K123" s="30">
        <f>J$19</f>
        <v>0.0017404419</v>
      </c>
      <c r="L123" s="6">
        <f>'orig. data'!B95</f>
        <v>8</v>
      </c>
      <c r="M123" s="6">
        <f>'orig. data'!C95</f>
        <v>19863</v>
      </c>
      <c r="N123" s="12">
        <f>'orig. data'!G95</f>
        <v>1.55603E-05</v>
      </c>
      <c r="P123" s="6">
        <f>'orig. data'!P95</f>
        <v>13</v>
      </c>
      <c r="Q123" s="6">
        <f>'orig. data'!Q95</f>
        <v>28579</v>
      </c>
      <c r="R123" s="12">
        <f>'orig. data'!U95</f>
        <v>4.1425672E-06</v>
      </c>
      <c r="T123" s="12">
        <f>'orig. data'!AD95</f>
        <v>0.805930245</v>
      </c>
    </row>
    <row r="124" spans="1:20" ht="12.75">
      <c r="A124" s="2">
        <v>101</v>
      </c>
      <c r="B124" t="s">
        <v>293</v>
      </c>
      <c r="C124" t="str">
        <f t="shared" si="40"/>
        <v>1</v>
      </c>
      <c r="D124" t="str">
        <f t="shared" si="41"/>
        <v>2</v>
      </c>
      <c r="E124">
        <f t="shared" si="42"/>
      </c>
      <c r="F124" t="str">
        <f>IF(AND(L124&gt;0,L124&lt;=5),"T1c"," ")&amp;IF(AND(M124&gt;0,M124&lt;=5),"T1p"," ")</f>
        <v>  </v>
      </c>
      <c r="G124" t="str">
        <f>IF(AND(P124&gt;0,P124&lt;=5),"T2c"," ")&amp;IF(AND(Q124&gt;0,Q124&lt;=5),"T2p"," ")</f>
        <v>  </v>
      </c>
      <c r="H124" s="32">
        <f>I$19</f>
        <v>0.0019353581</v>
      </c>
      <c r="I124" s="3">
        <f>'orig. data'!D96</f>
        <v>0.0013051814</v>
      </c>
      <c r="J124" s="3">
        <f>'orig. data'!R96</f>
        <v>0.0011776365</v>
      </c>
      <c r="K124" s="30">
        <f>J$19</f>
        <v>0.0017404419</v>
      </c>
      <c r="L124" s="6">
        <f>'orig. data'!B96</f>
        <v>123</v>
      </c>
      <c r="M124" s="6">
        <f>'orig. data'!C96</f>
        <v>90198</v>
      </c>
      <c r="N124" s="12">
        <f>'orig. data'!G96</f>
        <v>0.0002003595</v>
      </c>
      <c r="P124" s="6">
        <f>'orig. data'!P96</f>
        <v>118</v>
      </c>
      <c r="Q124" s="6">
        <f>'orig. data'!Q96</f>
        <v>95242</v>
      </c>
      <c r="R124" s="12">
        <f>'orig. data'!U96</f>
        <v>0.0003392841</v>
      </c>
      <c r="T124" s="12">
        <f>'orig. data'!AD96</f>
        <v>0.6316483023</v>
      </c>
    </row>
    <row r="125" spans="1:20" ht="12.75">
      <c r="A125" s="2">
        <v>102</v>
      </c>
      <c r="B125" t="s">
        <v>210</v>
      </c>
      <c r="C125" t="str">
        <f t="shared" si="40"/>
        <v>1</v>
      </c>
      <c r="D125" t="str">
        <f t="shared" si="41"/>
        <v>2</v>
      </c>
      <c r="E125">
        <f t="shared" si="42"/>
      </c>
      <c r="F125" t="str">
        <f>IF(AND(L125&gt;0,L125&lt;=5),"T1c"," ")&amp;IF(AND(M125&gt;0,M125&lt;=5),"T1p"," ")</f>
        <v>  </v>
      </c>
      <c r="G125" t="str">
        <f>IF(AND(P125&gt;0,P125&lt;=5),"T2c"," ")&amp;IF(AND(Q125&gt;0,Q125&lt;=5),"T2p"," ")</f>
        <v>  </v>
      </c>
      <c r="H125" s="32">
        <f>I$19</f>
        <v>0.0019353581</v>
      </c>
      <c r="I125" s="3">
        <f>'orig. data'!D97</f>
        <v>0.000979544</v>
      </c>
      <c r="J125" s="3">
        <f>'orig. data'!R97</f>
        <v>0.0009873824</v>
      </c>
      <c r="K125" s="30">
        <f>J$19</f>
        <v>0.0017404419</v>
      </c>
      <c r="L125" s="6">
        <f>'orig. data'!B97</f>
        <v>126</v>
      </c>
      <c r="M125" s="6">
        <f>'orig. data'!C97</f>
        <v>139221</v>
      </c>
      <c r="N125" s="12">
        <f>'orig. data'!G97</f>
        <v>6.463765E-11</v>
      </c>
      <c r="P125" s="6">
        <f>'orig. data'!P97</f>
        <v>128</v>
      </c>
      <c r="Q125" s="6">
        <f>'orig. data'!Q97</f>
        <v>137978</v>
      </c>
      <c r="R125" s="12">
        <f>'orig. data'!U97</f>
        <v>6.0748623E-08</v>
      </c>
      <c r="T125" s="12">
        <f>'orig. data'!AD97</f>
        <v>0.7553958087</v>
      </c>
    </row>
    <row r="126" spans="1:20" ht="12.75">
      <c r="A126" s="2">
        <v>103</v>
      </c>
      <c r="B126" t="s">
        <v>294</v>
      </c>
      <c r="C126">
        <f t="shared" si="40"/>
      </c>
      <c r="D126">
        <f t="shared" si="41"/>
      </c>
      <c r="E126">
        <f t="shared" si="42"/>
      </c>
      <c r="F126" t="str">
        <f>IF(AND(L126&gt;0,L126&lt;=5),"T1c"," ")&amp;IF(AND(M126&gt;0,M126&lt;=5),"T1p"," ")</f>
        <v>  </v>
      </c>
      <c r="G126" t="str">
        <f>IF(AND(P126&gt;0,P126&lt;=5),"T2c"," ")&amp;IF(AND(Q126&gt;0,Q126&lt;=5),"T2p"," ")</f>
        <v>  </v>
      </c>
      <c r="H126" s="32">
        <f>I$19</f>
        <v>0.0019353581</v>
      </c>
      <c r="I126" s="3">
        <f>'orig. data'!D98</f>
        <v>0.0017512354</v>
      </c>
      <c r="J126" s="3">
        <f>'orig. data'!R98</f>
        <v>0.0017158634</v>
      </c>
      <c r="K126" s="30">
        <f>J$19</f>
        <v>0.0017404419</v>
      </c>
      <c r="L126" s="6">
        <f>'orig. data'!B98</f>
        <v>109</v>
      </c>
      <c r="M126" s="6">
        <f>'orig. data'!C98</f>
        <v>62283</v>
      </c>
      <c r="N126" s="12">
        <f>'orig. data'!G98</f>
        <v>0.366578537</v>
      </c>
      <c r="P126" s="6">
        <f>'orig. data'!P98</f>
        <v>110</v>
      </c>
      <c r="Q126" s="6">
        <f>'orig. data'!Q98</f>
        <v>61025</v>
      </c>
      <c r="R126" s="12">
        <f>'orig. data'!U98</f>
        <v>0.8988103639</v>
      </c>
      <c r="T126" s="12">
        <f>'orig. data'!AD98</f>
        <v>0.9222843908</v>
      </c>
    </row>
    <row r="127" spans="2:20" ht="12.75">
      <c r="B127"/>
      <c r="C127"/>
      <c r="D127"/>
      <c r="E127"/>
      <c r="F127"/>
      <c r="G127"/>
      <c r="H127" s="32"/>
      <c r="I127" s="3"/>
      <c r="J127" s="3"/>
      <c r="K127" s="30"/>
      <c r="L127" s="6"/>
      <c r="M127" s="6"/>
      <c r="N127" s="12"/>
      <c r="P127" s="6"/>
      <c r="Q127" s="6"/>
      <c r="R127" s="12"/>
      <c r="T127" s="12"/>
    </row>
    <row r="128" spans="1:20" ht="12.75">
      <c r="A128" s="2">
        <v>104</v>
      </c>
      <c r="B128" t="s">
        <v>296</v>
      </c>
      <c r="C128" t="str">
        <f t="shared" si="40"/>
        <v>1</v>
      </c>
      <c r="D128" t="str">
        <f t="shared" si="41"/>
        <v>2</v>
      </c>
      <c r="E128">
        <f t="shared" si="42"/>
      </c>
      <c r="F128" t="str">
        <f>IF(AND(L128&gt;0,L128&lt;=5),"T1c"," ")&amp;IF(AND(M128&gt;0,M128&lt;=5),"T1p"," ")</f>
        <v>  </v>
      </c>
      <c r="G128" t="str">
        <f>IF(AND(P128&gt;0,P128&lt;=5),"T2c"," ")&amp;IF(AND(Q128&gt;0,Q128&lt;=5),"T2p"," ")</f>
        <v>  </v>
      </c>
      <c r="H128" s="32">
        <f>I$19</f>
        <v>0.0019353581</v>
      </c>
      <c r="I128" s="3">
        <f>'orig. data'!D105</f>
        <v>0.001213353</v>
      </c>
      <c r="J128" s="3">
        <f>'orig. data'!R105</f>
        <v>0.0009957646</v>
      </c>
      <c r="K128" s="30">
        <f>J$19</f>
        <v>0.0017404419</v>
      </c>
      <c r="L128" s="6">
        <f>'orig. data'!B105</f>
        <v>146</v>
      </c>
      <c r="M128" s="6">
        <f>'orig. data'!C105</f>
        <v>122708</v>
      </c>
      <c r="N128" s="12">
        <f>'orig. data'!G105</f>
        <v>2.7597694E-06</v>
      </c>
      <c r="P128" s="6">
        <f>'orig. data'!P105</f>
        <v>109</v>
      </c>
      <c r="Q128" s="6">
        <f>'orig. data'!Q105</f>
        <v>116035</v>
      </c>
      <c r="R128" s="12">
        <f>'orig. data'!U105</f>
        <v>4.6626886E-07</v>
      </c>
      <c r="T128" s="12">
        <f>'orig. data'!AD105</f>
        <v>0.2402509391</v>
      </c>
    </row>
    <row r="129" spans="1:20" ht="12.75">
      <c r="A129" s="2">
        <v>105</v>
      </c>
      <c r="B129" t="s">
        <v>297</v>
      </c>
      <c r="C129">
        <f t="shared" si="40"/>
      </c>
      <c r="D129" t="str">
        <f t="shared" si="41"/>
        <v>2</v>
      </c>
      <c r="E129" t="str">
        <f t="shared" si="42"/>
        <v>t</v>
      </c>
      <c r="F129" t="str">
        <f>IF(AND(L129&gt;0,L129&lt;=5),"T1c"," ")&amp;IF(AND(M129&gt;0,M129&lt;=5),"T1p"," ")</f>
        <v>  </v>
      </c>
      <c r="G129" t="str">
        <f>IF(AND(P129&gt;0,P129&lt;=5),"T2c"," ")&amp;IF(AND(Q129&gt;0,Q129&lt;=5),"T2p"," ")</f>
        <v>  </v>
      </c>
      <c r="H129" s="32">
        <f>I$19</f>
        <v>0.0019353581</v>
      </c>
      <c r="I129" s="3">
        <f>'orig. data'!D106</f>
        <v>0.0017120813</v>
      </c>
      <c r="J129" s="3">
        <f>'orig. data'!R106</f>
        <v>0.0010251144</v>
      </c>
      <c r="K129" s="30">
        <f>J$19</f>
        <v>0.0017404419</v>
      </c>
      <c r="L129" s="6">
        <f>'orig. data'!B106</f>
        <v>156</v>
      </c>
      <c r="M129" s="6">
        <f>'orig. data'!C106</f>
        <v>99767</v>
      </c>
      <c r="N129" s="12">
        <f>'orig. data'!G106</f>
        <v>0.2041570782</v>
      </c>
      <c r="P129" s="6">
        <f>'orig. data'!P106</f>
        <v>92</v>
      </c>
      <c r="Q129" s="6">
        <f>'orig. data'!Q106</f>
        <v>96269</v>
      </c>
      <c r="R129" s="12">
        <f>'orig. data'!U106</f>
        <v>6.9322738E-06</v>
      </c>
      <c r="T129" s="12">
        <f>'orig. data'!AD106</f>
        <v>0.000773836</v>
      </c>
    </row>
    <row r="130" spans="2:20" ht="12.75">
      <c r="B130"/>
      <c r="C130"/>
      <c r="D130"/>
      <c r="E130"/>
      <c r="F130"/>
      <c r="G130"/>
      <c r="H130" s="32"/>
      <c r="I130" s="3"/>
      <c r="J130" s="3"/>
      <c r="K130" s="30"/>
      <c r="L130" s="6"/>
      <c r="M130" s="6"/>
      <c r="N130" s="12"/>
      <c r="P130" s="6"/>
      <c r="Q130" s="6"/>
      <c r="R130" s="12"/>
      <c r="T130" s="12"/>
    </row>
    <row r="131" spans="1:20" ht="12.75">
      <c r="A131" s="2">
        <v>106</v>
      </c>
      <c r="B131" t="s">
        <v>298</v>
      </c>
      <c r="C131" t="str">
        <f t="shared" si="40"/>
        <v>1</v>
      </c>
      <c r="D131" t="str">
        <f t="shared" si="41"/>
        <v>2</v>
      </c>
      <c r="E131">
        <f t="shared" si="42"/>
      </c>
      <c r="F131" t="str">
        <f>IF(AND(L131&gt;0,L131&lt;=5),"T1c"," ")&amp;IF(AND(M131&gt;0,M131&lt;=5),"T1p"," ")</f>
        <v>  </v>
      </c>
      <c r="G131" t="str">
        <f>IF(AND(P131&gt;0,P131&lt;=5),"T2c"," ")&amp;IF(AND(Q131&gt;0,Q131&lt;=5),"T2p"," ")</f>
        <v>  </v>
      </c>
      <c r="H131" s="32">
        <f>I$19</f>
        <v>0.0019353581</v>
      </c>
      <c r="I131" s="3">
        <f>'orig. data'!D107</f>
        <v>0.0007537161</v>
      </c>
      <c r="J131" s="3">
        <f>'orig. data'!R107</f>
        <v>0.0006377142</v>
      </c>
      <c r="K131" s="30">
        <f>J$19</f>
        <v>0.0017404419</v>
      </c>
      <c r="L131" s="6">
        <f>'orig. data'!B107</f>
        <v>47</v>
      </c>
      <c r="M131" s="6">
        <f>'orig. data'!C107</f>
        <v>54521</v>
      </c>
      <c r="N131" s="12">
        <f>'orig. data'!G107</f>
        <v>8.3985796E-09</v>
      </c>
      <c r="P131" s="6">
        <f>'orig. data'!P107</f>
        <v>41</v>
      </c>
      <c r="Q131" s="6">
        <f>'orig. data'!Q107</f>
        <v>59669</v>
      </c>
      <c r="R131" s="12">
        <f>'orig. data'!U107</f>
        <v>1.8715564E-09</v>
      </c>
      <c r="T131" s="12">
        <f>'orig. data'!AD107</f>
        <v>0.560785354</v>
      </c>
    </row>
    <row r="132" spans="1:20" ht="12.75">
      <c r="A132" s="2">
        <v>107</v>
      </c>
      <c r="B132" t="s">
        <v>299</v>
      </c>
      <c r="C132">
        <f t="shared" si="40"/>
      </c>
      <c r="D132">
        <f t="shared" si="41"/>
      </c>
      <c r="E132">
        <f t="shared" si="42"/>
      </c>
      <c r="F132" t="str">
        <f>IF(AND(L132&gt;0,L132&lt;=5),"T1c"," ")&amp;IF(AND(M132&gt;0,M132&lt;=5),"T1p"," ")</f>
        <v>  </v>
      </c>
      <c r="G132" t="str">
        <f>IF(AND(P132&gt;0,P132&lt;=5),"T2c"," ")&amp;IF(AND(Q132&gt;0,Q132&lt;=5),"T2p"," ")</f>
        <v>  </v>
      </c>
      <c r="H132" s="32">
        <f>I$19</f>
        <v>0.0019353581</v>
      </c>
      <c r="I132" s="3">
        <f>'orig. data'!D108</f>
        <v>0.0022648523</v>
      </c>
      <c r="J132" s="3">
        <f>'orig. data'!R108</f>
        <v>0.0020699943</v>
      </c>
      <c r="K132" s="30">
        <f>J$19</f>
        <v>0.0017404419</v>
      </c>
      <c r="L132" s="6">
        <f>'orig. data'!B108</f>
        <v>110</v>
      </c>
      <c r="M132" s="6">
        <f>'orig. data'!C108</f>
        <v>47323</v>
      </c>
      <c r="N132" s="12">
        <f>'orig. data'!G108</f>
        <v>0.1642877512</v>
      </c>
      <c r="P132" s="6">
        <f>'orig. data'!P108</f>
        <v>95</v>
      </c>
      <c r="Q132" s="6">
        <f>'orig. data'!Q108</f>
        <v>46127</v>
      </c>
      <c r="R132" s="12">
        <f>'orig. data'!U108</f>
        <v>0.1352752745</v>
      </c>
      <c r="T132" s="12">
        <f>'orig. data'!AD108</f>
        <v>0.7178151447</v>
      </c>
    </row>
    <row r="133" spans="2:20" ht="12.75">
      <c r="B133"/>
      <c r="C133"/>
      <c r="D133"/>
      <c r="E133"/>
      <c r="F133"/>
      <c r="G133"/>
      <c r="H133" s="32"/>
      <c r="I133" s="3"/>
      <c r="J133" s="3"/>
      <c r="K133" s="30"/>
      <c r="L133" s="6"/>
      <c r="M133" s="6"/>
      <c r="N133" s="12"/>
      <c r="P133" s="6"/>
      <c r="Q133" s="6"/>
      <c r="R133" s="12"/>
      <c r="T133" s="12"/>
    </row>
    <row r="134" spans="1:20" ht="12.75">
      <c r="A134" s="2">
        <v>108</v>
      </c>
      <c r="B134" t="s">
        <v>301</v>
      </c>
      <c r="C134">
        <f t="shared" si="40"/>
      </c>
      <c r="D134">
        <f t="shared" si="41"/>
      </c>
      <c r="E134">
        <f t="shared" si="42"/>
      </c>
      <c r="F134" t="str">
        <f>IF(AND(L134&gt;0,L134&lt;=5),"T1c"," ")&amp;IF(AND(M134&gt;0,M134&lt;=5),"T1p"," ")</f>
        <v>  </v>
      </c>
      <c r="G134" t="str">
        <f>IF(AND(P134&gt;0,P134&lt;=5),"T2c"," ")&amp;IF(AND(Q134&gt;0,Q134&lt;=5),"T2p"," ")</f>
        <v>  </v>
      </c>
      <c r="H134" s="32">
        <f>I$19</f>
        <v>0.0019353581</v>
      </c>
      <c r="I134" s="3">
        <f>'orig. data'!D111</f>
        <v>0.0021804125</v>
      </c>
      <c r="J134" s="3">
        <f>'orig. data'!R111</f>
        <v>0.0017093745</v>
      </c>
      <c r="K134" s="30">
        <f>J$19</f>
        <v>0.0017404419</v>
      </c>
      <c r="L134" s="6">
        <f>'orig. data'!B111</f>
        <v>201</v>
      </c>
      <c r="M134" s="6">
        <f>'orig. data'!C111</f>
        <v>94424</v>
      </c>
      <c r="N134" s="12">
        <f>'orig. data'!G111</f>
        <v>0.179745122</v>
      </c>
      <c r="P134" s="6">
        <f>'orig. data'!P111</f>
        <v>154</v>
      </c>
      <c r="Q134" s="6">
        <f>'orig. data'!Q111</f>
        <v>90797</v>
      </c>
      <c r="R134" s="12">
        <f>'orig. data'!U111</f>
        <v>0.8528082917</v>
      </c>
      <c r="T134" s="12">
        <f>'orig. data'!AD111</f>
        <v>0.0817615615</v>
      </c>
    </row>
    <row r="135" spans="1:20" ht="12.75">
      <c r="A135" s="2">
        <v>109</v>
      </c>
      <c r="B135" t="s">
        <v>214</v>
      </c>
      <c r="C135" t="str">
        <f t="shared" si="40"/>
        <v>1</v>
      </c>
      <c r="D135" t="str">
        <f t="shared" si="41"/>
        <v>2</v>
      </c>
      <c r="E135">
        <f t="shared" si="42"/>
      </c>
      <c r="F135" t="str">
        <f>IF(AND(L135&gt;0,L135&lt;=5),"T1c"," ")&amp;IF(AND(M135&gt;0,M135&lt;=5),"T1p"," ")</f>
        <v>  </v>
      </c>
      <c r="G135" t="str">
        <f>IF(AND(P135&gt;0,P135&lt;=5),"T2c"," ")&amp;IF(AND(Q135&gt;0,Q135&lt;=5),"T2p"," ")</f>
        <v>  </v>
      </c>
      <c r="H135" s="32">
        <f>I$19</f>
        <v>0.0019353581</v>
      </c>
      <c r="I135" s="3">
        <f>'orig. data'!D112</f>
        <v>0.0044784097</v>
      </c>
      <c r="J135" s="3">
        <f>'orig. data'!R112</f>
        <v>0.003559717</v>
      </c>
      <c r="K135" s="30">
        <f>J$19</f>
        <v>0.0017404419</v>
      </c>
      <c r="L135" s="6">
        <f>'orig. data'!B112</f>
        <v>233</v>
      </c>
      <c r="M135" s="6">
        <f>'orig. data'!C112</f>
        <v>52414</v>
      </c>
      <c r="N135" s="12">
        <f>'orig. data'!G112</f>
        <v>6.245499E-23</v>
      </c>
      <c r="P135" s="6">
        <f>'orig. data'!P112</f>
        <v>169</v>
      </c>
      <c r="Q135" s="6">
        <f>'orig. data'!Q112</f>
        <v>47083</v>
      </c>
      <c r="R135" s="12">
        <f>'orig. data'!U112</f>
        <v>3.138265E-14</v>
      </c>
      <c r="T135" s="12">
        <f>'orig. data'!AD112</f>
        <v>0.0895676123</v>
      </c>
    </row>
    <row r="136" spans="2:20" ht="12.75">
      <c r="B136"/>
      <c r="C136"/>
      <c r="D136"/>
      <c r="E136"/>
      <c r="F136"/>
      <c r="G136"/>
      <c r="H136" s="32"/>
      <c r="I136" s="3"/>
      <c r="J136" s="3"/>
      <c r="K136" s="30"/>
      <c r="L136" s="6"/>
      <c r="M136" s="6"/>
      <c r="N136" s="12"/>
      <c r="P136" s="6"/>
      <c r="Q136" s="6"/>
      <c r="R136" s="12"/>
      <c r="T136" s="12"/>
    </row>
    <row r="137" spans="1:20" ht="12.75">
      <c r="A137" s="2">
        <v>110</v>
      </c>
      <c r="B137" t="s">
        <v>300</v>
      </c>
      <c r="C137">
        <f t="shared" si="40"/>
      </c>
      <c r="D137">
        <f t="shared" si="41"/>
      </c>
      <c r="E137" t="str">
        <f t="shared" si="42"/>
        <v>t</v>
      </c>
      <c r="F137" t="str">
        <f>IF(AND(L137&gt;0,L137&lt;=5),"T1c"," ")&amp;IF(AND(M137&gt;0,M137&lt;=5),"T1p"," ")</f>
        <v>  </v>
      </c>
      <c r="G137" t="str">
        <f>IF(AND(P137&gt;0,P137&lt;=5),"T2c"," ")&amp;IF(AND(Q137&gt;0,Q137&lt;=5),"T2p"," ")</f>
        <v>  </v>
      </c>
      <c r="H137" s="32">
        <f>I$19</f>
        <v>0.0019353581</v>
      </c>
      <c r="I137" s="3">
        <f>'orig. data'!D109</f>
        <v>0.0023060722</v>
      </c>
      <c r="J137" s="3">
        <f>'orig. data'!R109</f>
        <v>0.0016181037</v>
      </c>
      <c r="K137" s="30">
        <f>J$19</f>
        <v>0.0017404419</v>
      </c>
      <c r="L137" s="6">
        <f>'orig. data'!B109</f>
        <v>309</v>
      </c>
      <c r="M137" s="6">
        <f>'orig. data'!C109</f>
        <v>135301</v>
      </c>
      <c r="N137" s="12">
        <f>'orig. data'!G109</f>
        <v>0.0259819418</v>
      </c>
      <c r="P137" s="6">
        <f>'orig. data'!P109</f>
        <v>216</v>
      </c>
      <c r="Q137" s="6">
        <f>'orig. data'!Q109</f>
        <v>131617</v>
      </c>
      <c r="R137" s="12">
        <f>'orig. data'!U109</f>
        <v>0.4032792927</v>
      </c>
      <c r="T137" s="12">
        <f>'orig. data'!AD109</f>
        <v>0.0021502886</v>
      </c>
    </row>
    <row r="138" spans="1:20" ht="12.75">
      <c r="A138" s="2">
        <v>111</v>
      </c>
      <c r="B138" t="s">
        <v>213</v>
      </c>
      <c r="C138" t="str">
        <f t="shared" si="40"/>
        <v>1</v>
      </c>
      <c r="D138" t="str">
        <f t="shared" si="41"/>
        <v>2</v>
      </c>
      <c r="E138">
        <f t="shared" si="42"/>
      </c>
      <c r="F138" t="str">
        <f>IF(AND(L138&gt;0,L138&lt;=5),"T1c"," ")&amp;IF(AND(M138&gt;0,M138&lt;=5),"T1p"," ")</f>
        <v>  </v>
      </c>
      <c r="G138" t="str">
        <f>IF(AND(P138&gt;0,P138&lt;=5),"T2c"," ")&amp;IF(AND(Q138&gt;0,Q138&lt;=5),"T2p"," ")</f>
        <v>  </v>
      </c>
      <c r="H138" s="32">
        <f>I$19</f>
        <v>0.0019353581</v>
      </c>
      <c r="I138" s="3">
        <f>'orig. data'!D110</f>
        <v>0.0039631839</v>
      </c>
      <c r="J138" s="3">
        <f>'orig. data'!R110</f>
        <v>0.0032234761</v>
      </c>
      <c r="K138" s="30">
        <f>J$19</f>
        <v>0.0017404419</v>
      </c>
      <c r="L138" s="6">
        <f>'orig. data'!B110</f>
        <v>485</v>
      </c>
      <c r="M138" s="6">
        <f>'orig. data'!C110</f>
        <v>120946</v>
      </c>
      <c r="N138" s="12">
        <f>'orig. data'!G110</f>
        <v>5.191779E-24</v>
      </c>
      <c r="P138" s="6">
        <f>'orig. data'!P110</f>
        <v>387</v>
      </c>
      <c r="Q138" s="6">
        <f>'orig. data'!Q110</f>
        <v>116681</v>
      </c>
      <c r="R138" s="12">
        <f>'orig. data'!U110</f>
        <v>1.040556E-16</v>
      </c>
      <c r="T138" s="12">
        <f>'orig. data'!AD110</f>
        <v>0.0485119231</v>
      </c>
    </row>
    <row r="139" spans="2:11" ht="12.75">
      <c r="B139"/>
      <c r="C139"/>
      <c r="D139">
        <f t="shared" si="41"/>
      </c>
      <c r="E139">
        <f t="shared" si="42"/>
      </c>
      <c r="F139" t="str">
        <f>IF(AND(L139&gt;0,L139&lt;=5),"T1c"," ")&amp;IF(AND(M139&gt;0,M139&lt;=5),"T1p"," ")</f>
        <v>  </v>
      </c>
      <c r="G139"/>
      <c r="H139" s="33"/>
      <c r="K139" s="31"/>
    </row>
    <row r="140" spans="2:11" ht="12.75">
      <c r="B140"/>
      <c r="C140"/>
      <c r="D140">
        <f t="shared" si="41"/>
      </c>
      <c r="E140">
        <f t="shared" si="42"/>
      </c>
      <c r="F140"/>
      <c r="G140"/>
      <c r="H140" s="33"/>
      <c r="K140" s="31"/>
    </row>
    <row r="141" spans="2:11" ht="12.75">
      <c r="B141"/>
      <c r="C141"/>
      <c r="D141">
        <f t="shared" si="41"/>
      </c>
      <c r="E141">
        <f t="shared" si="42"/>
      </c>
      <c r="F141"/>
      <c r="G141"/>
      <c r="H141" s="33"/>
      <c r="K141" s="31"/>
    </row>
    <row r="142" spans="2:11" ht="12.75">
      <c r="B142"/>
      <c r="C142"/>
      <c r="D142">
        <f t="shared" si="41"/>
      </c>
      <c r="E142">
        <f t="shared" si="42"/>
      </c>
      <c r="F142"/>
      <c r="G142"/>
      <c r="H142" s="33"/>
      <c r="K142" s="31"/>
    </row>
    <row r="143" spans="2:11" ht="12.75">
      <c r="B143"/>
      <c r="C143"/>
      <c r="D143">
        <f t="shared" si="41"/>
      </c>
      <c r="E143">
        <f t="shared" si="42"/>
      </c>
      <c r="F143"/>
      <c r="G143"/>
      <c r="H143" s="33"/>
      <c r="K143" s="31"/>
    </row>
    <row r="144" spans="2:11" ht="12.75">
      <c r="B144"/>
      <c r="C144"/>
      <c r="D144">
        <f t="shared" si="41"/>
      </c>
      <c r="E144">
        <f t="shared" si="42"/>
      </c>
      <c r="F144"/>
      <c r="G144"/>
      <c r="H144" s="33"/>
      <c r="K144" s="31"/>
    </row>
    <row r="145" spans="2:11" ht="12.75">
      <c r="B145"/>
      <c r="C145"/>
      <c r="D145">
        <f t="shared" si="41"/>
      </c>
      <c r="E145">
        <f t="shared" si="42"/>
      </c>
      <c r="F145"/>
      <c r="G145"/>
      <c r="H145" s="33"/>
      <c r="K145" s="31"/>
    </row>
    <row r="146" spans="4:11" ht="12.75">
      <c r="D146">
        <f t="shared" si="41"/>
      </c>
      <c r="E146">
        <f t="shared" si="42"/>
      </c>
      <c r="H146" s="33"/>
      <c r="K146" s="31"/>
    </row>
    <row r="147" spans="4:11" ht="12.75">
      <c r="D147">
        <f t="shared" si="41"/>
      </c>
      <c r="E147">
        <f t="shared" si="42"/>
      </c>
      <c r="H147" s="33"/>
      <c r="K147" s="31"/>
    </row>
    <row r="148" spans="4:11" ht="12.75">
      <c r="D148">
        <f t="shared" si="41"/>
      </c>
      <c r="E148">
        <f t="shared" si="42"/>
      </c>
      <c r="H148" s="33"/>
      <c r="K148" s="31"/>
    </row>
    <row r="149" spans="4:11" ht="12.75">
      <c r="D149">
        <f t="shared" si="41"/>
      </c>
      <c r="E149">
        <f t="shared" si="42"/>
      </c>
      <c r="H149" s="33"/>
      <c r="K149" s="31"/>
    </row>
    <row r="150" spans="4:11" ht="12.75">
      <c r="D150">
        <f t="shared" si="41"/>
      </c>
      <c r="E150">
        <f t="shared" si="42"/>
      </c>
      <c r="H150" s="33"/>
      <c r="K150" s="31"/>
    </row>
    <row r="151" spans="4:11" ht="12.75">
      <c r="D151">
        <f t="shared" si="41"/>
      </c>
      <c r="E151">
        <f t="shared" si="42"/>
      </c>
      <c r="K151" s="31"/>
    </row>
    <row r="152" spans="4:11" ht="12.75">
      <c r="D152">
        <f t="shared" si="41"/>
      </c>
      <c r="E152">
        <f t="shared" si="42"/>
      </c>
      <c r="K152" s="31"/>
    </row>
    <row r="153" spans="4:11" ht="12.75">
      <c r="D153">
        <f t="shared" si="41"/>
      </c>
      <c r="E153">
        <f t="shared" si="42"/>
      </c>
      <c r="K153" s="31"/>
    </row>
    <row r="154" spans="4:11" ht="12.75">
      <c r="D154">
        <f t="shared" si="41"/>
      </c>
      <c r="E154">
        <f t="shared" si="42"/>
      </c>
      <c r="K154" s="31"/>
    </row>
    <row r="155" spans="4:11" ht="12.75">
      <c r="D155">
        <f t="shared" si="41"/>
      </c>
      <c r="E155">
        <f t="shared" si="42"/>
      </c>
      <c r="K155" s="31"/>
    </row>
    <row r="156" spans="4:5" ht="12.75">
      <c r="D156">
        <f t="shared" si="41"/>
      </c>
      <c r="E156">
        <f t="shared" si="42"/>
      </c>
    </row>
    <row r="157" spans="4:5" ht="12.75">
      <c r="D157">
        <f t="shared" si="41"/>
      </c>
      <c r="E157">
        <f t="shared" si="42"/>
      </c>
    </row>
    <row r="158" spans="4:5" ht="12.75">
      <c r="D158">
        <f t="shared" si="41"/>
      </c>
      <c r="E158">
        <f t="shared" si="42"/>
      </c>
    </row>
    <row r="159" spans="4:5" ht="12.75">
      <c r="D159">
        <f t="shared" si="41"/>
      </c>
      <c r="E159">
        <f t="shared" si="42"/>
      </c>
    </row>
    <row r="160" spans="4:5" ht="12.75">
      <c r="D160">
        <f t="shared" si="41"/>
      </c>
      <c r="E160">
        <f t="shared" si="42"/>
      </c>
    </row>
    <row r="161" spans="4:5" ht="12.75">
      <c r="D161">
        <f t="shared" si="41"/>
      </c>
      <c r="E161">
        <f t="shared" si="42"/>
      </c>
    </row>
    <row r="162" spans="4:5" ht="12.75">
      <c r="D162">
        <f t="shared" si="41"/>
      </c>
      <c r="E162">
        <f t="shared" si="42"/>
      </c>
    </row>
    <row r="163" spans="4:5" ht="12.75">
      <c r="D163">
        <f t="shared" si="41"/>
      </c>
      <c r="E163">
        <f t="shared" si="42"/>
      </c>
    </row>
    <row r="164" spans="4:5" ht="12.75">
      <c r="D164">
        <f t="shared" si="41"/>
      </c>
      <c r="E164">
        <f t="shared" si="42"/>
      </c>
    </row>
    <row r="165" spans="4:5" ht="12.75">
      <c r="D165">
        <f t="shared" si="41"/>
      </c>
      <c r="E165">
        <f t="shared" si="42"/>
      </c>
    </row>
    <row r="166" spans="4:5" ht="12.75">
      <c r="D166">
        <f t="shared" si="41"/>
      </c>
      <c r="E166">
        <f t="shared" si="42"/>
      </c>
    </row>
    <row r="167" spans="4:5" ht="12.75">
      <c r="D167">
        <f t="shared" si="41"/>
      </c>
      <c r="E167">
        <f t="shared" si="42"/>
      </c>
    </row>
    <row r="168" spans="4:5" ht="12.75">
      <c r="D168">
        <f t="shared" si="41"/>
      </c>
      <c r="E168">
        <f t="shared" si="42"/>
      </c>
    </row>
    <row r="169" spans="4:5" ht="12.75">
      <c r="D169">
        <f t="shared" si="41"/>
      </c>
      <c r="E169">
        <f t="shared" si="42"/>
      </c>
    </row>
    <row r="170" spans="4:5" ht="12.75">
      <c r="D170">
        <f t="shared" si="41"/>
      </c>
      <c r="E170">
        <f t="shared" si="42"/>
      </c>
    </row>
    <row r="171" spans="4:5" ht="12.75">
      <c r="D171">
        <f t="shared" si="41"/>
      </c>
      <c r="E171">
        <f t="shared" si="42"/>
      </c>
    </row>
    <row r="172" spans="4:5" ht="12.75">
      <c r="D172">
        <f t="shared" si="41"/>
      </c>
      <c r="E172">
        <f t="shared" si="42"/>
      </c>
    </row>
    <row r="173" spans="4:5" ht="12.75">
      <c r="D173">
        <f t="shared" si="41"/>
      </c>
      <c r="E173">
        <f t="shared" si="42"/>
      </c>
    </row>
    <row r="174" spans="4:5" ht="12.75">
      <c r="D174">
        <f t="shared" si="41"/>
      </c>
      <c r="E174">
        <f t="shared" si="42"/>
      </c>
    </row>
    <row r="175" spans="4:5" ht="12.75">
      <c r="D175">
        <f t="shared" si="41"/>
      </c>
      <c r="E175">
        <f t="shared" si="42"/>
      </c>
    </row>
    <row r="176" spans="4:5" ht="12.75">
      <c r="D176">
        <f t="shared" si="41"/>
      </c>
      <c r="E176">
        <f t="shared" si="42"/>
      </c>
    </row>
    <row r="177" spans="4:5" ht="12.75">
      <c r="D177">
        <f t="shared" si="41"/>
      </c>
      <c r="E177">
        <f t="shared" si="42"/>
      </c>
    </row>
    <row r="178" spans="4:5" ht="12.75">
      <c r="D178">
        <f t="shared" si="41"/>
      </c>
      <c r="E178">
        <f t="shared" si="42"/>
      </c>
    </row>
    <row r="179" spans="4:5" ht="12.75">
      <c r="D179">
        <f t="shared" si="41"/>
      </c>
      <c r="E179">
        <f t="shared" si="42"/>
      </c>
    </row>
    <row r="180" spans="4:5" ht="12.75">
      <c r="D180">
        <f t="shared" si="41"/>
      </c>
      <c r="E180">
        <f t="shared" si="42"/>
      </c>
    </row>
    <row r="181" spans="4:5" ht="12.75">
      <c r="D181">
        <f t="shared" si="41"/>
      </c>
      <c r="E181">
        <f t="shared" si="42"/>
      </c>
    </row>
    <row r="182" spans="4:5" ht="12.75">
      <c r="D182">
        <f t="shared" si="41"/>
      </c>
      <c r="E182">
        <f t="shared" si="42"/>
      </c>
    </row>
    <row r="183" spans="4:5" ht="12.75">
      <c r="D183">
        <f t="shared" si="41"/>
      </c>
      <c r="E183">
        <f t="shared" si="42"/>
      </c>
    </row>
    <row r="184" spans="4:5" ht="12.75">
      <c r="D184">
        <f t="shared" si="41"/>
      </c>
      <c r="E184">
        <f t="shared" si="42"/>
      </c>
    </row>
    <row r="185" spans="4:5" ht="12.75">
      <c r="D185">
        <f t="shared" si="41"/>
      </c>
      <c r="E185">
        <f t="shared" si="42"/>
      </c>
    </row>
    <row r="186" spans="4:5" ht="12.75">
      <c r="D186">
        <f t="shared" si="41"/>
      </c>
      <c r="E186">
        <f t="shared" si="42"/>
      </c>
    </row>
    <row r="187" spans="4:5" ht="12.75">
      <c r="D187">
        <f t="shared" si="41"/>
      </c>
      <c r="E187">
        <f t="shared" si="42"/>
      </c>
    </row>
    <row r="188" spans="4:5" ht="12.75">
      <c r="D188">
        <f t="shared" si="41"/>
      </c>
      <c r="E188">
        <f t="shared" si="42"/>
      </c>
    </row>
    <row r="189" spans="4:5" ht="12.75">
      <c r="D189">
        <f aca="true" t="shared" si="43" ref="D189:D252">IF(AND(R189&lt;=0.005,R189&gt;0),"2","")</f>
      </c>
      <c r="E189">
        <f aca="true" t="shared" si="44" ref="E189:E252">IF(AND(T189&lt;=0.005,T189&gt;0),"t","")</f>
      </c>
    </row>
    <row r="190" spans="4:5" ht="12.75">
      <c r="D190">
        <f t="shared" si="43"/>
      </c>
      <c r="E190">
        <f t="shared" si="44"/>
      </c>
    </row>
    <row r="191" spans="4:5" ht="12.75">
      <c r="D191">
        <f t="shared" si="43"/>
      </c>
      <c r="E191">
        <f t="shared" si="44"/>
      </c>
    </row>
    <row r="192" spans="4:5" ht="12.75">
      <c r="D192">
        <f t="shared" si="43"/>
      </c>
      <c r="E192">
        <f t="shared" si="44"/>
      </c>
    </row>
    <row r="193" spans="4:5" ht="12.75">
      <c r="D193">
        <f t="shared" si="43"/>
      </c>
      <c r="E193">
        <f t="shared" si="44"/>
      </c>
    </row>
    <row r="194" spans="4:5" ht="12.75">
      <c r="D194">
        <f t="shared" si="43"/>
      </c>
      <c r="E194">
        <f t="shared" si="44"/>
      </c>
    </row>
    <row r="195" spans="4:5" ht="12.75">
      <c r="D195">
        <f t="shared" si="43"/>
      </c>
      <c r="E195">
        <f t="shared" si="44"/>
      </c>
    </row>
    <row r="196" spans="4:5" ht="12.75">
      <c r="D196">
        <f t="shared" si="43"/>
      </c>
      <c r="E196">
        <f t="shared" si="44"/>
      </c>
    </row>
    <row r="197" spans="4:5" ht="12.75">
      <c r="D197">
        <f t="shared" si="43"/>
      </c>
      <c r="E197">
        <f t="shared" si="44"/>
      </c>
    </row>
    <row r="198" spans="4:5" ht="12.75">
      <c r="D198">
        <f t="shared" si="43"/>
      </c>
      <c r="E198">
        <f t="shared" si="44"/>
      </c>
    </row>
    <row r="199" spans="4:5" ht="12.75">
      <c r="D199">
        <f t="shared" si="43"/>
      </c>
      <c r="E199">
        <f t="shared" si="44"/>
      </c>
    </row>
    <row r="200" spans="4:5" ht="12.75">
      <c r="D200">
        <f t="shared" si="43"/>
      </c>
      <c r="E200">
        <f t="shared" si="44"/>
      </c>
    </row>
    <row r="201" spans="4:5" ht="12.75">
      <c r="D201">
        <f t="shared" si="43"/>
      </c>
      <c r="E201">
        <f t="shared" si="44"/>
      </c>
    </row>
    <row r="202" spans="4:5" ht="12.75">
      <c r="D202">
        <f t="shared" si="43"/>
      </c>
      <c r="E202">
        <f t="shared" si="44"/>
      </c>
    </row>
    <row r="203" spans="4:5" ht="12.75">
      <c r="D203">
        <f t="shared" si="43"/>
      </c>
      <c r="E203">
        <f t="shared" si="44"/>
      </c>
    </row>
    <row r="204" spans="4:5" ht="12.75">
      <c r="D204">
        <f t="shared" si="43"/>
      </c>
      <c r="E204">
        <f t="shared" si="44"/>
      </c>
    </row>
    <row r="205" spans="4:5" ht="12.75">
      <c r="D205">
        <f t="shared" si="43"/>
      </c>
      <c r="E205">
        <f t="shared" si="44"/>
      </c>
    </row>
    <row r="206" spans="4:5" ht="12.75">
      <c r="D206">
        <f t="shared" si="43"/>
      </c>
      <c r="E206">
        <f t="shared" si="44"/>
      </c>
    </row>
    <row r="207" spans="4:5" ht="12.75">
      <c r="D207">
        <f t="shared" si="43"/>
      </c>
      <c r="E207">
        <f t="shared" si="44"/>
      </c>
    </row>
    <row r="208" spans="4:5" ht="12.75">
      <c r="D208">
        <f t="shared" si="43"/>
      </c>
      <c r="E208">
        <f t="shared" si="44"/>
      </c>
    </row>
    <row r="209" spans="4:5" ht="12.75">
      <c r="D209">
        <f t="shared" si="43"/>
      </c>
      <c r="E209">
        <f t="shared" si="44"/>
      </c>
    </row>
    <row r="210" spans="4:5" ht="12.75">
      <c r="D210">
        <f t="shared" si="43"/>
      </c>
      <c r="E210">
        <f t="shared" si="44"/>
      </c>
    </row>
    <row r="211" spans="4:5" ht="12.75">
      <c r="D211">
        <f t="shared" si="43"/>
      </c>
      <c r="E211">
        <f t="shared" si="44"/>
      </c>
    </row>
    <row r="212" spans="4:5" ht="12.75">
      <c r="D212">
        <f t="shared" si="43"/>
      </c>
      <c r="E212">
        <f t="shared" si="44"/>
      </c>
    </row>
    <row r="213" spans="4:5" ht="12.75">
      <c r="D213">
        <f t="shared" si="43"/>
      </c>
      <c r="E213">
        <f t="shared" si="44"/>
      </c>
    </row>
    <row r="214" spans="4:5" ht="12.75">
      <c r="D214">
        <f t="shared" si="43"/>
      </c>
      <c r="E214">
        <f t="shared" si="44"/>
      </c>
    </row>
    <row r="215" spans="4:5" ht="12.75">
      <c r="D215">
        <f t="shared" si="43"/>
      </c>
      <c r="E215">
        <f t="shared" si="44"/>
      </c>
    </row>
    <row r="216" spans="4:5" ht="12.75">
      <c r="D216">
        <f t="shared" si="43"/>
      </c>
      <c r="E216">
        <f t="shared" si="44"/>
      </c>
    </row>
    <row r="217" spans="4:5" ht="12.75">
      <c r="D217">
        <f t="shared" si="43"/>
      </c>
      <c r="E217">
        <f t="shared" si="44"/>
      </c>
    </row>
    <row r="218" spans="4:5" ht="12.75">
      <c r="D218">
        <f t="shared" si="43"/>
      </c>
      <c r="E218">
        <f t="shared" si="44"/>
      </c>
    </row>
    <row r="219" spans="4:5" ht="12.75">
      <c r="D219">
        <f t="shared" si="43"/>
      </c>
      <c r="E219">
        <f t="shared" si="44"/>
      </c>
    </row>
    <row r="220" spans="4:5" ht="12.75">
      <c r="D220">
        <f t="shared" si="43"/>
      </c>
      <c r="E220">
        <f t="shared" si="44"/>
      </c>
    </row>
    <row r="221" spans="4:5" ht="12.75">
      <c r="D221">
        <f t="shared" si="43"/>
      </c>
      <c r="E221">
        <f t="shared" si="44"/>
      </c>
    </row>
    <row r="222" spans="4:5" ht="12.75">
      <c r="D222">
        <f t="shared" si="43"/>
      </c>
      <c r="E222">
        <f t="shared" si="44"/>
      </c>
    </row>
    <row r="223" spans="4:5" ht="12.75">
      <c r="D223">
        <f t="shared" si="43"/>
      </c>
      <c r="E223">
        <f t="shared" si="44"/>
      </c>
    </row>
    <row r="224" spans="4:5" ht="12.75">
      <c r="D224">
        <f t="shared" si="43"/>
      </c>
      <c r="E224">
        <f t="shared" si="44"/>
      </c>
    </row>
    <row r="225" spans="4:5" ht="12.75">
      <c r="D225">
        <f t="shared" si="43"/>
      </c>
      <c r="E225">
        <f t="shared" si="44"/>
      </c>
    </row>
    <row r="226" spans="4:5" ht="12.75">
      <c r="D226">
        <f t="shared" si="43"/>
      </c>
      <c r="E226">
        <f t="shared" si="44"/>
      </c>
    </row>
    <row r="227" spans="4:5" ht="12.75">
      <c r="D227">
        <f t="shared" si="43"/>
      </c>
      <c r="E227">
        <f t="shared" si="44"/>
      </c>
    </row>
    <row r="228" spans="4:5" ht="12.75">
      <c r="D228">
        <f t="shared" si="43"/>
      </c>
      <c r="E228">
        <f t="shared" si="44"/>
      </c>
    </row>
    <row r="229" spans="4:5" ht="12.75">
      <c r="D229">
        <f t="shared" si="43"/>
      </c>
      <c r="E229">
        <f t="shared" si="44"/>
      </c>
    </row>
    <row r="230" spans="4:5" ht="12.75">
      <c r="D230">
        <f t="shared" si="43"/>
      </c>
      <c r="E230">
        <f t="shared" si="44"/>
      </c>
    </row>
    <row r="231" spans="4:5" ht="12.75">
      <c r="D231">
        <f t="shared" si="43"/>
      </c>
      <c r="E231">
        <f t="shared" si="44"/>
      </c>
    </row>
    <row r="232" spans="4:5" ht="12.75">
      <c r="D232">
        <f t="shared" si="43"/>
      </c>
      <c r="E232">
        <f t="shared" si="44"/>
      </c>
    </row>
    <row r="233" spans="4:5" ht="12.75">
      <c r="D233">
        <f t="shared" si="43"/>
      </c>
      <c r="E233">
        <f t="shared" si="44"/>
      </c>
    </row>
    <row r="234" spans="4:5" ht="12.75">
      <c r="D234">
        <f t="shared" si="43"/>
      </c>
      <c r="E234">
        <f t="shared" si="44"/>
      </c>
    </row>
    <row r="235" spans="4:5" ht="12.75">
      <c r="D235">
        <f t="shared" si="43"/>
      </c>
      <c r="E235">
        <f t="shared" si="44"/>
      </c>
    </row>
    <row r="236" spans="4:5" ht="12.75">
      <c r="D236">
        <f t="shared" si="43"/>
      </c>
      <c r="E236">
        <f t="shared" si="44"/>
      </c>
    </row>
    <row r="237" spans="4:5" ht="12.75">
      <c r="D237">
        <f t="shared" si="43"/>
      </c>
      <c r="E237">
        <f t="shared" si="44"/>
      </c>
    </row>
    <row r="238" spans="4:5" ht="12.75">
      <c r="D238">
        <f t="shared" si="43"/>
      </c>
      <c r="E238">
        <f t="shared" si="44"/>
      </c>
    </row>
    <row r="239" spans="4:5" ht="12.75">
      <c r="D239">
        <f t="shared" si="43"/>
      </c>
      <c r="E239">
        <f t="shared" si="44"/>
      </c>
    </row>
    <row r="240" spans="4:5" ht="12.75">
      <c r="D240">
        <f t="shared" si="43"/>
      </c>
      <c r="E240">
        <f t="shared" si="44"/>
      </c>
    </row>
    <row r="241" spans="4:5" ht="12.75">
      <c r="D241">
        <f t="shared" si="43"/>
      </c>
      <c r="E241">
        <f t="shared" si="44"/>
      </c>
    </row>
    <row r="242" spans="4:5" ht="12.75">
      <c r="D242">
        <f t="shared" si="43"/>
      </c>
      <c r="E242">
        <f t="shared" si="44"/>
      </c>
    </row>
    <row r="243" spans="4:5" ht="12.75">
      <c r="D243">
        <f t="shared" si="43"/>
      </c>
      <c r="E243">
        <f t="shared" si="44"/>
      </c>
    </row>
    <row r="244" spans="4:5" ht="12.75">
      <c r="D244">
        <f t="shared" si="43"/>
      </c>
      <c r="E244">
        <f t="shared" si="44"/>
      </c>
    </row>
    <row r="245" spans="4:5" ht="12.75">
      <c r="D245">
        <f t="shared" si="43"/>
      </c>
      <c r="E245">
        <f t="shared" si="44"/>
      </c>
    </row>
    <row r="246" spans="4:5" ht="12.75">
      <c r="D246">
        <f t="shared" si="43"/>
      </c>
      <c r="E246">
        <f t="shared" si="44"/>
      </c>
    </row>
    <row r="247" spans="4:5" ht="12.75">
      <c r="D247">
        <f t="shared" si="43"/>
      </c>
      <c r="E247">
        <f t="shared" si="44"/>
      </c>
    </row>
    <row r="248" spans="4:5" ht="12.75">
      <c r="D248">
        <f t="shared" si="43"/>
      </c>
      <c r="E248">
        <f t="shared" si="44"/>
      </c>
    </row>
    <row r="249" spans="4:5" ht="12.75">
      <c r="D249">
        <f t="shared" si="43"/>
      </c>
      <c r="E249">
        <f t="shared" si="44"/>
      </c>
    </row>
    <row r="250" spans="4:5" ht="12.75">
      <c r="D250">
        <f t="shared" si="43"/>
      </c>
      <c r="E250">
        <f t="shared" si="44"/>
      </c>
    </row>
    <row r="251" spans="4:5" ht="12.75">
      <c r="D251">
        <f t="shared" si="43"/>
      </c>
      <c r="E251">
        <f t="shared" si="44"/>
      </c>
    </row>
    <row r="252" spans="4:5" ht="12.75">
      <c r="D252">
        <f t="shared" si="43"/>
      </c>
      <c r="E252">
        <f t="shared" si="44"/>
      </c>
    </row>
    <row r="253" spans="4:5" ht="12.75">
      <c r="D253">
        <f aca="true" t="shared" si="45" ref="D253:D316">IF(AND(R253&lt;=0.005,R253&gt;0),"2","")</f>
      </c>
      <c r="E253">
        <f aca="true" t="shared" si="46" ref="E253:E316">IF(AND(T253&lt;=0.005,T253&gt;0),"t","")</f>
      </c>
    </row>
    <row r="254" spans="4:5" ht="12.75">
      <c r="D254">
        <f t="shared" si="45"/>
      </c>
      <c r="E254">
        <f t="shared" si="46"/>
      </c>
    </row>
    <row r="255" spans="4:5" ht="12.75">
      <c r="D255">
        <f t="shared" si="45"/>
      </c>
      <c r="E255">
        <f t="shared" si="46"/>
      </c>
    </row>
    <row r="256" spans="4:5" ht="12.75">
      <c r="D256">
        <f t="shared" si="45"/>
      </c>
      <c r="E256">
        <f t="shared" si="46"/>
      </c>
    </row>
    <row r="257" spans="4:5" ht="12.75">
      <c r="D257">
        <f t="shared" si="45"/>
      </c>
      <c r="E257">
        <f t="shared" si="46"/>
      </c>
    </row>
    <row r="258" spans="4:5" ht="12.75">
      <c r="D258">
        <f t="shared" si="45"/>
      </c>
      <c r="E258">
        <f t="shared" si="46"/>
      </c>
    </row>
    <row r="259" spans="4:5" ht="12.75">
      <c r="D259">
        <f t="shared" si="45"/>
      </c>
      <c r="E259">
        <f t="shared" si="46"/>
      </c>
    </row>
    <row r="260" spans="4:5" ht="12.75">
      <c r="D260">
        <f t="shared" si="45"/>
      </c>
      <c r="E260">
        <f t="shared" si="46"/>
      </c>
    </row>
    <row r="261" spans="4:5" ht="12.75">
      <c r="D261">
        <f t="shared" si="45"/>
      </c>
      <c r="E261">
        <f t="shared" si="46"/>
      </c>
    </row>
    <row r="262" spans="4:5" ht="12.75">
      <c r="D262">
        <f t="shared" si="45"/>
      </c>
      <c r="E262">
        <f t="shared" si="46"/>
      </c>
    </row>
    <row r="263" spans="4:5" ht="12.75">
      <c r="D263">
        <f t="shared" si="45"/>
      </c>
      <c r="E263">
        <f t="shared" si="46"/>
      </c>
    </row>
    <row r="264" spans="4:5" ht="12.75">
      <c r="D264">
        <f t="shared" si="45"/>
      </c>
      <c r="E264">
        <f t="shared" si="46"/>
      </c>
    </row>
    <row r="265" spans="4:5" ht="12.75">
      <c r="D265">
        <f t="shared" si="45"/>
      </c>
      <c r="E265">
        <f t="shared" si="46"/>
      </c>
    </row>
    <row r="266" spans="4:5" ht="12.75">
      <c r="D266">
        <f t="shared" si="45"/>
      </c>
      <c r="E266">
        <f t="shared" si="46"/>
      </c>
    </row>
    <row r="267" spans="4:5" ht="12.75">
      <c r="D267">
        <f t="shared" si="45"/>
      </c>
      <c r="E267">
        <f t="shared" si="46"/>
      </c>
    </row>
    <row r="268" spans="4:5" ht="12.75">
      <c r="D268">
        <f t="shared" si="45"/>
      </c>
      <c r="E268">
        <f t="shared" si="46"/>
      </c>
    </row>
    <row r="269" spans="4:5" ht="12.75">
      <c r="D269">
        <f t="shared" si="45"/>
      </c>
      <c r="E269">
        <f t="shared" si="46"/>
      </c>
    </row>
    <row r="270" spans="4:5" ht="12.75">
      <c r="D270">
        <f t="shared" si="45"/>
      </c>
      <c r="E270">
        <f t="shared" si="46"/>
      </c>
    </row>
    <row r="271" spans="4:5" ht="12.75">
      <c r="D271">
        <f t="shared" si="45"/>
      </c>
      <c r="E271">
        <f t="shared" si="46"/>
      </c>
    </row>
    <row r="272" spans="4:5" ht="12.75">
      <c r="D272">
        <f t="shared" si="45"/>
      </c>
      <c r="E272">
        <f t="shared" si="46"/>
      </c>
    </row>
    <row r="273" spans="4:5" ht="12.75">
      <c r="D273">
        <f t="shared" si="45"/>
      </c>
      <c r="E273">
        <f t="shared" si="46"/>
      </c>
    </row>
    <row r="274" spans="4:5" ht="12.75">
      <c r="D274">
        <f t="shared" si="45"/>
      </c>
      <c r="E274">
        <f t="shared" si="46"/>
      </c>
    </row>
    <row r="275" spans="4:5" ht="12.75">
      <c r="D275">
        <f t="shared" si="45"/>
      </c>
      <c r="E275">
        <f t="shared" si="46"/>
      </c>
    </row>
    <row r="276" spans="4:5" ht="12.75">
      <c r="D276">
        <f t="shared" si="45"/>
      </c>
      <c r="E276">
        <f t="shared" si="46"/>
      </c>
    </row>
    <row r="277" spans="4:5" ht="12.75">
      <c r="D277">
        <f t="shared" si="45"/>
      </c>
      <c r="E277">
        <f t="shared" si="46"/>
      </c>
    </row>
    <row r="278" spans="4:5" ht="12.75">
      <c r="D278">
        <f t="shared" si="45"/>
      </c>
      <c r="E278">
        <f t="shared" si="46"/>
      </c>
    </row>
    <row r="279" spans="4:5" ht="12.75">
      <c r="D279">
        <f t="shared" si="45"/>
      </c>
      <c r="E279">
        <f t="shared" si="46"/>
      </c>
    </row>
    <row r="280" spans="4:5" ht="12.75">
      <c r="D280">
        <f t="shared" si="45"/>
      </c>
      <c r="E280">
        <f t="shared" si="46"/>
      </c>
    </row>
    <row r="281" spans="4:5" ht="12.75">
      <c r="D281">
        <f t="shared" si="45"/>
      </c>
      <c r="E281">
        <f t="shared" si="46"/>
      </c>
    </row>
    <row r="282" spans="4:5" ht="12.75">
      <c r="D282">
        <f t="shared" si="45"/>
      </c>
      <c r="E282">
        <f t="shared" si="46"/>
      </c>
    </row>
    <row r="283" spans="4:5" ht="12.75">
      <c r="D283">
        <f t="shared" si="45"/>
      </c>
      <c r="E283">
        <f t="shared" si="46"/>
      </c>
    </row>
    <row r="284" spans="4:5" ht="12.75">
      <c r="D284">
        <f t="shared" si="45"/>
      </c>
      <c r="E284">
        <f t="shared" si="46"/>
      </c>
    </row>
    <row r="285" spans="4:5" ht="12.75">
      <c r="D285">
        <f t="shared" si="45"/>
      </c>
      <c r="E285">
        <f t="shared" si="46"/>
      </c>
    </row>
    <row r="286" spans="4:5" ht="12.75">
      <c r="D286">
        <f t="shared" si="45"/>
      </c>
      <c r="E286">
        <f t="shared" si="46"/>
      </c>
    </row>
    <row r="287" spans="4:5" ht="12.75">
      <c r="D287">
        <f t="shared" si="45"/>
      </c>
      <c r="E287">
        <f t="shared" si="46"/>
      </c>
    </row>
    <row r="288" spans="4:5" ht="12.75">
      <c r="D288">
        <f t="shared" si="45"/>
      </c>
      <c r="E288">
        <f t="shared" si="46"/>
      </c>
    </row>
    <row r="289" spans="4:5" ht="12.75">
      <c r="D289">
        <f t="shared" si="45"/>
      </c>
      <c r="E289">
        <f t="shared" si="46"/>
      </c>
    </row>
    <row r="290" spans="4:5" ht="12.75">
      <c r="D290">
        <f t="shared" si="45"/>
      </c>
      <c r="E290">
        <f t="shared" si="46"/>
      </c>
    </row>
    <row r="291" spans="4:5" ht="12.75">
      <c r="D291">
        <f t="shared" si="45"/>
      </c>
      <c r="E291">
        <f t="shared" si="46"/>
      </c>
    </row>
    <row r="292" spans="4:5" ht="12.75">
      <c r="D292">
        <f t="shared" si="45"/>
      </c>
      <c r="E292">
        <f t="shared" si="46"/>
      </c>
    </row>
    <row r="293" spans="4:5" ht="12.75">
      <c r="D293">
        <f t="shared" si="45"/>
      </c>
      <c r="E293">
        <f t="shared" si="46"/>
      </c>
    </row>
    <row r="294" spans="4:5" ht="12.75">
      <c r="D294">
        <f t="shared" si="45"/>
      </c>
      <c r="E294">
        <f t="shared" si="46"/>
      </c>
    </row>
    <row r="295" spans="4:5" ht="12.75">
      <c r="D295">
        <f t="shared" si="45"/>
      </c>
      <c r="E295">
        <f t="shared" si="46"/>
      </c>
    </row>
    <row r="296" spans="4:5" ht="12.75">
      <c r="D296">
        <f t="shared" si="45"/>
      </c>
      <c r="E296">
        <f t="shared" si="46"/>
      </c>
    </row>
    <row r="297" spans="4:5" ht="12.75">
      <c r="D297">
        <f t="shared" si="45"/>
      </c>
      <c r="E297">
        <f t="shared" si="46"/>
      </c>
    </row>
    <row r="298" spans="4:5" ht="12.75">
      <c r="D298">
        <f t="shared" si="45"/>
      </c>
      <c r="E298">
        <f t="shared" si="46"/>
      </c>
    </row>
    <row r="299" spans="4:5" ht="12.75">
      <c r="D299">
        <f t="shared" si="45"/>
      </c>
      <c r="E299">
        <f t="shared" si="46"/>
      </c>
    </row>
    <row r="300" spans="4:5" ht="12.75">
      <c r="D300">
        <f t="shared" si="45"/>
      </c>
      <c r="E300">
        <f t="shared" si="46"/>
      </c>
    </row>
    <row r="301" spans="4:5" ht="12.75">
      <c r="D301">
        <f t="shared" si="45"/>
      </c>
      <c r="E301">
        <f t="shared" si="46"/>
      </c>
    </row>
    <row r="302" spans="4:5" ht="12.75">
      <c r="D302">
        <f t="shared" si="45"/>
      </c>
      <c r="E302">
        <f t="shared" si="46"/>
      </c>
    </row>
    <row r="303" spans="4:5" ht="12.75">
      <c r="D303">
        <f t="shared" si="45"/>
      </c>
      <c r="E303">
        <f t="shared" si="46"/>
      </c>
    </row>
    <row r="304" spans="4:5" ht="12.75">
      <c r="D304">
        <f t="shared" si="45"/>
      </c>
      <c r="E304">
        <f t="shared" si="46"/>
      </c>
    </row>
    <row r="305" spans="4:5" ht="12.75">
      <c r="D305">
        <f t="shared" si="45"/>
      </c>
      <c r="E305">
        <f t="shared" si="46"/>
      </c>
    </row>
    <row r="306" spans="4:5" ht="12.75">
      <c r="D306">
        <f t="shared" si="45"/>
      </c>
      <c r="E306">
        <f t="shared" si="46"/>
      </c>
    </row>
    <row r="307" spans="4:5" ht="12.75">
      <c r="D307">
        <f t="shared" si="45"/>
      </c>
      <c r="E307">
        <f t="shared" si="46"/>
      </c>
    </row>
    <row r="308" spans="4:5" ht="12.75">
      <c r="D308">
        <f t="shared" si="45"/>
      </c>
      <c r="E308">
        <f t="shared" si="46"/>
      </c>
    </row>
    <row r="309" spans="4:5" ht="12.75">
      <c r="D309">
        <f t="shared" si="45"/>
      </c>
      <c r="E309">
        <f t="shared" si="46"/>
      </c>
    </row>
    <row r="310" spans="4:5" ht="12.75">
      <c r="D310">
        <f t="shared" si="45"/>
      </c>
      <c r="E310">
        <f t="shared" si="46"/>
      </c>
    </row>
    <row r="311" spans="4:5" ht="12.75">
      <c r="D311">
        <f t="shared" si="45"/>
      </c>
      <c r="E311">
        <f t="shared" si="46"/>
      </c>
    </row>
    <row r="312" spans="4:5" ht="12.75">
      <c r="D312">
        <f t="shared" si="45"/>
      </c>
      <c r="E312">
        <f t="shared" si="46"/>
      </c>
    </row>
    <row r="313" spans="4:5" ht="12.75">
      <c r="D313">
        <f t="shared" si="45"/>
      </c>
      <c r="E313">
        <f t="shared" si="46"/>
      </c>
    </row>
    <row r="314" spans="4:5" ht="12.75">
      <c r="D314">
        <f t="shared" si="45"/>
      </c>
      <c r="E314">
        <f t="shared" si="46"/>
      </c>
    </row>
    <row r="315" spans="4:5" ht="12.75">
      <c r="D315">
        <f t="shared" si="45"/>
      </c>
      <c r="E315">
        <f t="shared" si="46"/>
      </c>
    </row>
    <row r="316" spans="4:5" ht="12.75">
      <c r="D316">
        <f t="shared" si="45"/>
      </c>
      <c r="E316">
        <f t="shared" si="46"/>
      </c>
    </row>
    <row r="317" spans="4:5" ht="12.75">
      <c r="D317">
        <f aca="true" t="shared" si="47" ref="D317:D380">IF(AND(R317&lt;=0.005,R317&gt;0),"2","")</f>
      </c>
      <c r="E317">
        <f aca="true" t="shared" si="48" ref="E317:E380">IF(AND(T317&lt;=0.005,T317&gt;0),"t","")</f>
      </c>
    </row>
    <row r="318" spans="4:5" ht="12.75">
      <c r="D318">
        <f t="shared" si="47"/>
      </c>
      <c r="E318">
        <f t="shared" si="48"/>
      </c>
    </row>
    <row r="319" spans="4:5" ht="12.75">
      <c r="D319">
        <f t="shared" si="47"/>
      </c>
      <c r="E319">
        <f t="shared" si="48"/>
      </c>
    </row>
    <row r="320" spans="4:5" ht="12.75">
      <c r="D320">
        <f t="shared" si="47"/>
      </c>
      <c r="E320">
        <f t="shared" si="48"/>
      </c>
    </row>
    <row r="321" spans="4:5" ht="12.75">
      <c r="D321">
        <f t="shared" si="47"/>
      </c>
      <c r="E321">
        <f t="shared" si="48"/>
      </c>
    </row>
    <row r="322" spans="4:5" ht="12.75">
      <c r="D322">
        <f t="shared" si="47"/>
      </c>
      <c r="E322">
        <f t="shared" si="48"/>
      </c>
    </row>
    <row r="323" spans="4:5" ht="12.75">
      <c r="D323">
        <f t="shared" si="47"/>
      </c>
      <c r="E323">
        <f t="shared" si="48"/>
      </c>
    </row>
    <row r="324" spans="4:5" ht="12.75">
      <c r="D324">
        <f t="shared" si="47"/>
      </c>
      <c r="E324">
        <f t="shared" si="48"/>
      </c>
    </row>
    <row r="325" spans="4:5" ht="12.75">
      <c r="D325">
        <f t="shared" si="47"/>
      </c>
      <c r="E325">
        <f t="shared" si="48"/>
      </c>
    </row>
    <row r="326" spans="4:5" ht="12.75">
      <c r="D326">
        <f t="shared" si="47"/>
      </c>
      <c r="E326">
        <f t="shared" si="48"/>
      </c>
    </row>
    <row r="327" spans="4:5" ht="12.75">
      <c r="D327">
        <f t="shared" si="47"/>
      </c>
      <c r="E327">
        <f t="shared" si="48"/>
      </c>
    </row>
    <row r="328" spans="4:5" ht="12.75">
      <c r="D328">
        <f t="shared" si="47"/>
      </c>
      <c r="E328">
        <f t="shared" si="48"/>
      </c>
    </row>
    <row r="329" spans="4:5" ht="12.75">
      <c r="D329">
        <f t="shared" si="47"/>
      </c>
      <c r="E329">
        <f t="shared" si="48"/>
      </c>
    </row>
    <row r="330" spans="4:5" ht="12.75">
      <c r="D330">
        <f t="shared" si="47"/>
      </c>
      <c r="E330">
        <f t="shared" si="48"/>
      </c>
    </row>
    <row r="331" spans="4:5" ht="12.75">
      <c r="D331">
        <f t="shared" si="47"/>
      </c>
      <c r="E331">
        <f t="shared" si="48"/>
      </c>
    </row>
    <row r="332" spans="4:5" ht="12.75">
      <c r="D332">
        <f t="shared" si="47"/>
      </c>
      <c r="E332">
        <f t="shared" si="48"/>
      </c>
    </row>
    <row r="333" spans="4:5" ht="12.75">
      <c r="D333">
        <f t="shared" si="47"/>
      </c>
      <c r="E333">
        <f t="shared" si="48"/>
      </c>
    </row>
    <row r="334" spans="4:5" ht="12.75">
      <c r="D334">
        <f t="shared" si="47"/>
      </c>
      <c r="E334">
        <f t="shared" si="48"/>
      </c>
    </row>
    <row r="335" spans="4:5" ht="12.75">
      <c r="D335">
        <f t="shared" si="47"/>
      </c>
      <c r="E335">
        <f t="shared" si="48"/>
      </c>
    </row>
    <row r="336" spans="4:5" ht="12.75">
      <c r="D336">
        <f t="shared" si="47"/>
      </c>
      <c r="E336">
        <f t="shared" si="48"/>
      </c>
    </row>
    <row r="337" spans="4:5" ht="12.75">
      <c r="D337">
        <f t="shared" si="47"/>
      </c>
      <c r="E337">
        <f t="shared" si="48"/>
      </c>
    </row>
    <row r="338" spans="4:5" ht="12.75">
      <c r="D338">
        <f t="shared" si="47"/>
      </c>
      <c r="E338">
        <f t="shared" si="48"/>
      </c>
    </row>
    <row r="339" spans="4:5" ht="12.75">
      <c r="D339">
        <f t="shared" si="47"/>
      </c>
      <c r="E339">
        <f t="shared" si="48"/>
      </c>
    </row>
    <row r="340" spans="4:5" ht="12.75">
      <c r="D340">
        <f t="shared" si="47"/>
      </c>
      <c r="E340">
        <f t="shared" si="48"/>
      </c>
    </row>
    <row r="341" spans="4:5" ht="12.75">
      <c r="D341">
        <f t="shared" si="47"/>
      </c>
      <c r="E341">
        <f t="shared" si="48"/>
      </c>
    </row>
    <row r="342" spans="4:5" ht="12.75">
      <c r="D342">
        <f t="shared" si="47"/>
      </c>
      <c r="E342">
        <f t="shared" si="48"/>
      </c>
    </row>
    <row r="343" spans="4:5" ht="12.75">
      <c r="D343">
        <f t="shared" si="47"/>
      </c>
      <c r="E343">
        <f t="shared" si="48"/>
      </c>
    </row>
    <row r="344" spans="4:5" ht="12.75">
      <c r="D344">
        <f t="shared" si="47"/>
      </c>
      <c r="E344">
        <f t="shared" si="48"/>
      </c>
    </row>
    <row r="345" spans="4:5" ht="12.75">
      <c r="D345">
        <f t="shared" si="47"/>
      </c>
      <c r="E345">
        <f t="shared" si="48"/>
      </c>
    </row>
    <row r="346" spans="4:5" ht="12.75">
      <c r="D346">
        <f t="shared" si="47"/>
      </c>
      <c r="E346">
        <f t="shared" si="48"/>
      </c>
    </row>
    <row r="347" spans="4:5" ht="12.75">
      <c r="D347">
        <f t="shared" si="47"/>
      </c>
      <c r="E347">
        <f t="shared" si="48"/>
      </c>
    </row>
    <row r="348" spans="4:5" ht="12.75">
      <c r="D348">
        <f t="shared" si="47"/>
      </c>
      <c r="E348">
        <f t="shared" si="48"/>
      </c>
    </row>
    <row r="349" spans="4:5" ht="12.75">
      <c r="D349">
        <f t="shared" si="47"/>
      </c>
      <c r="E349">
        <f t="shared" si="48"/>
      </c>
    </row>
    <row r="350" spans="4:5" ht="12.75">
      <c r="D350">
        <f t="shared" si="47"/>
      </c>
      <c r="E350">
        <f t="shared" si="48"/>
      </c>
    </row>
    <row r="351" spans="4:5" ht="12.75">
      <c r="D351">
        <f t="shared" si="47"/>
      </c>
      <c r="E351">
        <f t="shared" si="48"/>
      </c>
    </row>
    <row r="352" spans="4:5" ht="12.75">
      <c r="D352">
        <f t="shared" si="47"/>
      </c>
      <c r="E352">
        <f t="shared" si="48"/>
      </c>
    </row>
    <row r="353" spans="4:5" ht="12.75">
      <c r="D353">
        <f t="shared" si="47"/>
      </c>
      <c r="E353">
        <f t="shared" si="48"/>
      </c>
    </row>
    <row r="354" spans="4:5" ht="12.75">
      <c r="D354">
        <f t="shared" si="47"/>
      </c>
      <c r="E354">
        <f t="shared" si="48"/>
      </c>
    </row>
    <row r="355" spans="4:5" ht="12.75">
      <c r="D355">
        <f t="shared" si="47"/>
      </c>
      <c r="E355">
        <f t="shared" si="48"/>
      </c>
    </row>
    <row r="356" spans="4:5" ht="12.75">
      <c r="D356">
        <f t="shared" si="47"/>
      </c>
      <c r="E356">
        <f t="shared" si="48"/>
      </c>
    </row>
    <row r="357" spans="4:5" ht="12.75">
      <c r="D357">
        <f t="shared" si="47"/>
      </c>
      <c r="E357">
        <f t="shared" si="48"/>
      </c>
    </row>
    <row r="358" spans="4:5" ht="12.75">
      <c r="D358">
        <f t="shared" si="47"/>
      </c>
      <c r="E358">
        <f t="shared" si="48"/>
      </c>
    </row>
    <row r="359" spans="4:5" ht="12.75">
      <c r="D359">
        <f t="shared" si="47"/>
      </c>
      <c r="E359">
        <f t="shared" si="48"/>
      </c>
    </row>
    <row r="360" spans="4:5" ht="12.75">
      <c r="D360">
        <f t="shared" si="47"/>
      </c>
      <c r="E360">
        <f t="shared" si="48"/>
      </c>
    </row>
    <row r="361" spans="4:5" ht="12.75">
      <c r="D361">
        <f t="shared" si="47"/>
      </c>
      <c r="E361">
        <f t="shared" si="48"/>
      </c>
    </row>
    <row r="362" spans="4:5" ht="12.75">
      <c r="D362">
        <f t="shared" si="47"/>
      </c>
      <c r="E362">
        <f t="shared" si="48"/>
      </c>
    </row>
    <row r="363" spans="4:5" ht="12.75">
      <c r="D363">
        <f t="shared" si="47"/>
      </c>
      <c r="E363">
        <f t="shared" si="48"/>
      </c>
    </row>
    <row r="364" spans="4:5" ht="12.75">
      <c r="D364">
        <f t="shared" si="47"/>
      </c>
      <c r="E364">
        <f t="shared" si="48"/>
      </c>
    </row>
    <row r="365" spans="4:5" ht="12.75">
      <c r="D365">
        <f t="shared" si="47"/>
      </c>
      <c r="E365">
        <f t="shared" si="48"/>
      </c>
    </row>
    <row r="366" spans="4:5" ht="12.75">
      <c r="D366">
        <f t="shared" si="47"/>
      </c>
      <c r="E366">
        <f t="shared" si="48"/>
      </c>
    </row>
    <row r="367" spans="4:5" ht="12.75">
      <c r="D367">
        <f t="shared" si="47"/>
      </c>
      <c r="E367">
        <f t="shared" si="48"/>
      </c>
    </row>
    <row r="368" spans="4:5" ht="12.75">
      <c r="D368">
        <f t="shared" si="47"/>
      </c>
      <c r="E368">
        <f t="shared" si="48"/>
      </c>
    </row>
    <row r="369" spans="4:5" ht="12.75">
      <c r="D369">
        <f t="shared" si="47"/>
      </c>
      <c r="E369">
        <f t="shared" si="48"/>
      </c>
    </row>
    <row r="370" spans="4:5" ht="12.75">
      <c r="D370">
        <f t="shared" si="47"/>
      </c>
      <c r="E370">
        <f t="shared" si="48"/>
      </c>
    </row>
    <row r="371" spans="4:5" ht="12.75">
      <c r="D371">
        <f t="shared" si="47"/>
      </c>
      <c r="E371">
        <f t="shared" si="48"/>
      </c>
    </row>
    <row r="372" spans="4:5" ht="12.75">
      <c r="D372">
        <f t="shared" si="47"/>
      </c>
      <c r="E372">
        <f t="shared" si="48"/>
      </c>
    </row>
    <row r="373" spans="4:5" ht="12.75">
      <c r="D373">
        <f t="shared" si="47"/>
      </c>
      <c r="E373">
        <f t="shared" si="48"/>
      </c>
    </row>
    <row r="374" spans="4:5" ht="12.75">
      <c r="D374">
        <f t="shared" si="47"/>
      </c>
      <c r="E374">
        <f t="shared" si="48"/>
      </c>
    </row>
    <row r="375" spans="4:5" ht="12.75">
      <c r="D375">
        <f t="shared" si="47"/>
      </c>
      <c r="E375">
        <f t="shared" si="48"/>
      </c>
    </row>
    <row r="376" spans="4:5" ht="12.75">
      <c r="D376">
        <f t="shared" si="47"/>
      </c>
      <c r="E376">
        <f t="shared" si="48"/>
      </c>
    </row>
    <row r="377" spans="4:5" ht="12.75">
      <c r="D377">
        <f t="shared" si="47"/>
      </c>
      <c r="E377">
        <f t="shared" si="48"/>
      </c>
    </row>
    <row r="378" spans="4:5" ht="12.75">
      <c r="D378">
        <f t="shared" si="47"/>
      </c>
      <c r="E378">
        <f t="shared" si="48"/>
      </c>
    </row>
    <row r="379" spans="4:5" ht="12.75">
      <c r="D379">
        <f t="shared" si="47"/>
      </c>
      <c r="E379">
        <f t="shared" si="48"/>
      </c>
    </row>
    <row r="380" spans="4:5" ht="12.75">
      <c r="D380">
        <f t="shared" si="47"/>
      </c>
      <c r="E380">
        <f t="shared" si="48"/>
      </c>
    </row>
    <row r="381" spans="4:5" ht="12.75">
      <c r="D381">
        <f aca="true" t="shared" si="49" ref="D381:D444">IF(AND(R381&lt;=0.005,R381&gt;0),"2","")</f>
      </c>
      <c r="E381">
        <f aca="true" t="shared" si="50" ref="E381:E444">IF(AND(T381&lt;=0.005,T381&gt;0),"t","")</f>
      </c>
    </row>
    <row r="382" spans="4:5" ht="12.75">
      <c r="D382">
        <f t="shared" si="49"/>
      </c>
      <c r="E382">
        <f t="shared" si="50"/>
      </c>
    </row>
    <row r="383" spans="4:5" ht="12.75">
      <c r="D383">
        <f t="shared" si="49"/>
      </c>
      <c r="E383">
        <f t="shared" si="50"/>
      </c>
    </row>
    <row r="384" spans="4:5" ht="12.75">
      <c r="D384">
        <f t="shared" si="49"/>
      </c>
      <c r="E384">
        <f t="shared" si="50"/>
      </c>
    </row>
    <row r="385" spans="4:5" ht="12.75">
      <c r="D385">
        <f t="shared" si="49"/>
      </c>
      <c r="E385">
        <f t="shared" si="50"/>
      </c>
    </row>
    <row r="386" spans="4:5" ht="12.75">
      <c r="D386">
        <f t="shared" si="49"/>
      </c>
      <c r="E386">
        <f t="shared" si="50"/>
      </c>
    </row>
    <row r="387" spans="4:5" ht="12.75">
      <c r="D387">
        <f t="shared" si="49"/>
      </c>
      <c r="E387">
        <f t="shared" si="50"/>
      </c>
    </row>
    <row r="388" spans="4:5" ht="12.75">
      <c r="D388">
        <f t="shared" si="49"/>
      </c>
      <c r="E388">
        <f t="shared" si="50"/>
      </c>
    </row>
    <row r="389" spans="4:5" ht="12.75">
      <c r="D389">
        <f t="shared" si="49"/>
      </c>
      <c r="E389">
        <f t="shared" si="50"/>
      </c>
    </row>
    <row r="390" spans="4:5" ht="12.75">
      <c r="D390">
        <f t="shared" si="49"/>
      </c>
      <c r="E390">
        <f t="shared" si="50"/>
      </c>
    </row>
    <row r="391" spans="4:5" ht="12.75">
      <c r="D391">
        <f t="shared" si="49"/>
      </c>
      <c r="E391">
        <f t="shared" si="50"/>
      </c>
    </row>
    <row r="392" spans="4:5" ht="12.75">
      <c r="D392">
        <f t="shared" si="49"/>
      </c>
      <c r="E392">
        <f t="shared" si="50"/>
      </c>
    </row>
    <row r="393" spans="4:5" ht="12.75">
      <c r="D393">
        <f t="shared" si="49"/>
      </c>
      <c r="E393">
        <f t="shared" si="50"/>
      </c>
    </row>
    <row r="394" spans="4:5" ht="12.75">
      <c r="D394">
        <f t="shared" si="49"/>
      </c>
      <c r="E394">
        <f t="shared" si="50"/>
      </c>
    </row>
    <row r="395" spans="4:5" ht="12.75">
      <c r="D395">
        <f t="shared" si="49"/>
      </c>
      <c r="E395">
        <f t="shared" si="50"/>
      </c>
    </row>
    <row r="396" spans="4:5" ht="12.75">
      <c r="D396">
        <f t="shared" si="49"/>
      </c>
      <c r="E396">
        <f t="shared" si="50"/>
      </c>
    </row>
    <row r="397" spans="4:5" ht="12.75">
      <c r="D397">
        <f t="shared" si="49"/>
      </c>
      <c r="E397">
        <f t="shared" si="50"/>
      </c>
    </row>
    <row r="398" spans="4:5" ht="12.75">
      <c r="D398">
        <f t="shared" si="49"/>
      </c>
      <c r="E398">
        <f t="shared" si="50"/>
      </c>
    </row>
    <row r="399" spans="4:5" ht="12.75">
      <c r="D399">
        <f t="shared" si="49"/>
      </c>
      <c r="E399">
        <f t="shared" si="50"/>
      </c>
    </row>
    <row r="400" spans="4:5" ht="12.75">
      <c r="D400">
        <f t="shared" si="49"/>
      </c>
      <c r="E400">
        <f t="shared" si="50"/>
      </c>
    </row>
    <row r="401" spans="4:5" ht="12.75">
      <c r="D401">
        <f t="shared" si="49"/>
      </c>
      <c r="E401">
        <f t="shared" si="50"/>
      </c>
    </row>
    <row r="402" spans="4:5" ht="12.75">
      <c r="D402">
        <f t="shared" si="49"/>
      </c>
      <c r="E402">
        <f t="shared" si="50"/>
      </c>
    </row>
    <row r="403" spans="4:5" ht="12.75">
      <c r="D403">
        <f t="shared" si="49"/>
      </c>
      <c r="E403">
        <f t="shared" si="50"/>
      </c>
    </row>
    <row r="404" spans="4:5" ht="12.75">
      <c r="D404">
        <f t="shared" si="49"/>
      </c>
      <c r="E404">
        <f t="shared" si="50"/>
      </c>
    </row>
    <row r="405" spans="4:5" ht="12.75">
      <c r="D405">
        <f t="shared" si="49"/>
      </c>
      <c r="E405">
        <f t="shared" si="50"/>
      </c>
    </row>
    <row r="406" spans="4:5" ht="12.75">
      <c r="D406">
        <f t="shared" si="49"/>
      </c>
      <c r="E406">
        <f t="shared" si="50"/>
      </c>
    </row>
    <row r="407" spans="4:5" ht="12.75">
      <c r="D407">
        <f t="shared" si="49"/>
      </c>
      <c r="E407">
        <f t="shared" si="50"/>
      </c>
    </row>
    <row r="408" spans="4:5" ht="12.75">
      <c r="D408">
        <f t="shared" si="49"/>
      </c>
      <c r="E408">
        <f t="shared" si="50"/>
      </c>
    </row>
    <row r="409" spans="4:5" ht="12.75">
      <c r="D409">
        <f t="shared" si="49"/>
      </c>
      <c r="E409">
        <f t="shared" si="50"/>
      </c>
    </row>
    <row r="410" spans="4:5" ht="12.75">
      <c r="D410">
        <f t="shared" si="49"/>
      </c>
      <c r="E410">
        <f t="shared" si="50"/>
      </c>
    </row>
    <row r="411" spans="4:5" ht="12.75">
      <c r="D411">
        <f t="shared" si="49"/>
      </c>
      <c r="E411">
        <f t="shared" si="50"/>
      </c>
    </row>
    <row r="412" spans="4:5" ht="12.75">
      <c r="D412">
        <f t="shared" si="49"/>
      </c>
      <c r="E412">
        <f t="shared" si="50"/>
      </c>
    </row>
    <row r="413" spans="4:5" ht="12.75">
      <c r="D413">
        <f t="shared" si="49"/>
      </c>
      <c r="E413">
        <f t="shared" si="50"/>
      </c>
    </row>
    <row r="414" spans="4:5" ht="12.75">
      <c r="D414">
        <f t="shared" si="49"/>
      </c>
      <c r="E414">
        <f t="shared" si="50"/>
      </c>
    </row>
    <row r="415" spans="4:5" ht="12.75">
      <c r="D415">
        <f t="shared" si="49"/>
      </c>
      <c r="E415">
        <f t="shared" si="50"/>
      </c>
    </row>
    <row r="416" spans="4:5" ht="12.75">
      <c r="D416">
        <f t="shared" si="49"/>
      </c>
      <c r="E416">
        <f t="shared" si="50"/>
      </c>
    </row>
    <row r="417" spans="4:5" ht="12.75">
      <c r="D417">
        <f t="shared" si="49"/>
      </c>
      <c r="E417">
        <f t="shared" si="50"/>
      </c>
    </row>
    <row r="418" spans="4:5" ht="12.75">
      <c r="D418">
        <f t="shared" si="49"/>
      </c>
      <c r="E418">
        <f t="shared" si="50"/>
      </c>
    </row>
    <row r="419" spans="4:5" ht="12.75">
      <c r="D419">
        <f t="shared" si="49"/>
      </c>
      <c r="E419">
        <f t="shared" si="50"/>
      </c>
    </row>
    <row r="420" spans="4:5" ht="12.75">
      <c r="D420">
        <f t="shared" si="49"/>
      </c>
      <c r="E420">
        <f t="shared" si="50"/>
      </c>
    </row>
    <row r="421" spans="4:5" ht="12.75">
      <c r="D421">
        <f t="shared" si="49"/>
      </c>
      <c r="E421">
        <f t="shared" si="50"/>
      </c>
    </row>
    <row r="422" spans="4:5" ht="12.75">
      <c r="D422">
        <f t="shared" si="49"/>
      </c>
      <c r="E422">
        <f t="shared" si="50"/>
      </c>
    </row>
    <row r="423" spans="4:5" ht="12.75">
      <c r="D423">
        <f t="shared" si="49"/>
      </c>
      <c r="E423">
        <f t="shared" si="50"/>
      </c>
    </row>
    <row r="424" spans="4:5" ht="12.75">
      <c r="D424">
        <f t="shared" si="49"/>
      </c>
      <c r="E424">
        <f t="shared" si="50"/>
      </c>
    </row>
    <row r="425" spans="4:5" ht="12.75">
      <c r="D425">
        <f t="shared" si="49"/>
      </c>
      <c r="E425">
        <f t="shared" si="50"/>
      </c>
    </row>
    <row r="426" spans="4:5" ht="12.75">
      <c r="D426">
        <f t="shared" si="49"/>
      </c>
      <c r="E426">
        <f t="shared" si="50"/>
      </c>
    </row>
    <row r="427" spans="4:5" ht="12.75">
      <c r="D427">
        <f t="shared" si="49"/>
      </c>
      <c r="E427">
        <f t="shared" si="50"/>
      </c>
    </row>
    <row r="428" spans="4:5" ht="12.75">
      <c r="D428">
        <f t="shared" si="49"/>
      </c>
      <c r="E428">
        <f t="shared" si="50"/>
      </c>
    </row>
    <row r="429" spans="4:5" ht="12.75">
      <c r="D429">
        <f t="shared" si="49"/>
      </c>
      <c r="E429">
        <f t="shared" si="50"/>
      </c>
    </row>
    <row r="430" spans="4:5" ht="12.75">
      <c r="D430">
        <f t="shared" si="49"/>
      </c>
      <c r="E430">
        <f t="shared" si="50"/>
      </c>
    </row>
    <row r="431" spans="4:5" ht="12.75">
      <c r="D431">
        <f t="shared" si="49"/>
      </c>
      <c r="E431">
        <f t="shared" si="50"/>
      </c>
    </row>
    <row r="432" spans="4:5" ht="12.75">
      <c r="D432">
        <f t="shared" si="49"/>
      </c>
      <c r="E432">
        <f t="shared" si="50"/>
      </c>
    </row>
    <row r="433" spans="4:5" ht="12.75">
      <c r="D433">
        <f t="shared" si="49"/>
      </c>
      <c r="E433">
        <f t="shared" si="50"/>
      </c>
    </row>
    <row r="434" spans="4:5" ht="12.75">
      <c r="D434">
        <f t="shared" si="49"/>
      </c>
      <c r="E434">
        <f t="shared" si="50"/>
      </c>
    </row>
    <row r="435" spans="4:5" ht="12.75">
      <c r="D435">
        <f t="shared" si="49"/>
      </c>
      <c r="E435">
        <f t="shared" si="50"/>
      </c>
    </row>
    <row r="436" spans="4:5" ht="12.75">
      <c r="D436">
        <f t="shared" si="49"/>
      </c>
      <c r="E436">
        <f t="shared" si="50"/>
      </c>
    </row>
    <row r="437" spans="4:5" ht="12.75">
      <c r="D437">
        <f t="shared" si="49"/>
      </c>
      <c r="E437">
        <f t="shared" si="50"/>
      </c>
    </row>
    <row r="438" spans="4:5" ht="12.75">
      <c r="D438">
        <f t="shared" si="49"/>
      </c>
      <c r="E438">
        <f t="shared" si="50"/>
      </c>
    </row>
    <row r="439" spans="4:5" ht="12.75">
      <c r="D439">
        <f t="shared" si="49"/>
      </c>
      <c r="E439">
        <f t="shared" si="50"/>
      </c>
    </row>
    <row r="440" spans="4:5" ht="12.75">
      <c r="D440">
        <f t="shared" si="49"/>
      </c>
      <c r="E440">
        <f t="shared" si="50"/>
      </c>
    </row>
    <row r="441" spans="4:5" ht="12.75">
      <c r="D441">
        <f t="shared" si="49"/>
      </c>
      <c r="E441">
        <f t="shared" si="50"/>
      </c>
    </row>
    <row r="442" spans="4:5" ht="12.75">
      <c r="D442">
        <f t="shared" si="49"/>
      </c>
      <c r="E442">
        <f t="shared" si="50"/>
      </c>
    </row>
    <row r="443" spans="4:5" ht="12.75">
      <c r="D443">
        <f t="shared" si="49"/>
      </c>
      <c r="E443">
        <f t="shared" si="50"/>
      </c>
    </row>
    <row r="444" spans="4:5" ht="12.75">
      <c r="D444">
        <f t="shared" si="49"/>
      </c>
      <c r="E444">
        <f t="shared" si="50"/>
      </c>
    </row>
    <row r="445" spans="4:5" ht="12.75">
      <c r="D445">
        <f aca="true" t="shared" si="51" ref="D445:D508">IF(AND(R445&lt;=0.005,R445&gt;0),"2","")</f>
      </c>
      <c r="E445">
        <f aca="true" t="shared" si="52" ref="E445:E508">IF(AND(T445&lt;=0.005,T445&gt;0),"t","")</f>
      </c>
    </row>
    <row r="446" spans="4:5" ht="12.75">
      <c r="D446">
        <f t="shared" si="51"/>
      </c>
      <c r="E446">
        <f t="shared" si="52"/>
      </c>
    </row>
    <row r="447" spans="4:5" ht="12.75">
      <c r="D447">
        <f t="shared" si="51"/>
      </c>
      <c r="E447">
        <f t="shared" si="52"/>
      </c>
    </row>
    <row r="448" spans="4:5" ht="12.75">
      <c r="D448">
        <f t="shared" si="51"/>
      </c>
      <c r="E448">
        <f t="shared" si="52"/>
      </c>
    </row>
    <row r="449" spans="4:5" ht="12.75">
      <c r="D449">
        <f t="shared" si="51"/>
      </c>
      <c r="E449">
        <f t="shared" si="52"/>
      </c>
    </row>
    <row r="450" spans="4:5" ht="12.75">
      <c r="D450">
        <f t="shared" si="51"/>
      </c>
      <c r="E450">
        <f t="shared" si="52"/>
      </c>
    </row>
    <row r="451" spans="4:5" ht="12.75">
      <c r="D451">
        <f t="shared" si="51"/>
      </c>
      <c r="E451">
        <f t="shared" si="52"/>
      </c>
    </row>
    <row r="452" spans="4:5" ht="12.75">
      <c r="D452">
        <f t="shared" si="51"/>
      </c>
      <c r="E452">
        <f t="shared" si="52"/>
      </c>
    </row>
    <row r="453" spans="4:5" ht="12.75">
      <c r="D453">
        <f t="shared" si="51"/>
      </c>
      <c r="E453">
        <f t="shared" si="52"/>
      </c>
    </row>
    <row r="454" spans="4:5" ht="12.75">
      <c r="D454">
        <f t="shared" si="51"/>
      </c>
      <c r="E454">
        <f t="shared" si="52"/>
      </c>
    </row>
    <row r="455" spans="4:5" ht="12.75">
      <c r="D455">
        <f t="shared" si="51"/>
      </c>
      <c r="E455">
        <f t="shared" si="52"/>
      </c>
    </row>
    <row r="456" spans="4:5" ht="12.75">
      <c r="D456">
        <f t="shared" si="51"/>
      </c>
      <c r="E456">
        <f t="shared" si="52"/>
      </c>
    </row>
    <row r="457" spans="4:5" ht="12.75">
      <c r="D457">
        <f t="shared" si="51"/>
      </c>
      <c r="E457">
        <f t="shared" si="52"/>
      </c>
    </row>
    <row r="458" spans="4:5" ht="12.75">
      <c r="D458">
        <f t="shared" si="51"/>
      </c>
      <c r="E458">
        <f t="shared" si="52"/>
      </c>
    </row>
    <row r="459" spans="4:5" ht="12.75">
      <c r="D459">
        <f t="shared" si="51"/>
      </c>
      <c r="E459">
        <f t="shared" si="52"/>
      </c>
    </row>
    <row r="460" spans="4:5" ht="12.75">
      <c r="D460">
        <f t="shared" si="51"/>
      </c>
      <c r="E460">
        <f t="shared" si="52"/>
      </c>
    </row>
    <row r="461" spans="4:5" ht="12.75">
      <c r="D461">
        <f t="shared" si="51"/>
      </c>
      <c r="E461">
        <f t="shared" si="52"/>
      </c>
    </row>
    <row r="462" spans="4:5" ht="12.75">
      <c r="D462">
        <f t="shared" si="51"/>
      </c>
      <c r="E462">
        <f t="shared" si="52"/>
      </c>
    </row>
    <row r="463" spans="4:5" ht="12.75">
      <c r="D463">
        <f t="shared" si="51"/>
      </c>
      <c r="E463">
        <f t="shared" si="52"/>
      </c>
    </row>
    <row r="464" spans="4:5" ht="12.75">
      <c r="D464">
        <f t="shared" si="51"/>
      </c>
      <c r="E464">
        <f t="shared" si="52"/>
      </c>
    </row>
    <row r="465" spans="4:5" ht="12.75">
      <c r="D465">
        <f t="shared" si="51"/>
      </c>
      <c r="E465">
        <f t="shared" si="52"/>
      </c>
    </row>
    <row r="466" spans="4:5" ht="12.75">
      <c r="D466">
        <f t="shared" si="51"/>
      </c>
      <c r="E466">
        <f t="shared" si="52"/>
      </c>
    </row>
    <row r="467" spans="4:5" ht="12.75">
      <c r="D467">
        <f t="shared" si="51"/>
      </c>
      <c r="E467">
        <f t="shared" si="52"/>
      </c>
    </row>
    <row r="468" spans="4:5" ht="12.75">
      <c r="D468">
        <f t="shared" si="51"/>
      </c>
      <c r="E468">
        <f t="shared" si="52"/>
      </c>
    </row>
    <row r="469" spans="4:5" ht="12.75">
      <c r="D469">
        <f t="shared" si="51"/>
      </c>
      <c r="E469">
        <f t="shared" si="52"/>
      </c>
    </row>
    <row r="470" spans="4:5" ht="12.75">
      <c r="D470">
        <f t="shared" si="51"/>
      </c>
      <c r="E470">
        <f t="shared" si="52"/>
      </c>
    </row>
    <row r="471" spans="4:5" ht="12.75">
      <c r="D471">
        <f t="shared" si="51"/>
      </c>
      <c r="E471">
        <f t="shared" si="52"/>
      </c>
    </row>
    <row r="472" spans="4:5" ht="12.75">
      <c r="D472">
        <f t="shared" si="51"/>
      </c>
      <c r="E472">
        <f t="shared" si="52"/>
      </c>
    </row>
    <row r="473" spans="4:5" ht="12.75">
      <c r="D473">
        <f t="shared" si="51"/>
      </c>
      <c r="E473">
        <f t="shared" si="52"/>
      </c>
    </row>
    <row r="474" spans="4:5" ht="12.75">
      <c r="D474">
        <f t="shared" si="51"/>
      </c>
      <c r="E474">
        <f t="shared" si="52"/>
      </c>
    </row>
    <row r="475" spans="4:5" ht="12.75">
      <c r="D475">
        <f t="shared" si="51"/>
      </c>
      <c r="E475">
        <f t="shared" si="52"/>
      </c>
    </row>
    <row r="476" spans="4:5" ht="12.75">
      <c r="D476">
        <f t="shared" si="51"/>
      </c>
      <c r="E476">
        <f t="shared" si="52"/>
      </c>
    </row>
    <row r="477" spans="4:5" ht="12.75">
      <c r="D477">
        <f t="shared" si="51"/>
      </c>
      <c r="E477">
        <f t="shared" si="52"/>
      </c>
    </row>
    <row r="478" spans="4:5" ht="12.75">
      <c r="D478">
        <f t="shared" si="51"/>
      </c>
      <c r="E478">
        <f t="shared" si="52"/>
      </c>
    </row>
    <row r="479" spans="4:5" ht="12.75">
      <c r="D479">
        <f t="shared" si="51"/>
      </c>
      <c r="E479">
        <f t="shared" si="52"/>
      </c>
    </row>
    <row r="480" spans="4:5" ht="12.75">
      <c r="D480">
        <f t="shared" si="51"/>
      </c>
      <c r="E480">
        <f t="shared" si="52"/>
      </c>
    </row>
    <row r="481" spans="4:5" ht="12.75">
      <c r="D481">
        <f t="shared" si="51"/>
      </c>
      <c r="E481">
        <f t="shared" si="52"/>
      </c>
    </row>
    <row r="482" spans="4:5" ht="12.75">
      <c r="D482">
        <f t="shared" si="51"/>
      </c>
      <c r="E482">
        <f t="shared" si="52"/>
      </c>
    </row>
    <row r="483" spans="4:5" ht="12.75">
      <c r="D483">
        <f t="shared" si="51"/>
      </c>
      <c r="E483">
        <f t="shared" si="52"/>
      </c>
    </row>
    <row r="484" spans="4:5" ht="12.75">
      <c r="D484">
        <f t="shared" si="51"/>
      </c>
      <c r="E484">
        <f t="shared" si="52"/>
      </c>
    </row>
    <row r="485" spans="4:5" ht="12.75">
      <c r="D485">
        <f t="shared" si="51"/>
      </c>
      <c r="E485">
        <f t="shared" si="52"/>
      </c>
    </row>
    <row r="486" spans="4:5" ht="12.75">
      <c r="D486">
        <f t="shared" si="51"/>
      </c>
      <c r="E486">
        <f t="shared" si="52"/>
      </c>
    </row>
    <row r="487" spans="4:5" ht="12.75">
      <c r="D487">
        <f t="shared" si="51"/>
      </c>
      <c r="E487">
        <f t="shared" si="52"/>
      </c>
    </row>
    <row r="488" spans="4:5" ht="12.75">
      <c r="D488">
        <f t="shared" si="51"/>
      </c>
      <c r="E488">
        <f t="shared" si="52"/>
      </c>
    </row>
    <row r="489" spans="4:5" ht="12.75">
      <c r="D489">
        <f t="shared" si="51"/>
      </c>
      <c r="E489">
        <f t="shared" si="52"/>
      </c>
    </row>
    <row r="490" spans="4:5" ht="12.75">
      <c r="D490">
        <f t="shared" si="51"/>
      </c>
      <c r="E490">
        <f t="shared" si="52"/>
      </c>
    </row>
    <row r="491" spans="4:5" ht="12.75">
      <c r="D491">
        <f t="shared" si="51"/>
      </c>
      <c r="E491">
        <f t="shared" si="52"/>
      </c>
    </row>
    <row r="492" spans="4:5" ht="12.75">
      <c r="D492">
        <f t="shared" si="51"/>
      </c>
      <c r="E492">
        <f t="shared" si="52"/>
      </c>
    </row>
    <row r="493" spans="4:5" ht="12.75">
      <c r="D493">
        <f t="shared" si="51"/>
      </c>
      <c r="E493">
        <f t="shared" si="52"/>
      </c>
    </row>
    <row r="494" spans="4:5" ht="12.75">
      <c r="D494">
        <f t="shared" si="51"/>
      </c>
      <c r="E494">
        <f t="shared" si="52"/>
      </c>
    </row>
    <row r="495" spans="4:5" ht="12.75">
      <c r="D495">
        <f t="shared" si="51"/>
      </c>
      <c r="E495">
        <f t="shared" si="52"/>
      </c>
    </row>
    <row r="496" spans="4:5" ht="12.75">
      <c r="D496">
        <f t="shared" si="51"/>
      </c>
      <c r="E496">
        <f t="shared" si="52"/>
      </c>
    </row>
    <row r="497" spans="4:5" ht="12.75">
      <c r="D497">
        <f t="shared" si="51"/>
      </c>
      <c r="E497">
        <f t="shared" si="52"/>
      </c>
    </row>
    <row r="498" spans="4:5" ht="12.75">
      <c r="D498">
        <f t="shared" si="51"/>
      </c>
      <c r="E498">
        <f t="shared" si="52"/>
      </c>
    </row>
    <row r="499" spans="4:5" ht="12.75">
      <c r="D499">
        <f t="shared" si="51"/>
      </c>
      <c r="E499">
        <f t="shared" si="52"/>
      </c>
    </row>
    <row r="500" spans="4:5" ht="12.75">
      <c r="D500">
        <f t="shared" si="51"/>
      </c>
      <c r="E500">
        <f t="shared" si="52"/>
      </c>
    </row>
    <row r="501" spans="4:5" ht="12.75">
      <c r="D501">
        <f t="shared" si="51"/>
      </c>
      <c r="E501">
        <f t="shared" si="52"/>
      </c>
    </row>
    <row r="502" spans="4:5" ht="12.75">
      <c r="D502">
        <f t="shared" si="51"/>
      </c>
      <c r="E502">
        <f t="shared" si="52"/>
      </c>
    </row>
    <row r="503" spans="4:5" ht="12.75">
      <c r="D503">
        <f t="shared" si="51"/>
      </c>
      <c r="E503">
        <f t="shared" si="52"/>
      </c>
    </row>
    <row r="504" spans="4:5" ht="12.75">
      <c r="D504">
        <f t="shared" si="51"/>
      </c>
      <c r="E504">
        <f t="shared" si="52"/>
      </c>
    </row>
    <row r="505" spans="4:5" ht="12.75">
      <c r="D505">
        <f t="shared" si="51"/>
      </c>
      <c r="E505">
        <f t="shared" si="52"/>
      </c>
    </row>
    <row r="506" spans="4:5" ht="12.75">
      <c r="D506">
        <f t="shared" si="51"/>
      </c>
      <c r="E506">
        <f t="shared" si="52"/>
      </c>
    </row>
    <row r="507" spans="4:5" ht="12.75">
      <c r="D507">
        <f t="shared" si="51"/>
      </c>
      <c r="E507">
        <f t="shared" si="52"/>
      </c>
    </row>
    <row r="508" spans="4:5" ht="12.75">
      <c r="D508">
        <f t="shared" si="51"/>
      </c>
      <c r="E508">
        <f t="shared" si="52"/>
      </c>
    </row>
    <row r="509" spans="4:5" ht="12.75">
      <c r="D509">
        <f aca="true" t="shared" si="53" ref="D509:D572">IF(AND(R509&lt;=0.005,R509&gt;0),"2","")</f>
      </c>
      <c r="E509">
        <f aca="true" t="shared" si="54" ref="E509:E572">IF(AND(T509&lt;=0.005,T509&gt;0),"t","")</f>
      </c>
    </row>
    <row r="510" spans="4:5" ht="12.75">
      <c r="D510">
        <f t="shared" si="53"/>
      </c>
      <c r="E510">
        <f t="shared" si="54"/>
      </c>
    </row>
    <row r="511" spans="4:5" ht="12.75">
      <c r="D511">
        <f t="shared" si="53"/>
      </c>
      <c r="E511">
        <f t="shared" si="54"/>
      </c>
    </row>
    <row r="512" spans="4:5" ht="12.75">
      <c r="D512">
        <f t="shared" si="53"/>
      </c>
      <c r="E512">
        <f t="shared" si="54"/>
      </c>
    </row>
    <row r="513" spans="4:5" ht="12.75">
      <c r="D513">
        <f t="shared" si="53"/>
      </c>
      <c r="E513">
        <f t="shared" si="54"/>
      </c>
    </row>
    <row r="514" spans="4:5" ht="12.75">
      <c r="D514">
        <f t="shared" si="53"/>
      </c>
      <c r="E514">
        <f t="shared" si="54"/>
      </c>
    </row>
    <row r="515" spans="4:5" ht="12.75">
      <c r="D515">
        <f t="shared" si="53"/>
      </c>
      <c r="E515">
        <f t="shared" si="54"/>
      </c>
    </row>
    <row r="516" spans="4:5" ht="12.75">
      <c r="D516">
        <f t="shared" si="53"/>
      </c>
      <c r="E516">
        <f t="shared" si="54"/>
      </c>
    </row>
    <row r="517" spans="4:5" ht="12.75">
      <c r="D517">
        <f t="shared" si="53"/>
      </c>
      <c r="E517">
        <f t="shared" si="54"/>
      </c>
    </row>
    <row r="518" spans="4:5" ht="12.75">
      <c r="D518">
        <f t="shared" si="53"/>
      </c>
      <c r="E518">
        <f t="shared" si="54"/>
      </c>
    </row>
    <row r="519" spans="4:5" ht="12.75">
      <c r="D519">
        <f t="shared" si="53"/>
      </c>
      <c r="E519">
        <f t="shared" si="54"/>
      </c>
    </row>
    <row r="520" spans="4:5" ht="12.75">
      <c r="D520">
        <f t="shared" si="53"/>
      </c>
      <c r="E520">
        <f t="shared" si="54"/>
      </c>
    </row>
    <row r="521" spans="4:5" ht="12.75">
      <c r="D521">
        <f t="shared" si="53"/>
      </c>
      <c r="E521">
        <f t="shared" si="54"/>
      </c>
    </row>
    <row r="522" spans="4:5" ht="12.75">
      <c r="D522">
        <f t="shared" si="53"/>
      </c>
      <c r="E522">
        <f t="shared" si="54"/>
      </c>
    </row>
    <row r="523" spans="4:5" ht="12.75">
      <c r="D523">
        <f t="shared" si="53"/>
      </c>
      <c r="E523">
        <f t="shared" si="54"/>
      </c>
    </row>
    <row r="524" spans="4:5" ht="12.75">
      <c r="D524">
        <f t="shared" si="53"/>
      </c>
      <c r="E524">
        <f t="shared" si="54"/>
      </c>
    </row>
    <row r="525" spans="4:5" ht="12.75">
      <c r="D525">
        <f t="shared" si="53"/>
      </c>
      <c r="E525">
        <f t="shared" si="54"/>
      </c>
    </row>
    <row r="526" spans="4:5" ht="12.75">
      <c r="D526">
        <f t="shared" si="53"/>
      </c>
      <c r="E526">
        <f t="shared" si="54"/>
      </c>
    </row>
    <row r="527" spans="4:5" ht="12.75">
      <c r="D527">
        <f t="shared" si="53"/>
      </c>
      <c r="E527">
        <f t="shared" si="54"/>
      </c>
    </row>
    <row r="528" spans="4:5" ht="12.75">
      <c r="D528">
        <f t="shared" si="53"/>
      </c>
      <c r="E528">
        <f t="shared" si="54"/>
      </c>
    </row>
    <row r="529" spans="4:5" ht="12.75">
      <c r="D529">
        <f t="shared" si="53"/>
      </c>
      <c r="E529">
        <f t="shared" si="54"/>
      </c>
    </row>
    <row r="530" spans="4:5" ht="12.75">
      <c r="D530">
        <f t="shared" si="53"/>
      </c>
      <c r="E530">
        <f t="shared" si="54"/>
      </c>
    </row>
    <row r="531" spans="4:5" ht="12.75">
      <c r="D531">
        <f t="shared" si="53"/>
      </c>
      <c r="E531">
        <f t="shared" si="54"/>
      </c>
    </row>
    <row r="532" spans="4:5" ht="12.75">
      <c r="D532">
        <f t="shared" si="53"/>
      </c>
      <c r="E532">
        <f t="shared" si="54"/>
      </c>
    </row>
    <row r="533" spans="4:5" ht="12.75">
      <c r="D533">
        <f t="shared" si="53"/>
      </c>
      <c r="E533">
        <f t="shared" si="54"/>
      </c>
    </row>
    <row r="534" spans="4:5" ht="12.75">
      <c r="D534">
        <f t="shared" si="53"/>
      </c>
      <c r="E534">
        <f t="shared" si="54"/>
      </c>
    </row>
    <row r="535" spans="4:5" ht="12.75">
      <c r="D535">
        <f t="shared" si="53"/>
      </c>
      <c r="E535">
        <f t="shared" si="54"/>
      </c>
    </row>
    <row r="536" spans="4:5" ht="12.75">
      <c r="D536">
        <f t="shared" si="53"/>
      </c>
      <c r="E536">
        <f t="shared" si="54"/>
      </c>
    </row>
    <row r="537" spans="4:5" ht="12.75">
      <c r="D537">
        <f t="shared" si="53"/>
      </c>
      <c r="E537">
        <f t="shared" si="54"/>
      </c>
    </row>
    <row r="538" spans="4:5" ht="12.75">
      <c r="D538">
        <f t="shared" si="53"/>
      </c>
      <c r="E538">
        <f t="shared" si="54"/>
      </c>
    </row>
    <row r="539" spans="4:5" ht="12.75">
      <c r="D539">
        <f t="shared" si="53"/>
      </c>
      <c r="E539">
        <f t="shared" si="54"/>
      </c>
    </row>
    <row r="540" spans="4:5" ht="12.75">
      <c r="D540">
        <f t="shared" si="53"/>
      </c>
      <c r="E540">
        <f t="shared" si="54"/>
      </c>
    </row>
    <row r="541" spans="4:5" ht="12.75">
      <c r="D541">
        <f t="shared" si="53"/>
      </c>
      <c r="E541">
        <f t="shared" si="54"/>
      </c>
    </row>
    <row r="542" spans="4:5" ht="12.75">
      <c r="D542">
        <f t="shared" si="53"/>
      </c>
      <c r="E542">
        <f t="shared" si="54"/>
      </c>
    </row>
    <row r="543" spans="4:5" ht="12.75">
      <c r="D543">
        <f t="shared" si="53"/>
      </c>
      <c r="E543">
        <f t="shared" si="54"/>
      </c>
    </row>
    <row r="544" spans="4:5" ht="12.75">
      <c r="D544">
        <f t="shared" si="53"/>
      </c>
      <c r="E544">
        <f t="shared" si="54"/>
      </c>
    </row>
    <row r="545" spans="4:5" ht="12.75">
      <c r="D545">
        <f t="shared" si="53"/>
      </c>
      <c r="E545">
        <f t="shared" si="54"/>
      </c>
    </row>
    <row r="546" spans="4:5" ht="12.75">
      <c r="D546">
        <f t="shared" si="53"/>
      </c>
      <c r="E546">
        <f t="shared" si="54"/>
      </c>
    </row>
    <row r="547" spans="4:5" ht="12.75">
      <c r="D547">
        <f t="shared" si="53"/>
      </c>
      <c r="E547">
        <f t="shared" si="54"/>
      </c>
    </row>
    <row r="548" spans="4:5" ht="12.75">
      <c r="D548">
        <f t="shared" si="53"/>
      </c>
      <c r="E548">
        <f t="shared" si="54"/>
      </c>
    </row>
    <row r="549" spans="4:5" ht="12.75">
      <c r="D549">
        <f t="shared" si="53"/>
      </c>
      <c r="E549">
        <f t="shared" si="54"/>
      </c>
    </row>
    <row r="550" spans="4:5" ht="12.75">
      <c r="D550">
        <f t="shared" si="53"/>
      </c>
      <c r="E550">
        <f t="shared" si="54"/>
      </c>
    </row>
    <row r="551" spans="4:5" ht="12.75">
      <c r="D551">
        <f t="shared" si="53"/>
      </c>
      <c r="E551">
        <f t="shared" si="54"/>
      </c>
    </row>
    <row r="552" spans="4:5" ht="12.75">
      <c r="D552">
        <f t="shared" si="53"/>
      </c>
      <c r="E552">
        <f t="shared" si="54"/>
      </c>
    </row>
    <row r="553" spans="4:5" ht="12.75">
      <c r="D553">
        <f t="shared" si="53"/>
      </c>
      <c r="E553">
        <f t="shared" si="54"/>
      </c>
    </row>
    <row r="554" spans="4:5" ht="12.75">
      <c r="D554">
        <f t="shared" si="53"/>
      </c>
      <c r="E554">
        <f t="shared" si="54"/>
      </c>
    </row>
    <row r="555" spans="4:5" ht="12.75">
      <c r="D555">
        <f t="shared" si="53"/>
      </c>
      <c r="E555">
        <f t="shared" si="54"/>
      </c>
    </row>
    <row r="556" spans="4:5" ht="12.75">
      <c r="D556">
        <f t="shared" si="53"/>
      </c>
      <c r="E556">
        <f t="shared" si="54"/>
      </c>
    </row>
    <row r="557" spans="4:5" ht="12.75">
      <c r="D557">
        <f t="shared" si="53"/>
      </c>
      <c r="E557">
        <f t="shared" si="54"/>
      </c>
    </row>
    <row r="558" spans="4:5" ht="12.75">
      <c r="D558">
        <f t="shared" si="53"/>
      </c>
      <c r="E558">
        <f t="shared" si="54"/>
      </c>
    </row>
    <row r="559" spans="4:5" ht="12.75">
      <c r="D559">
        <f t="shared" si="53"/>
      </c>
      <c r="E559">
        <f t="shared" si="54"/>
      </c>
    </row>
    <row r="560" spans="4:5" ht="12.75">
      <c r="D560">
        <f t="shared" si="53"/>
      </c>
      <c r="E560">
        <f t="shared" si="54"/>
      </c>
    </row>
    <row r="561" spans="4:5" ht="12.75">
      <c r="D561">
        <f t="shared" si="53"/>
      </c>
      <c r="E561">
        <f t="shared" si="54"/>
      </c>
    </row>
    <row r="562" spans="4:5" ht="12.75">
      <c r="D562">
        <f t="shared" si="53"/>
      </c>
      <c r="E562">
        <f t="shared" si="54"/>
      </c>
    </row>
    <row r="563" spans="4:5" ht="12.75">
      <c r="D563">
        <f t="shared" si="53"/>
      </c>
      <c r="E563">
        <f t="shared" si="54"/>
      </c>
    </row>
    <row r="564" spans="4:5" ht="12.75">
      <c r="D564">
        <f t="shared" si="53"/>
      </c>
      <c r="E564">
        <f t="shared" si="54"/>
      </c>
    </row>
    <row r="565" spans="4:5" ht="12.75">
      <c r="D565">
        <f t="shared" si="53"/>
      </c>
      <c r="E565">
        <f t="shared" si="54"/>
      </c>
    </row>
    <row r="566" spans="4:5" ht="12.75">
      <c r="D566">
        <f t="shared" si="53"/>
      </c>
      <c r="E566">
        <f t="shared" si="54"/>
      </c>
    </row>
    <row r="567" spans="4:5" ht="12.75">
      <c r="D567">
        <f t="shared" si="53"/>
      </c>
      <c r="E567">
        <f t="shared" si="54"/>
      </c>
    </row>
    <row r="568" spans="4:5" ht="12.75">
      <c r="D568">
        <f t="shared" si="53"/>
      </c>
      <c r="E568">
        <f t="shared" si="54"/>
      </c>
    </row>
    <row r="569" spans="4:5" ht="12.75">
      <c r="D569">
        <f t="shared" si="53"/>
      </c>
      <c r="E569">
        <f t="shared" si="54"/>
      </c>
    </row>
    <row r="570" spans="4:5" ht="12.75">
      <c r="D570">
        <f t="shared" si="53"/>
      </c>
      <c r="E570">
        <f t="shared" si="54"/>
      </c>
    </row>
    <row r="571" spans="4:5" ht="12.75">
      <c r="D571">
        <f t="shared" si="53"/>
      </c>
      <c r="E571">
        <f t="shared" si="54"/>
      </c>
    </row>
    <row r="572" spans="4:5" ht="12.75">
      <c r="D572">
        <f t="shared" si="53"/>
      </c>
      <c r="E572">
        <f t="shared" si="54"/>
      </c>
    </row>
    <row r="573" spans="4:5" ht="12.75">
      <c r="D573">
        <f aca="true" t="shared" si="55" ref="D573:D636">IF(AND(R573&lt;=0.005,R573&gt;0),"2","")</f>
      </c>
      <c r="E573">
        <f aca="true" t="shared" si="56" ref="E573:E592">IF(AND(T573&lt;=0.005,T573&gt;0),"t","")</f>
      </c>
    </row>
    <row r="574" spans="4:5" ht="12.75">
      <c r="D574">
        <f t="shared" si="55"/>
      </c>
      <c r="E574">
        <f t="shared" si="56"/>
      </c>
    </row>
    <row r="575" spans="4:5" ht="12.75">
      <c r="D575">
        <f t="shared" si="55"/>
      </c>
      <c r="E575">
        <f t="shared" si="56"/>
      </c>
    </row>
    <row r="576" spans="4:5" ht="12.75">
      <c r="D576">
        <f t="shared" si="55"/>
      </c>
      <c r="E576">
        <f t="shared" si="56"/>
      </c>
    </row>
    <row r="577" spans="4:5" ht="12.75">
      <c r="D577">
        <f t="shared" si="55"/>
      </c>
      <c r="E577">
        <f t="shared" si="56"/>
      </c>
    </row>
    <row r="578" spans="4:5" ht="12.75">
      <c r="D578">
        <f t="shared" si="55"/>
      </c>
      <c r="E578">
        <f t="shared" si="56"/>
      </c>
    </row>
    <row r="579" spans="4:5" ht="12.75">
      <c r="D579">
        <f t="shared" si="55"/>
      </c>
      <c r="E579">
        <f t="shared" si="56"/>
      </c>
    </row>
    <row r="580" spans="4:5" ht="12.75">
      <c r="D580">
        <f t="shared" si="55"/>
      </c>
      <c r="E580">
        <f t="shared" si="56"/>
      </c>
    </row>
    <row r="581" spans="4:5" ht="12.75">
      <c r="D581">
        <f t="shared" si="55"/>
      </c>
      <c r="E581">
        <f t="shared" si="56"/>
      </c>
    </row>
    <row r="582" spans="4:5" ht="12.75">
      <c r="D582">
        <f t="shared" si="55"/>
      </c>
      <c r="E582">
        <f t="shared" si="56"/>
      </c>
    </row>
    <row r="583" spans="4:5" ht="12.75">
      <c r="D583">
        <f t="shared" si="55"/>
      </c>
      <c r="E583">
        <f t="shared" si="56"/>
      </c>
    </row>
    <row r="584" spans="4:5" ht="12.75">
      <c r="D584">
        <f t="shared" si="55"/>
      </c>
      <c r="E584">
        <f t="shared" si="56"/>
      </c>
    </row>
    <row r="585" spans="4:5" ht="12.75">
      <c r="D585">
        <f t="shared" si="55"/>
      </c>
      <c r="E585">
        <f t="shared" si="56"/>
      </c>
    </row>
    <row r="586" spans="4:5" ht="12.75">
      <c r="D586">
        <f t="shared" si="55"/>
      </c>
      <c r="E586">
        <f t="shared" si="56"/>
      </c>
    </row>
    <row r="587" spans="4:5" ht="12.75">
      <c r="D587">
        <f t="shared" si="55"/>
      </c>
      <c r="E587">
        <f t="shared" si="56"/>
      </c>
    </row>
    <row r="588" spans="4:5" ht="12.75">
      <c r="D588">
        <f t="shared" si="55"/>
      </c>
      <c r="E588">
        <f t="shared" si="56"/>
      </c>
    </row>
    <row r="589" spans="4:5" ht="12.75">
      <c r="D589">
        <f t="shared" si="55"/>
      </c>
      <c r="E589">
        <f t="shared" si="56"/>
      </c>
    </row>
    <row r="590" spans="4:5" ht="12.75">
      <c r="D590">
        <f t="shared" si="55"/>
      </c>
      <c r="E590">
        <f t="shared" si="56"/>
      </c>
    </row>
    <row r="591" spans="4:5" ht="12.75">
      <c r="D591">
        <f t="shared" si="55"/>
      </c>
      <c r="E591">
        <f t="shared" si="56"/>
      </c>
    </row>
    <row r="592" spans="4:5" ht="12.75">
      <c r="D592">
        <f t="shared" si="55"/>
      </c>
      <c r="E592">
        <f t="shared" si="56"/>
      </c>
    </row>
    <row r="593" ht="12.75">
      <c r="D593">
        <f t="shared" si="55"/>
      </c>
    </row>
    <row r="594" ht="12.75">
      <c r="D594">
        <f t="shared" si="55"/>
      </c>
    </row>
    <row r="595" ht="12.75">
      <c r="D595">
        <f t="shared" si="55"/>
      </c>
    </row>
    <row r="596" ht="12.75">
      <c r="D596">
        <f t="shared" si="55"/>
      </c>
    </row>
    <row r="597" ht="12.75">
      <c r="D597">
        <f t="shared" si="55"/>
      </c>
    </row>
    <row r="598" ht="12.75">
      <c r="D598">
        <f t="shared" si="55"/>
      </c>
    </row>
    <row r="599" ht="12.75">
      <c r="D599">
        <f t="shared" si="55"/>
      </c>
    </row>
    <row r="600" ht="12.75">
      <c r="D600">
        <f t="shared" si="55"/>
      </c>
    </row>
    <row r="601" ht="12.75">
      <c r="D601">
        <f t="shared" si="55"/>
      </c>
    </row>
    <row r="602" ht="12.75">
      <c r="D602">
        <f t="shared" si="55"/>
      </c>
    </row>
    <row r="603" ht="12.75">
      <c r="D603">
        <f t="shared" si="55"/>
      </c>
    </row>
    <row r="604" ht="12.75">
      <c r="D604">
        <f t="shared" si="55"/>
      </c>
    </row>
    <row r="605" ht="12.75">
      <c r="D605">
        <f t="shared" si="55"/>
      </c>
    </row>
    <row r="606" ht="12.75">
      <c r="D606">
        <f t="shared" si="55"/>
      </c>
    </row>
    <row r="607" ht="12.75">
      <c r="D607">
        <f t="shared" si="55"/>
      </c>
    </row>
    <row r="608" ht="12.75">
      <c r="D608">
        <f t="shared" si="55"/>
      </c>
    </row>
    <row r="609" ht="12.75">
      <c r="D609">
        <f t="shared" si="55"/>
      </c>
    </row>
    <row r="610" ht="12.75">
      <c r="D610">
        <f t="shared" si="55"/>
      </c>
    </row>
    <row r="611" ht="12.75">
      <c r="D611">
        <f t="shared" si="55"/>
      </c>
    </row>
    <row r="612" ht="12.75">
      <c r="D612">
        <f t="shared" si="55"/>
      </c>
    </row>
    <row r="613" ht="12.75">
      <c r="D613">
        <f t="shared" si="55"/>
      </c>
    </row>
    <row r="614" ht="12.75">
      <c r="D614">
        <f t="shared" si="55"/>
      </c>
    </row>
    <row r="615" ht="12.75">
      <c r="D615">
        <f t="shared" si="55"/>
      </c>
    </row>
    <row r="616" ht="12.75">
      <c r="D616">
        <f t="shared" si="55"/>
      </c>
    </row>
    <row r="617" ht="12.75">
      <c r="D617">
        <f t="shared" si="55"/>
      </c>
    </row>
    <row r="618" ht="12.75">
      <c r="D618">
        <f t="shared" si="55"/>
      </c>
    </row>
    <row r="619" ht="12.75">
      <c r="D619">
        <f t="shared" si="55"/>
      </c>
    </row>
    <row r="620" ht="12.75">
      <c r="D620">
        <f t="shared" si="55"/>
      </c>
    </row>
    <row r="621" ht="12.75">
      <c r="D621">
        <f t="shared" si="55"/>
      </c>
    </row>
    <row r="622" ht="12.75">
      <c r="D622">
        <f t="shared" si="55"/>
      </c>
    </row>
    <row r="623" ht="12.75">
      <c r="D623">
        <f t="shared" si="55"/>
      </c>
    </row>
    <row r="624" ht="12.75">
      <c r="D624">
        <f t="shared" si="55"/>
      </c>
    </row>
    <row r="625" ht="12.75">
      <c r="D625">
        <f t="shared" si="55"/>
      </c>
    </row>
    <row r="626" ht="12.75">
      <c r="D626">
        <f t="shared" si="55"/>
      </c>
    </row>
    <row r="627" ht="12.75">
      <c r="D627">
        <f t="shared" si="55"/>
      </c>
    </row>
    <row r="628" ht="12.75">
      <c r="D628">
        <f t="shared" si="55"/>
      </c>
    </row>
    <row r="629" ht="12.75">
      <c r="D629">
        <f t="shared" si="55"/>
      </c>
    </row>
    <row r="630" ht="12.75">
      <c r="D630">
        <f t="shared" si="55"/>
      </c>
    </row>
    <row r="631" ht="12.75">
      <c r="D631">
        <f t="shared" si="55"/>
      </c>
    </row>
    <row r="632" ht="12.75">
      <c r="D632">
        <f t="shared" si="55"/>
      </c>
    </row>
    <row r="633" ht="12.75">
      <c r="D633">
        <f t="shared" si="55"/>
      </c>
    </row>
    <row r="634" ht="12.75">
      <c r="D634">
        <f t="shared" si="55"/>
      </c>
    </row>
    <row r="635" ht="12.75">
      <c r="D635">
        <f t="shared" si="55"/>
      </c>
    </row>
    <row r="636" ht="12.75">
      <c r="D636">
        <f t="shared" si="55"/>
      </c>
    </row>
    <row r="637" ht="12.75">
      <c r="D637">
        <f aca="true" t="shared" si="57" ref="D637:D700">IF(AND(R637&lt;=0.005,R637&gt;0),"2","")</f>
      </c>
    </row>
    <row r="638" ht="12.75">
      <c r="D638">
        <f t="shared" si="57"/>
      </c>
    </row>
    <row r="639" ht="12.75">
      <c r="D639">
        <f t="shared" si="57"/>
      </c>
    </row>
    <row r="640" ht="12.75">
      <c r="D640">
        <f t="shared" si="57"/>
      </c>
    </row>
    <row r="641" ht="12.75">
      <c r="D641">
        <f t="shared" si="57"/>
      </c>
    </row>
    <row r="642" ht="12.75">
      <c r="D642">
        <f t="shared" si="57"/>
      </c>
    </row>
    <row r="643" ht="12.75">
      <c r="D643">
        <f t="shared" si="57"/>
      </c>
    </row>
    <row r="644" ht="12.75">
      <c r="D644">
        <f t="shared" si="57"/>
      </c>
    </row>
    <row r="645" ht="12.75">
      <c r="D645">
        <f t="shared" si="57"/>
      </c>
    </row>
    <row r="646" ht="12.75">
      <c r="D646">
        <f t="shared" si="57"/>
      </c>
    </row>
    <row r="647" ht="12.75">
      <c r="D647">
        <f t="shared" si="57"/>
      </c>
    </row>
    <row r="648" ht="12.75">
      <c r="D648">
        <f t="shared" si="57"/>
      </c>
    </row>
    <row r="649" ht="12.75">
      <c r="D649">
        <f t="shared" si="57"/>
      </c>
    </row>
    <row r="650" ht="12.75">
      <c r="D650">
        <f t="shared" si="57"/>
      </c>
    </row>
    <row r="651" ht="12.75">
      <c r="D651">
        <f t="shared" si="57"/>
      </c>
    </row>
    <row r="652" ht="12.75">
      <c r="D652">
        <f t="shared" si="57"/>
      </c>
    </row>
    <row r="653" ht="12.75">
      <c r="D653">
        <f t="shared" si="57"/>
      </c>
    </row>
    <row r="654" ht="12.75">
      <c r="D654">
        <f t="shared" si="57"/>
      </c>
    </row>
    <row r="655" ht="12.75">
      <c r="D655">
        <f t="shared" si="57"/>
      </c>
    </row>
    <row r="656" ht="12.75">
      <c r="D656">
        <f t="shared" si="57"/>
      </c>
    </row>
    <row r="657" ht="12.75">
      <c r="D657">
        <f t="shared" si="57"/>
      </c>
    </row>
    <row r="658" ht="12.75">
      <c r="D658">
        <f t="shared" si="57"/>
      </c>
    </row>
    <row r="659" ht="12.75">
      <c r="D659">
        <f t="shared" si="57"/>
      </c>
    </row>
    <row r="660" ht="12.75">
      <c r="D660">
        <f t="shared" si="57"/>
      </c>
    </row>
    <row r="661" ht="12.75">
      <c r="D661">
        <f t="shared" si="57"/>
      </c>
    </row>
    <row r="662" ht="12.75">
      <c r="D662">
        <f t="shared" si="57"/>
      </c>
    </row>
    <row r="663" ht="12.75">
      <c r="D663">
        <f t="shared" si="57"/>
      </c>
    </row>
    <row r="664" ht="12.75">
      <c r="D664">
        <f t="shared" si="57"/>
      </c>
    </row>
    <row r="665" ht="12.75">
      <c r="D665">
        <f t="shared" si="57"/>
      </c>
    </row>
    <row r="666" ht="12.75">
      <c r="D666">
        <f t="shared" si="57"/>
      </c>
    </row>
    <row r="667" ht="12.75">
      <c r="D667">
        <f t="shared" si="57"/>
      </c>
    </row>
    <row r="668" ht="12.75">
      <c r="D668">
        <f t="shared" si="57"/>
      </c>
    </row>
    <row r="669" ht="12.75">
      <c r="D669">
        <f t="shared" si="57"/>
      </c>
    </row>
    <row r="670" ht="12.75">
      <c r="D670">
        <f t="shared" si="57"/>
      </c>
    </row>
    <row r="671" ht="12.75">
      <c r="D671">
        <f t="shared" si="57"/>
      </c>
    </row>
    <row r="672" ht="12.75">
      <c r="D672">
        <f t="shared" si="57"/>
      </c>
    </row>
    <row r="673" ht="12.75">
      <c r="D673">
        <f t="shared" si="57"/>
      </c>
    </row>
    <row r="674" ht="12.75">
      <c r="D674">
        <f t="shared" si="57"/>
      </c>
    </row>
    <row r="675" ht="12.75">
      <c r="D675">
        <f t="shared" si="57"/>
      </c>
    </row>
    <row r="676" ht="12.75">
      <c r="D676">
        <f t="shared" si="57"/>
      </c>
    </row>
    <row r="677" ht="12.75">
      <c r="D677">
        <f t="shared" si="57"/>
      </c>
    </row>
    <row r="678" ht="12.75">
      <c r="D678">
        <f t="shared" si="57"/>
      </c>
    </row>
    <row r="679" ht="12.75">
      <c r="D679">
        <f t="shared" si="57"/>
      </c>
    </row>
    <row r="680" ht="12.75">
      <c r="D680">
        <f t="shared" si="57"/>
      </c>
    </row>
    <row r="681" ht="12.75">
      <c r="D681">
        <f t="shared" si="57"/>
      </c>
    </row>
    <row r="682" ht="12.75">
      <c r="D682">
        <f t="shared" si="57"/>
      </c>
    </row>
    <row r="683" ht="12.75">
      <c r="D683">
        <f t="shared" si="57"/>
      </c>
    </row>
    <row r="684" ht="12.75">
      <c r="D684">
        <f t="shared" si="57"/>
      </c>
    </row>
    <row r="685" ht="12.75">
      <c r="D685">
        <f t="shared" si="57"/>
      </c>
    </row>
    <row r="686" ht="12.75">
      <c r="D686">
        <f t="shared" si="57"/>
      </c>
    </row>
    <row r="687" ht="12.75">
      <c r="D687">
        <f t="shared" si="57"/>
      </c>
    </row>
    <row r="688" ht="12.75">
      <c r="D688">
        <f t="shared" si="57"/>
      </c>
    </row>
    <row r="689" ht="12.75">
      <c r="D689">
        <f t="shared" si="57"/>
      </c>
    </row>
    <row r="690" ht="12.75">
      <c r="D690">
        <f t="shared" si="57"/>
      </c>
    </row>
    <row r="691" ht="12.75">
      <c r="D691">
        <f t="shared" si="57"/>
      </c>
    </row>
    <row r="692" ht="12.75">
      <c r="D692">
        <f t="shared" si="57"/>
      </c>
    </row>
    <row r="693" ht="12.75">
      <c r="D693">
        <f t="shared" si="57"/>
      </c>
    </row>
    <row r="694" ht="12.75">
      <c r="D694">
        <f t="shared" si="57"/>
      </c>
    </row>
    <row r="695" ht="12.75">
      <c r="D695">
        <f t="shared" si="57"/>
      </c>
    </row>
    <row r="696" ht="12.75">
      <c r="D696">
        <f t="shared" si="57"/>
      </c>
    </row>
    <row r="697" ht="12.75">
      <c r="D697">
        <f t="shared" si="57"/>
      </c>
    </row>
    <row r="698" ht="12.75">
      <c r="D698">
        <f t="shared" si="57"/>
      </c>
    </row>
    <row r="699" ht="12.75">
      <c r="D699">
        <f t="shared" si="57"/>
      </c>
    </row>
    <row r="700" ht="12.75">
      <c r="D700">
        <f t="shared" si="57"/>
      </c>
    </row>
    <row r="701" ht="12.75">
      <c r="D701">
        <f aca="true" t="shared" si="58" ref="D701:D764">IF(AND(R701&lt;=0.005,R701&gt;0),"2","")</f>
      </c>
    </row>
    <row r="702" ht="12.75">
      <c r="D702">
        <f t="shared" si="58"/>
      </c>
    </row>
    <row r="703" ht="12.75">
      <c r="D703">
        <f t="shared" si="58"/>
      </c>
    </row>
    <row r="704" ht="12.75">
      <c r="D704">
        <f t="shared" si="58"/>
      </c>
    </row>
    <row r="705" ht="12.75">
      <c r="D705">
        <f t="shared" si="58"/>
      </c>
    </row>
    <row r="706" ht="12.75">
      <c r="D706">
        <f t="shared" si="58"/>
      </c>
    </row>
    <row r="707" ht="12.75">
      <c r="D707">
        <f t="shared" si="58"/>
      </c>
    </row>
    <row r="708" ht="12.75">
      <c r="D708">
        <f t="shared" si="58"/>
      </c>
    </row>
    <row r="709" ht="12.75">
      <c r="D709">
        <f t="shared" si="58"/>
      </c>
    </row>
    <row r="710" ht="12.75">
      <c r="D710">
        <f t="shared" si="58"/>
      </c>
    </row>
    <row r="711" ht="12.75">
      <c r="D711">
        <f t="shared" si="58"/>
      </c>
    </row>
    <row r="712" ht="12.75">
      <c r="D712">
        <f t="shared" si="58"/>
      </c>
    </row>
    <row r="713" ht="12.75">
      <c r="D713">
        <f t="shared" si="58"/>
      </c>
    </row>
    <row r="714" ht="12.75">
      <c r="D714">
        <f t="shared" si="58"/>
      </c>
    </row>
    <row r="715" ht="12.75">
      <c r="D715">
        <f t="shared" si="58"/>
      </c>
    </row>
    <row r="716" ht="12.75">
      <c r="D716">
        <f t="shared" si="58"/>
      </c>
    </row>
    <row r="717" ht="12.75">
      <c r="D717">
        <f t="shared" si="58"/>
      </c>
    </row>
    <row r="718" ht="12.75">
      <c r="D718">
        <f t="shared" si="58"/>
      </c>
    </row>
    <row r="719" ht="12.75">
      <c r="D719">
        <f t="shared" si="58"/>
      </c>
    </row>
    <row r="720" ht="12.75">
      <c r="D720">
        <f t="shared" si="58"/>
      </c>
    </row>
    <row r="721" ht="12.75">
      <c r="D721">
        <f t="shared" si="58"/>
      </c>
    </row>
    <row r="722" ht="12.75">
      <c r="D722">
        <f t="shared" si="58"/>
      </c>
    </row>
    <row r="723" ht="12.75">
      <c r="D723">
        <f t="shared" si="58"/>
      </c>
    </row>
    <row r="724" ht="12.75">
      <c r="D724">
        <f t="shared" si="58"/>
      </c>
    </row>
    <row r="725" ht="12.75">
      <c r="D725">
        <f t="shared" si="58"/>
      </c>
    </row>
    <row r="726" ht="12.75">
      <c r="D726">
        <f t="shared" si="58"/>
      </c>
    </row>
    <row r="727" ht="12.75">
      <c r="D727">
        <f t="shared" si="58"/>
      </c>
    </row>
    <row r="728" ht="12.75">
      <c r="D728">
        <f t="shared" si="58"/>
      </c>
    </row>
    <row r="729" ht="12.75">
      <c r="D729">
        <f t="shared" si="58"/>
      </c>
    </row>
    <row r="730" ht="12.75">
      <c r="D730">
        <f t="shared" si="58"/>
      </c>
    </row>
    <row r="731" ht="12.75">
      <c r="D731">
        <f t="shared" si="58"/>
      </c>
    </row>
    <row r="732" ht="12.75">
      <c r="D732">
        <f t="shared" si="58"/>
      </c>
    </row>
    <row r="733" ht="12.75">
      <c r="D733">
        <f t="shared" si="58"/>
      </c>
    </row>
    <row r="734" ht="12.75">
      <c r="D734">
        <f t="shared" si="58"/>
      </c>
    </row>
    <row r="735" ht="12.75">
      <c r="D735">
        <f t="shared" si="58"/>
      </c>
    </row>
    <row r="736" ht="12.75">
      <c r="D736">
        <f t="shared" si="58"/>
      </c>
    </row>
    <row r="737" ht="12.75">
      <c r="D737">
        <f t="shared" si="58"/>
      </c>
    </row>
    <row r="738" ht="12.75">
      <c r="D738">
        <f t="shared" si="58"/>
      </c>
    </row>
    <row r="739" ht="12.75">
      <c r="D739">
        <f t="shared" si="58"/>
      </c>
    </row>
    <row r="740" ht="12.75">
      <c r="D740">
        <f t="shared" si="58"/>
      </c>
    </row>
    <row r="741" ht="12.75">
      <c r="D741">
        <f t="shared" si="58"/>
      </c>
    </row>
    <row r="742" ht="12.75">
      <c r="D742">
        <f t="shared" si="58"/>
      </c>
    </row>
    <row r="743" ht="12.75">
      <c r="D743">
        <f t="shared" si="58"/>
      </c>
    </row>
    <row r="744" ht="12.75">
      <c r="D744">
        <f t="shared" si="58"/>
      </c>
    </row>
    <row r="745" ht="12.75">
      <c r="D745">
        <f t="shared" si="58"/>
      </c>
    </row>
    <row r="746" ht="12.75">
      <c r="D746">
        <f t="shared" si="58"/>
      </c>
    </row>
    <row r="747" ht="12.75">
      <c r="D747">
        <f t="shared" si="58"/>
      </c>
    </row>
    <row r="748" ht="12.75">
      <c r="D748">
        <f t="shared" si="58"/>
      </c>
    </row>
    <row r="749" ht="12.75">
      <c r="D749">
        <f t="shared" si="58"/>
      </c>
    </row>
    <row r="750" ht="12.75">
      <c r="D750">
        <f t="shared" si="58"/>
      </c>
    </row>
    <row r="751" ht="12.75">
      <c r="D751">
        <f t="shared" si="58"/>
      </c>
    </row>
    <row r="752" ht="12.75">
      <c r="D752">
        <f t="shared" si="58"/>
      </c>
    </row>
    <row r="753" ht="12.75">
      <c r="D753">
        <f t="shared" si="58"/>
      </c>
    </row>
    <row r="754" ht="12.75">
      <c r="D754">
        <f t="shared" si="58"/>
      </c>
    </row>
    <row r="755" ht="12.75">
      <c r="D755">
        <f t="shared" si="58"/>
      </c>
    </row>
    <row r="756" ht="12.75">
      <c r="D756">
        <f t="shared" si="58"/>
      </c>
    </row>
    <row r="757" ht="12.75">
      <c r="D757">
        <f t="shared" si="58"/>
      </c>
    </row>
    <row r="758" ht="12.75">
      <c r="D758">
        <f t="shared" si="58"/>
      </c>
    </row>
    <row r="759" ht="12.75">
      <c r="D759">
        <f t="shared" si="58"/>
      </c>
    </row>
    <row r="760" ht="12.75">
      <c r="D760">
        <f t="shared" si="58"/>
      </c>
    </row>
    <row r="761" ht="12.75">
      <c r="D761">
        <f t="shared" si="58"/>
      </c>
    </row>
    <row r="762" ht="12.75">
      <c r="D762">
        <f t="shared" si="58"/>
      </c>
    </row>
    <row r="763" ht="12.75">
      <c r="D763">
        <f t="shared" si="58"/>
      </c>
    </row>
    <row r="764" ht="12.75">
      <c r="D764">
        <f t="shared" si="58"/>
      </c>
    </row>
    <row r="765" ht="12.75">
      <c r="D765">
        <f aca="true" t="shared" si="59" ref="D765:D828">IF(AND(R765&lt;=0.005,R765&gt;0),"2","")</f>
      </c>
    </row>
    <row r="766" ht="12.75">
      <c r="D766">
        <f t="shared" si="59"/>
      </c>
    </row>
    <row r="767" ht="12.75">
      <c r="D767">
        <f t="shared" si="59"/>
      </c>
    </row>
    <row r="768" ht="12.75">
      <c r="D768">
        <f t="shared" si="59"/>
      </c>
    </row>
    <row r="769" ht="12.75">
      <c r="D769">
        <f t="shared" si="59"/>
      </c>
    </row>
    <row r="770" ht="12.75">
      <c r="D770">
        <f t="shared" si="59"/>
      </c>
    </row>
    <row r="771" ht="12.75">
      <c r="D771">
        <f t="shared" si="59"/>
      </c>
    </row>
    <row r="772" ht="12.75">
      <c r="D772">
        <f t="shared" si="59"/>
      </c>
    </row>
    <row r="773" ht="12.75">
      <c r="D773">
        <f t="shared" si="59"/>
      </c>
    </row>
    <row r="774" ht="12.75">
      <c r="D774">
        <f t="shared" si="59"/>
      </c>
    </row>
    <row r="775" ht="12.75">
      <c r="D775">
        <f t="shared" si="59"/>
      </c>
    </row>
    <row r="776" ht="12.75">
      <c r="D776">
        <f t="shared" si="59"/>
      </c>
    </row>
    <row r="777" ht="12.75">
      <c r="D777">
        <f t="shared" si="59"/>
      </c>
    </row>
    <row r="778" ht="12.75">
      <c r="D778">
        <f t="shared" si="59"/>
      </c>
    </row>
    <row r="779" ht="12.75">
      <c r="D779">
        <f t="shared" si="59"/>
      </c>
    </row>
    <row r="780" ht="12.75">
      <c r="D780">
        <f t="shared" si="59"/>
      </c>
    </row>
    <row r="781" ht="12.75">
      <c r="D781">
        <f t="shared" si="59"/>
      </c>
    </row>
    <row r="782" ht="12.75">
      <c r="D782">
        <f t="shared" si="59"/>
      </c>
    </row>
    <row r="783" ht="12.75">
      <c r="D783">
        <f t="shared" si="59"/>
      </c>
    </row>
    <row r="784" ht="12.75">
      <c r="D784">
        <f t="shared" si="59"/>
      </c>
    </row>
    <row r="785" ht="12.75">
      <c r="D785">
        <f t="shared" si="59"/>
      </c>
    </row>
    <row r="786" ht="12.75">
      <c r="D786">
        <f t="shared" si="59"/>
      </c>
    </row>
    <row r="787" ht="12.75">
      <c r="D787">
        <f t="shared" si="59"/>
      </c>
    </row>
    <row r="788" ht="12.75">
      <c r="D788">
        <f t="shared" si="59"/>
      </c>
    </row>
    <row r="789" ht="12.75">
      <c r="D789">
        <f t="shared" si="59"/>
      </c>
    </row>
    <row r="790" ht="12.75">
      <c r="D790">
        <f t="shared" si="59"/>
      </c>
    </row>
    <row r="791" ht="12.75">
      <c r="D791">
        <f t="shared" si="59"/>
      </c>
    </row>
    <row r="792" ht="12.75">
      <c r="D792">
        <f t="shared" si="59"/>
      </c>
    </row>
    <row r="793" ht="12.75">
      <c r="D793">
        <f t="shared" si="59"/>
      </c>
    </row>
    <row r="794" ht="12.75">
      <c r="D794">
        <f t="shared" si="59"/>
      </c>
    </row>
    <row r="795" ht="12.75">
      <c r="D795">
        <f t="shared" si="59"/>
      </c>
    </row>
    <row r="796" ht="12.75">
      <c r="D796">
        <f t="shared" si="59"/>
      </c>
    </row>
    <row r="797" ht="12.75">
      <c r="D797">
        <f t="shared" si="59"/>
      </c>
    </row>
    <row r="798" ht="12.75">
      <c r="D798">
        <f t="shared" si="59"/>
      </c>
    </row>
    <row r="799" ht="12.75">
      <c r="D799">
        <f t="shared" si="59"/>
      </c>
    </row>
    <row r="800" ht="12.75">
      <c r="D800">
        <f t="shared" si="59"/>
      </c>
    </row>
    <row r="801" ht="12.75">
      <c r="D801">
        <f t="shared" si="59"/>
      </c>
    </row>
    <row r="802" ht="12.75">
      <c r="D802">
        <f t="shared" si="59"/>
      </c>
    </row>
    <row r="803" ht="12.75">
      <c r="D803">
        <f t="shared" si="59"/>
      </c>
    </row>
    <row r="804" ht="12.75">
      <c r="D804">
        <f t="shared" si="59"/>
      </c>
    </row>
    <row r="805" ht="12.75">
      <c r="D805">
        <f t="shared" si="59"/>
      </c>
    </row>
    <row r="806" ht="12.75">
      <c r="D806">
        <f t="shared" si="59"/>
      </c>
    </row>
    <row r="807" ht="12.75">
      <c r="D807">
        <f t="shared" si="59"/>
      </c>
    </row>
    <row r="808" ht="12.75">
      <c r="D808">
        <f t="shared" si="59"/>
      </c>
    </row>
    <row r="809" ht="12.75">
      <c r="D809">
        <f t="shared" si="59"/>
      </c>
    </row>
    <row r="810" ht="12.75">
      <c r="D810">
        <f t="shared" si="59"/>
      </c>
    </row>
    <row r="811" ht="12.75">
      <c r="D811">
        <f t="shared" si="59"/>
      </c>
    </row>
    <row r="812" ht="12.75">
      <c r="D812">
        <f t="shared" si="59"/>
      </c>
    </row>
    <row r="813" ht="12.75">
      <c r="D813">
        <f t="shared" si="59"/>
      </c>
    </row>
    <row r="814" ht="12.75">
      <c r="D814">
        <f t="shared" si="59"/>
      </c>
    </row>
    <row r="815" ht="12.75">
      <c r="D815">
        <f t="shared" si="59"/>
      </c>
    </row>
    <row r="816" ht="12.75">
      <c r="D816">
        <f t="shared" si="59"/>
      </c>
    </row>
    <row r="817" ht="12.75">
      <c r="D817">
        <f t="shared" si="59"/>
      </c>
    </row>
    <row r="818" ht="12.75">
      <c r="D818">
        <f t="shared" si="59"/>
      </c>
    </row>
    <row r="819" ht="12.75">
      <c r="D819">
        <f t="shared" si="59"/>
      </c>
    </row>
    <row r="820" ht="12.75">
      <c r="D820">
        <f t="shared" si="59"/>
      </c>
    </row>
    <row r="821" ht="12.75">
      <c r="D821">
        <f t="shared" si="59"/>
      </c>
    </row>
    <row r="822" ht="12.75">
      <c r="D822">
        <f t="shared" si="59"/>
      </c>
    </row>
    <row r="823" ht="12.75">
      <c r="D823">
        <f t="shared" si="59"/>
      </c>
    </row>
    <row r="824" ht="12.75">
      <c r="D824">
        <f t="shared" si="59"/>
      </c>
    </row>
    <row r="825" ht="12.75">
      <c r="D825">
        <f t="shared" si="59"/>
      </c>
    </row>
    <row r="826" ht="12.75">
      <c r="D826">
        <f t="shared" si="59"/>
      </c>
    </row>
    <row r="827" ht="12.75">
      <c r="D827">
        <f t="shared" si="59"/>
      </c>
    </row>
    <row r="828" ht="12.75">
      <c r="D828">
        <f t="shared" si="59"/>
      </c>
    </row>
    <row r="829" ht="12.75">
      <c r="D829">
        <f aca="true" t="shared" si="60" ref="D829:D892">IF(AND(R829&lt;=0.005,R829&gt;0),"2","")</f>
      </c>
    </row>
    <row r="830" ht="12.75">
      <c r="D830">
        <f t="shared" si="60"/>
      </c>
    </row>
    <row r="831" ht="12.75">
      <c r="D831">
        <f t="shared" si="60"/>
      </c>
    </row>
    <row r="832" ht="12.75">
      <c r="D832">
        <f t="shared" si="60"/>
      </c>
    </row>
    <row r="833" ht="12.75">
      <c r="D833">
        <f t="shared" si="60"/>
      </c>
    </row>
    <row r="834" ht="12.75">
      <c r="D834">
        <f t="shared" si="60"/>
      </c>
    </row>
    <row r="835" ht="12.75">
      <c r="D835">
        <f t="shared" si="60"/>
      </c>
    </row>
    <row r="836" ht="12.75">
      <c r="D836">
        <f t="shared" si="60"/>
      </c>
    </row>
    <row r="837" ht="12.75">
      <c r="D837">
        <f t="shared" si="60"/>
      </c>
    </row>
    <row r="838" ht="12.75">
      <c r="D838">
        <f t="shared" si="60"/>
      </c>
    </row>
    <row r="839" ht="12.75">
      <c r="D839">
        <f t="shared" si="60"/>
      </c>
    </row>
    <row r="840" ht="12.75">
      <c r="D840">
        <f t="shared" si="60"/>
      </c>
    </row>
    <row r="841" ht="12.75">
      <c r="D841">
        <f t="shared" si="60"/>
      </c>
    </row>
    <row r="842" ht="12.75">
      <c r="D842">
        <f t="shared" si="60"/>
      </c>
    </row>
    <row r="843" ht="12.75">
      <c r="D843">
        <f t="shared" si="60"/>
      </c>
    </row>
    <row r="844" ht="12.75">
      <c r="D844">
        <f t="shared" si="60"/>
      </c>
    </row>
    <row r="845" ht="12.75">
      <c r="D845">
        <f t="shared" si="60"/>
      </c>
    </row>
    <row r="846" ht="12.75">
      <c r="D846">
        <f t="shared" si="60"/>
      </c>
    </row>
    <row r="847" ht="12.75">
      <c r="D847">
        <f t="shared" si="60"/>
      </c>
    </row>
    <row r="848" ht="12.75">
      <c r="D848">
        <f t="shared" si="60"/>
      </c>
    </row>
    <row r="849" ht="12.75">
      <c r="D849">
        <f t="shared" si="60"/>
      </c>
    </row>
    <row r="850" ht="12.75">
      <c r="D850">
        <f t="shared" si="60"/>
      </c>
    </row>
    <row r="851" ht="12.75">
      <c r="D851">
        <f t="shared" si="60"/>
      </c>
    </row>
    <row r="852" ht="12.75">
      <c r="D852">
        <f t="shared" si="60"/>
      </c>
    </row>
    <row r="853" ht="12.75">
      <c r="D853">
        <f t="shared" si="60"/>
      </c>
    </row>
    <row r="854" ht="12.75">
      <c r="D854">
        <f t="shared" si="60"/>
      </c>
    </row>
    <row r="855" ht="12.75">
      <c r="D855">
        <f t="shared" si="60"/>
      </c>
    </row>
    <row r="856" ht="12.75">
      <c r="D856">
        <f t="shared" si="60"/>
      </c>
    </row>
    <row r="857" ht="12.75">
      <c r="D857">
        <f t="shared" si="60"/>
      </c>
    </row>
    <row r="858" ht="12.75">
      <c r="D858">
        <f t="shared" si="60"/>
      </c>
    </row>
    <row r="859" ht="12.75">
      <c r="D859">
        <f t="shared" si="60"/>
      </c>
    </row>
    <row r="860" ht="12.75">
      <c r="D860">
        <f t="shared" si="60"/>
      </c>
    </row>
    <row r="861" ht="12.75">
      <c r="D861">
        <f t="shared" si="60"/>
      </c>
    </row>
    <row r="862" ht="12.75">
      <c r="D862">
        <f t="shared" si="60"/>
      </c>
    </row>
    <row r="863" ht="12.75">
      <c r="D863">
        <f t="shared" si="60"/>
      </c>
    </row>
    <row r="864" ht="12.75">
      <c r="D864">
        <f t="shared" si="60"/>
      </c>
    </row>
    <row r="865" ht="12.75">
      <c r="D865">
        <f t="shared" si="60"/>
      </c>
    </row>
    <row r="866" ht="12.75">
      <c r="D866">
        <f t="shared" si="60"/>
      </c>
    </row>
    <row r="867" ht="12.75">
      <c r="D867">
        <f t="shared" si="60"/>
      </c>
    </row>
    <row r="868" ht="12.75">
      <c r="D868">
        <f t="shared" si="60"/>
      </c>
    </row>
    <row r="869" ht="12.75">
      <c r="D869">
        <f t="shared" si="60"/>
      </c>
    </row>
    <row r="870" ht="12.75">
      <c r="D870">
        <f t="shared" si="60"/>
      </c>
    </row>
    <row r="871" ht="12.75">
      <c r="D871">
        <f t="shared" si="60"/>
      </c>
    </row>
    <row r="872" ht="12.75">
      <c r="D872">
        <f t="shared" si="60"/>
      </c>
    </row>
    <row r="873" ht="12.75">
      <c r="D873">
        <f t="shared" si="60"/>
      </c>
    </row>
    <row r="874" ht="12.75">
      <c r="D874">
        <f t="shared" si="60"/>
      </c>
    </row>
    <row r="875" ht="12.75">
      <c r="D875">
        <f t="shared" si="60"/>
      </c>
    </row>
    <row r="876" ht="12.75">
      <c r="D876">
        <f t="shared" si="60"/>
      </c>
    </row>
    <row r="877" ht="12.75">
      <c r="D877">
        <f t="shared" si="60"/>
      </c>
    </row>
    <row r="878" ht="12.75">
      <c r="D878">
        <f t="shared" si="60"/>
      </c>
    </row>
    <row r="879" ht="12.75">
      <c r="D879">
        <f t="shared" si="60"/>
      </c>
    </row>
    <row r="880" ht="12.75">
      <c r="D880">
        <f t="shared" si="60"/>
      </c>
    </row>
    <row r="881" ht="12.75">
      <c r="D881">
        <f t="shared" si="60"/>
      </c>
    </row>
    <row r="882" ht="12.75">
      <c r="D882">
        <f t="shared" si="60"/>
      </c>
    </row>
    <row r="883" ht="12.75">
      <c r="D883">
        <f t="shared" si="60"/>
      </c>
    </row>
    <row r="884" ht="12.75">
      <c r="D884">
        <f t="shared" si="60"/>
      </c>
    </row>
    <row r="885" ht="12.75">
      <c r="D885">
        <f t="shared" si="60"/>
      </c>
    </row>
    <row r="886" ht="12.75">
      <c r="D886">
        <f t="shared" si="60"/>
      </c>
    </row>
    <row r="887" ht="12.75">
      <c r="D887">
        <f t="shared" si="60"/>
      </c>
    </row>
    <row r="888" ht="12.75">
      <c r="D888">
        <f t="shared" si="60"/>
      </c>
    </row>
    <row r="889" ht="12.75">
      <c r="D889">
        <f t="shared" si="60"/>
      </c>
    </row>
    <row r="890" ht="12.75">
      <c r="D890">
        <f t="shared" si="60"/>
      </c>
    </row>
    <row r="891" ht="12.75">
      <c r="D891">
        <f t="shared" si="60"/>
      </c>
    </row>
    <row r="892" ht="12.75">
      <c r="D892">
        <f t="shared" si="60"/>
      </c>
    </row>
    <row r="893" ht="12.75">
      <c r="D893">
        <f aca="true" t="shared" si="61" ref="D893:D956">IF(AND(R893&lt;=0.005,R893&gt;0),"2","")</f>
      </c>
    </row>
    <row r="894" ht="12.75">
      <c r="D894">
        <f t="shared" si="61"/>
      </c>
    </row>
    <row r="895" ht="12.75">
      <c r="D895">
        <f t="shared" si="61"/>
      </c>
    </row>
    <row r="896" ht="12.75">
      <c r="D896">
        <f t="shared" si="61"/>
      </c>
    </row>
    <row r="897" ht="12.75">
      <c r="D897">
        <f t="shared" si="61"/>
      </c>
    </row>
    <row r="898" ht="12.75">
      <c r="D898">
        <f t="shared" si="61"/>
      </c>
    </row>
    <row r="899" ht="12.75">
      <c r="D899">
        <f t="shared" si="61"/>
      </c>
    </row>
    <row r="900" ht="12.75">
      <c r="D900">
        <f t="shared" si="61"/>
      </c>
    </row>
    <row r="901" ht="12.75">
      <c r="D901">
        <f t="shared" si="61"/>
      </c>
    </row>
    <row r="902" ht="12.75">
      <c r="D902">
        <f t="shared" si="61"/>
      </c>
    </row>
    <row r="903" ht="12.75">
      <c r="D903">
        <f t="shared" si="61"/>
      </c>
    </row>
    <row r="904" ht="12.75">
      <c r="D904">
        <f t="shared" si="61"/>
      </c>
    </row>
    <row r="905" ht="12.75">
      <c r="D905">
        <f t="shared" si="61"/>
      </c>
    </row>
    <row r="906" ht="12.75">
      <c r="D906">
        <f t="shared" si="61"/>
      </c>
    </row>
    <row r="907" ht="12.75">
      <c r="D907">
        <f t="shared" si="61"/>
      </c>
    </row>
    <row r="908" ht="12.75">
      <c r="D908">
        <f t="shared" si="61"/>
      </c>
    </row>
    <row r="909" ht="12.75">
      <c r="D909">
        <f t="shared" si="61"/>
      </c>
    </row>
    <row r="910" ht="12.75">
      <c r="D910">
        <f t="shared" si="61"/>
      </c>
    </row>
    <row r="911" ht="12.75">
      <c r="D911">
        <f t="shared" si="61"/>
      </c>
    </row>
    <row r="912" ht="12.75">
      <c r="D912">
        <f t="shared" si="61"/>
      </c>
    </row>
    <row r="913" ht="12.75">
      <c r="D913">
        <f t="shared" si="61"/>
      </c>
    </row>
    <row r="914" ht="12.75">
      <c r="D914">
        <f t="shared" si="61"/>
      </c>
    </row>
    <row r="915" ht="12.75">
      <c r="D915">
        <f t="shared" si="61"/>
      </c>
    </row>
    <row r="916" ht="12.75">
      <c r="D916">
        <f t="shared" si="61"/>
      </c>
    </row>
    <row r="917" ht="12.75">
      <c r="D917">
        <f t="shared" si="61"/>
      </c>
    </row>
    <row r="918" ht="12.75">
      <c r="D918">
        <f t="shared" si="61"/>
      </c>
    </row>
    <row r="919" ht="12.75">
      <c r="D919">
        <f t="shared" si="61"/>
      </c>
    </row>
    <row r="920" ht="12.75">
      <c r="D920">
        <f t="shared" si="61"/>
      </c>
    </row>
    <row r="921" ht="12.75">
      <c r="D921">
        <f t="shared" si="61"/>
      </c>
    </row>
    <row r="922" ht="12.75">
      <c r="D922">
        <f t="shared" si="61"/>
      </c>
    </row>
    <row r="923" ht="12.75">
      <c r="D923">
        <f t="shared" si="61"/>
      </c>
    </row>
    <row r="924" ht="12.75">
      <c r="D924">
        <f t="shared" si="61"/>
      </c>
    </row>
    <row r="925" ht="12.75">
      <c r="D925">
        <f t="shared" si="61"/>
      </c>
    </row>
    <row r="926" ht="12.75">
      <c r="D926">
        <f t="shared" si="61"/>
      </c>
    </row>
    <row r="927" ht="12.75">
      <c r="D927">
        <f t="shared" si="61"/>
      </c>
    </row>
    <row r="928" ht="12.75">
      <c r="D928">
        <f t="shared" si="61"/>
      </c>
    </row>
    <row r="929" ht="12.75">
      <c r="D929">
        <f t="shared" si="61"/>
      </c>
    </row>
    <row r="930" ht="12.75">
      <c r="D930">
        <f t="shared" si="61"/>
      </c>
    </row>
    <row r="931" ht="12.75">
      <c r="D931">
        <f t="shared" si="61"/>
      </c>
    </row>
    <row r="932" ht="12.75">
      <c r="D932">
        <f t="shared" si="61"/>
      </c>
    </row>
    <row r="933" ht="12.75">
      <c r="D933">
        <f t="shared" si="61"/>
      </c>
    </row>
    <row r="934" ht="12.75">
      <c r="D934">
        <f t="shared" si="61"/>
      </c>
    </row>
    <row r="935" ht="12.75">
      <c r="D935">
        <f t="shared" si="61"/>
      </c>
    </row>
    <row r="936" ht="12.75">
      <c r="D936">
        <f t="shared" si="61"/>
      </c>
    </row>
    <row r="937" ht="12.75">
      <c r="D937">
        <f t="shared" si="61"/>
      </c>
    </row>
    <row r="938" ht="12.75">
      <c r="D938">
        <f t="shared" si="61"/>
      </c>
    </row>
    <row r="939" ht="12.75">
      <c r="D939">
        <f t="shared" si="61"/>
      </c>
    </row>
    <row r="940" ht="12.75">
      <c r="D940">
        <f t="shared" si="61"/>
      </c>
    </row>
    <row r="941" ht="12.75">
      <c r="D941">
        <f t="shared" si="61"/>
      </c>
    </row>
    <row r="942" ht="12.75">
      <c r="D942">
        <f t="shared" si="61"/>
      </c>
    </row>
    <row r="943" ht="12.75">
      <c r="D943">
        <f t="shared" si="61"/>
      </c>
    </row>
    <row r="944" ht="12.75">
      <c r="D944">
        <f t="shared" si="61"/>
      </c>
    </row>
    <row r="945" ht="12.75">
      <c r="D945">
        <f t="shared" si="61"/>
      </c>
    </row>
    <row r="946" ht="12.75">
      <c r="D946">
        <f t="shared" si="61"/>
      </c>
    </row>
    <row r="947" ht="12.75">
      <c r="D947">
        <f t="shared" si="61"/>
      </c>
    </row>
    <row r="948" ht="12.75">
      <c r="D948">
        <f t="shared" si="61"/>
      </c>
    </row>
    <row r="949" ht="12.75">
      <c r="D949">
        <f t="shared" si="61"/>
      </c>
    </row>
    <row r="950" ht="12.75">
      <c r="D950">
        <f t="shared" si="61"/>
      </c>
    </row>
    <row r="951" ht="12.75">
      <c r="D951">
        <f t="shared" si="61"/>
      </c>
    </row>
    <row r="952" ht="12.75">
      <c r="D952">
        <f t="shared" si="61"/>
      </c>
    </row>
    <row r="953" ht="12.75">
      <c r="D953">
        <f t="shared" si="61"/>
      </c>
    </row>
    <row r="954" ht="12.75">
      <c r="D954">
        <f t="shared" si="61"/>
      </c>
    </row>
    <row r="955" ht="12.75">
      <c r="D955">
        <f t="shared" si="61"/>
      </c>
    </row>
    <row r="956" ht="12.75">
      <c r="D956">
        <f t="shared" si="61"/>
      </c>
    </row>
    <row r="957" ht="12.75">
      <c r="D957">
        <f aca="true" t="shared" si="62" ref="D957:D995">IF(AND(R957&lt;=0.005,R957&gt;0),"2","")</f>
      </c>
    </row>
    <row r="958" ht="12.75">
      <c r="D958">
        <f t="shared" si="62"/>
      </c>
    </row>
    <row r="959" ht="12.75">
      <c r="D959">
        <f t="shared" si="62"/>
      </c>
    </row>
    <row r="960" ht="12.75">
      <c r="D960">
        <f t="shared" si="62"/>
      </c>
    </row>
    <row r="961" ht="12.75">
      <c r="D961">
        <f t="shared" si="62"/>
      </c>
    </row>
    <row r="962" ht="12.75">
      <c r="D962">
        <f t="shared" si="62"/>
      </c>
    </row>
    <row r="963" ht="12.75">
      <c r="D963">
        <f t="shared" si="62"/>
      </c>
    </row>
    <row r="964" ht="12.75">
      <c r="D964">
        <f t="shared" si="62"/>
      </c>
    </row>
    <row r="965" ht="12.75">
      <c r="D965">
        <f t="shared" si="62"/>
      </c>
    </row>
    <row r="966" ht="12.75">
      <c r="D966">
        <f t="shared" si="62"/>
      </c>
    </row>
    <row r="967" ht="12.75">
      <c r="D967">
        <f t="shared" si="62"/>
      </c>
    </row>
    <row r="968" ht="12.75">
      <c r="D968">
        <f t="shared" si="62"/>
      </c>
    </row>
    <row r="969" ht="12.75">
      <c r="D969">
        <f t="shared" si="62"/>
      </c>
    </row>
    <row r="970" ht="12.75">
      <c r="D970">
        <f t="shared" si="62"/>
      </c>
    </row>
    <row r="971" ht="12.75">
      <c r="D971">
        <f t="shared" si="62"/>
      </c>
    </row>
    <row r="972" ht="12.75">
      <c r="D972">
        <f t="shared" si="62"/>
      </c>
    </row>
    <row r="973" ht="12.75">
      <c r="D973">
        <f t="shared" si="62"/>
      </c>
    </row>
    <row r="974" ht="12.75">
      <c r="D974">
        <f t="shared" si="62"/>
      </c>
    </row>
    <row r="975" ht="12.75">
      <c r="D975">
        <f t="shared" si="62"/>
      </c>
    </row>
    <row r="976" ht="12.75">
      <c r="D976">
        <f t="shared" si="62"/>
      </c>
    </row>
    <row r="977" ht="12.75">
      <c r="D977">
        <f t="shared" si="62"/>
      </c>
    </row>
    <row r="978" ht="12.75">
      <c r="D978">
        <f t="shared" si="62"/>
      </c>
    </row>
    <row r="979" ht="12.75">
      <c r="D979">
        <f t="shared" si="62"/>
      </c>
    </row>
    <row r="980" ht="12.75">
      <c r="D980">
        <f t="shared" si="62"/>
      </c>
    </row>
    <row r="981" ht="12.75">
      <c r="D981">
        <f t="shared" si="62"/>
      </c>
    </row>
    <row r="982" ht="12.75">
      <c r="D982">
        <f t="shared" si="62"/>
      </c>
    </row>
    <row r="983" ht="12.75">
      <c r="D983">
        <f t="shared" si="62"/>
      </c>
    </row>
    <row r="984" ht="12.75">
      <c r="D984">
        <f t="shared" si="62"/>
      </c>
    </row>
    <row r="985" ht="12.75">
      <c r="D985">
        <f t="shared" si="62"/>
      </c>
    </row>
    <row r="986" ht="12.75">
      <c r="D986">
        <f t="shared" si="62"/>
      </c>
    </row>
    <row r="987" ht="12.75">
      <c r="D987">
        <f t="shared" si="62"/>
      </c>
    </row>
    <row r="988" ht="12.75">
      <c r="D988">
        <f t="shared" si="62"/>
      </c>
    </row>
    <row r="989" ht="12.75">
      <c r="D989">
        <f t="shared" si="62"/>
      </c>
    </row>
    <row r="990" ht="12.75">
      <c r="D990">
        <f t="shared" si="62"/>
      </c>
    </row>
    <row r="991" ht="12.75">
      <c r="D991">
        <f t="shared" si="62"/>
      </c>
    </row>
    <row r="992" ht="12.75">
      <c r="D992">
        <f t="shared" si="62"/>
      </c>
    </row>
    <row r="993" ht="12.75">
      <c r="D993">
        <f t="shared" si="62"/>
      </c>
    </row>
    <row r="994" ht="12.75">
      <c r="D994">
        <f t="shared" si="62"/>
      </c>
    </row>
    <row r="995" ht="12.75">
      <c r="D995">
        <f t="shared" si="62"/>
      </c>
    </row>
  </sheetData>
  <mergeCells count="2">
    <mergeCell ref="C1:E1"/>
    <mergeCell ref="F1:G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K112"/>
  <sheetViews>
    <sheetView workbookViewId="0" topLeftCell="A1">
      <pane xSplit="1" ySplit="3" topLeftCell="B56" activePane="bottomRight" state="frozen"/>
      <selection pane="topLeft" activeCell="A1" sqref="A1"/>
      <selection pane="topRight" activeCell="B1" sqref="B1"/>
      <selection pane="bottomLeft" activeCell="A4" sqref="A4"/>
      <selection pane="bottomRight" activeCell="A2" sqref="A2"/>
    </sheetView>
  </sheetViews>
  <sheetFormatPr defaultColWidth="9.140625" defaultRowHeight="12.75"/>
  <cols>
    <col min="1" max="1" width="27.7109375" style="0" customWidth="1"/>
  </cols>
  <sheetData>
    <row r="1" ht="12.75">
      <c r="A1" t="s">
        <v>247</v>
      </c>
    </row>
    <row r="2" ht="12.75">
      <c r="H2" s="36" t="s">
        <v>304</v>
      </c>
    </row>
    <row r="3" spans="1:37" ht="12.75">
      <c r="A3" t="s">
        <v>0</v>
      </c>
      <c r="B3" t="s">
        <v>111</v>
      </c>
      <c r="C3" t="s">
        <v>112</v>
      </c>
      <c r="D3" t="s">
        <v>113</v>
      </c>
      <c r="E3" t="s">
        <v>114</v>
      </c>
      <c r="F3" t="s">
        <v>115</v>
      </c>
      <c r="G3" t="s">
        <v>116</v>
      </c>
      <c r="H3" t="s">
        <v>117</v>
      </c>
      <c r="I3" t="s">
        <v>181</v>
      </c>
      <c r="J3" t="s">
        <v>118</v>
      </c>
      <c r="K3" t="s">
        <v>119</v>
      </c>
      <c r="L3" t="s">
        <v>120</v>
      </c>
      <c r="M3" t="s">
        <v>121</v>
      </c>
      <c r="N3" t="s">
        <v>122</v>
      </c>
      <c r="O3" t="s">
        <v>123</v>
      </c>
      <c r="P3" t="s">
        <v>124</v>
      </c>
      <c r="Q3" t="s">
        <v>125</v>
      </c>
      <c r="R3" t="s">
        <v>126</v>
      </c>
      <c r="S3" t="s">
        <v>127</v>
      </c>
      <c r="T3" t="s">
        <v>128</v>
      </c>
      <c r="U3" t="s">
        <v>129</v>
      </c>
      <c r="V3" t="s">
        <v>130</v>
      </c>
      <c r="W3" t="s">
        <v>182</v>
      </c>
      <c r="X3" t="s">
        <v>131</v>
      </c>
      <c r="Y3" t="s">
        <v>132</v>
      </c>
      <c r="Z3" t="s">
        <v>133</v>
      </c>
      <c r="AA3" t="s">
        <v>134</v>
      </c>
      <c r="AB3" t="s">
        <v>135</v>
      </c>
      <c r="AC3" t="s">
        <v>136</v>
      </c>
      <c r="AD3" t="s">
        <v>137</v>
      </c>
      <c r="AE3" t="s">
        <v>138</v>
      </c>
      <c r="AF3" t="s">
        <v>139</v>
      </c>
      <c r="AG3" t="s">
        <v>140</v>
      </c>
      <c r="AH3" t="s">
        <v>141</v>
      </c>
      <c r="AI3" t="s">
        <v>142</v>
      </c>
      <c r="AJ3" t="s">
        <v>143</v>
      </c>
      <c r="AK3" t="s">
        <v>144</v>
      </c>
    </row>
    <row r="4" spans="1:37" ht="12.75">
      <c r="A4" t="s">
        <v>3</v>
      </c>
      <c r="B4">
        <v>184</v>
      </c>
      <c r="C4">
        <v>164772</v>
      </c>
      <c r="D4">
        <v>0.0010774766</v>
      </c>
      <c r="E4">
        <v>0.0009136279</v>
      </c>
      <c r="F4">
        <v>0.0012707097</v>
      </c>
      <c r="G4" s="4">
        <v>3.429889E-12</v>
      </c>
      <c r="H4">
        <v>0.0011166946</v>
      </c>
      <c r="I4">
        <v>8.22778E-05</v>
      </c>
      <c r="J4">
        <v>-0.5857</v>
      </c>
      <c r="K4">
        <v>-0.7506</v>
      </c>
      <c r="L4">
        <v>-0.4207</v>
      </c>
      <c r="M4">
        <v>0.5567324198</v>
      </c>
      <c r="N4">
        <v>0.472071756</v>
      </c>
      <c r="O4">
        <v>0.6565760043</v>
      </c>
      <c r="P4">
        <v>185</v>
      </c>
      <c r="Q4">
        <v>184055</v>
      </c>
      <c r="R4">
        <v>0.0009622407</v>
      </c>
      <c r="S4">
        <v>0.000816974</v>
      </c>
      <c r="T4">
        <v>0.0011333374</v>
      </c>
      <c r="U4" s="4">
        <v>1.27176E-12</v>
      </c>
      <c r="V4">
        <v>0.0010051343</v>
      </c>
      <c r="W4">
        <v>7.38618E-05</v>
      </c>
      <c r="X4">
        <v>-0.5926</v>
      </c>
      <c r="Y4">
        <v>-0.7563</v>
      </c>
      <c r="Z4">
        <v>-0.429</v>
      </c>
      <c r="AA4">
        <v>0.552871475</v>
      </c>
      <c r="AB4">
        <v>0.4694060561</v>
      </c>
      <c r="AC4">
        <v>0.6511779384</v>
      </c>
      <c r="AD4">
        <v>0.4928720287</v>
      </c>
      <c r="AE4">
        <v>0.0766</v>
      </c>
      <c r="AF4">
        <v>-0.1424</v>
      </c>
      <c r="AG4">
        <v>0.2957</v>
      </c>
      <c r="AH4" s="4">
        <v>2.923081E-27</v>
      </c>
      <c r="AI4">
        <v>-0.5793</v>
      </c>
      <c r="AJ4">
        <v>-0.6843</v>
      </c>
      <c r="AK4">
        <v>-0.4743</v>
      </c>
    </row>
    <row r="5" spans="1:37" ht="12.75">
      <c r="A5" t="s">
        <v>1</v>
      </c>
      <c r="B5">
        <v>508</v>
      </c>
      <c r="C5">
        <v>311930</v>
      </c>
      <c r="D5">
        <v>0.0016351332</v>
      </c>
      <c r="E5">
        <v>0.0014574431</v>
      </c>
      <c r="F5">
        <v>0.0018344871</v>
      </c>
      <c r="G5">
        <v>0.0040798852</v>
      </c>
      <c r="H5">
        <v>0.0016285705</v>
      </c>
      <c r="I5">
        <v>7.21973E-05</v>
      </c>
      <c r="J5">
        <v>-0.1686</v>
      </c>
      <c r="K5">
        <v>-0.2836</v>
      </c>
      <c r="L5">
        <v>-0.0535</v>
      </c>
      <c r="M5">
        <v>0.8448737207</v>
      </c>
      <c r="N5">
        <v>0.7530611979</v>
      </c>
      <c r="O5">
        <v>0.9478799412</v>
      </c>
      <c r="P5">
        <v>430</v>
      </c>
      <c r="Q5">
        <v>328289</v>
      </c>
      <c r="R5">
        <v>0.0012927629</v>
      </c>
      <c r="S5">
        <v>0.0011449799</v>
      </c>
      <c r="T5">
        <v>0.0014596202</v>
      </c>
      <c r="U5" s="4">
        <v>1.5791217E-06</v>
      </c>
      <c r="V5">
        <v>0.0013098215</v>
      </c>
      <c r="W5">
        <v>6.31238E-05</v>
      </c>
      <c r="X5">
        <v>-0.2974</v>
      </c>
      <c r="Y5">
        <v>-0.4188</v>
      </c>
      <c r="Z5">
        <v>-0.176</v>
      </c>
      <c r="AA5">
        <v>0.7427785103</v>
      </c>
      <c r="AB5">
        <v>0.657867344</v>
      </c>
      <c r="AC5">
        <v>0.8386491903</v>
      </c>
      <c r="AD5">
        <v>0.0086814083</v>
      </c>
      <c r="AE5">
        <v>0.1985</v>
      </c>
      <c r="AF5">
        <v>0.0502</v>
      </c>
      <c r="AG5">
        <v>0.3467</v>
      </c>
      <c r="AH5" s="4">
        <v>5.6051373E-09</v>
      </c>
      <c r="AI5">
        <v>-0.2228</v>
      </c>
      <c r="AJ5">
        <v>-0.2978</v>
      </c>
      <c r="AK5">
        <v>-0.1479</v>
      </c>
    </row>
    <row r="6" spans="1:37" ht="12.75">
      <c r="A6" t="s">
        <v>9</v>
      </c>
      <c r="B6">
        <v>364</v>
      </c>
      <c r="C6">
        <v>159756</v>
      </c>
      <c r="D6">
        <v>0.0022918243</v>
      </c>
      <c r="E6">
        <v>0.0020177536</v>
      </c>
      <c r="F6">
        <v>0.0026031218</v>
      </c>
      <c r="G6">
        <v>0.009280096</v>
      </c>
      <c r="H6">
        <v>0.0022784747</v>
      </c>
      <c r="I6">
        <v>0.0001192884</v>
      </c>
      <c r="J6">
        <v>0.1691</v>
      </c>
      <c r="K6">
        <v>0.0417</v>
      </c>
      <c r="L6">
        <v>0.2964</v>
      </c>
      <c r="M6">
        <v>1.1841861746</v>
      </c>
      <c r="N6">
        <v>1.0425737997</v>
      </c>
      <c r="O6">
        <v>1.3450337006</v>
      </c>
      <c r="P6">
        <v>326</v>
      </c>
      <c r="Q6">
        <v>164089</v>
      </c>
      <c r="R6">
        <v>0.0019953676</v>
      </c>
      <c r="S6">
        <v>0.0017478839</v>
      </c>
      <c r="T6">
        <v>0.0022778928</v>
      </c>
      <c r="U6">
        <v>0.0430612141</v>
      </c>
      <c r="V6">
        <v>0.0019867267</v>
      </c>
      <c r="W6">
        <v>0.0001099253</v>
      </c>
      <c r="X6">
        <v>0.1367</v>
      </c>
      <c r="Y6">
        <v>0.0043</v>
      </c>
      <c r="Z6">
        <v>0.2691</v>
      </c>
      <c r="AA6">
        <v>1.146471826</v>
      </c>
      <c r="AB6">
        <v>1.0042758851</v>
      </c>
      <c r="AC6">
        <v>1.3088013635</v>
      </c>
      <c r="AD6">
        <v>0.2299365922</v>
      </c>
      <c r="AE6">
        <v>0.102</v>
      </c>
      <c r="AF6">
        <v>-0.0645</v>
      </c>
      <c r="AG6">
        <v>0.2686</v>
      </c>
      <c r="AH6">
        <v>8.0831E-05</v>
      </c>
      <c r="AI6">
        <v>0.1653</v>
      </c>
      <c r="AJ6">
        <v>0.0831</v>
      </c>
      <c r="AK6">
        <v>0.2474</v>
      </c>
    </row>
    <row r="7" spans="1:37" ht="12.75">
      <c r="A7" t="s">
        <v>10</v>
      </c>
      <c r="B7">
        <v>369</v>
      </c>
      <c r="C7">
        <v>255386</v>
      </c>
      <c r="D7">
        <v>0.0015685412</v>
      </c>
      <c r="E7">
        <v>0.0013816931</v>
      </c>
      <c r="F7">
        <v>0.0017806569</v>
      </c>
      <c r="G7">
        <v>0.0011649392</v>
      </c>
      <c r="H7">
        <v>0.0014448717</v>
      </c>
      <c r="I7">
        <v>7.51627E-05</v>
      </c>
      <c r="J7">
        <v>-0.2101</v>
      </c>
      <c r="K7">
        <v>-0.337</v>
      </c>
      <c r="L7">
        <v>-0.0833</v>
      </c>
      <c r="M7">
        <v>0.8104656133</v>
      </c>
      <c r="N7">
        <v>0.7139211719</v>
      </c>
      <c r="O7">
        <v>0.9200658788</v>
      </c>
      <c r="P7">
        <v>392</v>
      </c>
      <c r="Q7">
        <v>250383</v>
      </c>
      <c r="R7">
        <v>0.0016497513</v>
      </c>
      <c r="S7">
        <v>0.0014546116</v>
      </c>
      <c r="T7">
        <v>0.0018710695</v>
      </c>
      <c r="U7">
        <v>0.4047380686</v>
      </c>
      <c r="V7">
        <v>0.0015656015</v>
      </c>
      <c r="W7">
        <v>7.90129E-05</v>
      </c>
      <c r="X7">
        <v>-0.0535</v>
      </c>
      <c r="Y7">
        <v>-0.1794</v>
      </c>
      <c r="Z7">
        <v>0.0724</v>
      </c>
      <c r="AA7">
        <v>0.9478921705</v>
      </c>
      <c r="AB7">
        <v>0.8357713854</v>
      </c>
      <c r="AC7">
        <v>1.0750542345</v>
      </c>
      <c r="AD7">
        <v>0.2898567184</v>
      </c>
      <c r="AE7">
        <v>-0.087</v>
      </c>
      <c r="AF7">
        <v>-0.248</v>
      </c>
      <c r="AG7">
        <v>0.0741</v>
      </c>
      <c r="AH7">
        <v>0.0009886039</v>
      </c>
      <c r="AI7">
        <v>-0.1339</v>
      </c>
      <c r="AJ7">
        <v>-0.2136</v>
      </c>
      <c r="AK7">
        <v>-0.0542</v>
      </c>
    </row>
    <row r="8" spans="1:37" ht="12.75">
      <c r="A8" t="s">
        <v>11</v>
      </c>
      <c r="B8">
        <v>3436</v>
      </c>
      <c r="C8">
        <v>2228679</v>
      </c>
      <c r="D8">
        <v>0.0014744528</v>
      </c>
      <c r="E8">
        <v>0.0013665488</v>
      </c>
      <c r="F8">
        <v>0.001590877</v>
      </c>
      <c r="G8" s="4">
        <v>2.301377E-12</v>
      </c>
      <c r="H8">
        <v>0.0015417205</v>
      </c>
      <c r="I8">
        <v>2.62811E-05</v>
      </c>
      <c r="J8">
        <v>-0.272</v>
      </c>
      <c r="K8">
        <v>-0.348</v>
      </c>
      <c r="L8">
        <v>-0.196</v>
      </c>
      <c r="M8">
        <v>0.7618501249</v>
      </c>
      <c r="N8">
        <v>0.7060960931</v>
      </c>
      <c r="O8">
        <v>0.8220065491</v>
      </c>
      <c r="P8">
        <v>2901</v>
      </c>
      <c r="Q8">
        <v>2272255</v>
      </c>
      <c r="R8">
        <v>0.001220035</v>
      </c>
      <c r="S8">
        <v>0.0011287812</v>
      </c>
      <c r="T8">
        <v>0.0013186659</v>
      </c>
      <c r="U8" s="4">
        <v>3.348218E-19</v>
      </c>
      <c r="V8">
        <v>0.0012767053</v>
      </c>
      <c r="W8">
        <v>2.36886E-05</v>
      </c>
      <c r="X8">
        <v>-0.3553</v>
      </c>
      <c r="Y8">
        <v>-0.433</v>
      </c>
      <c r="Z8">
        <v>-0.2775</v>
      </c>
      <c r="AA8">
        <v>0.7009914737</v>
      </c>
      <c r="AB8">
        <v>0.6485601079</v>
      </c>
      <c r="AC8">
        <v>0.757661534</v>
      </c>
      <c r="AD8">
        <v>0.0001314512</v>
      </c>
      <c r="AE8">
        <v>0.1388</v>
      </c>
      <c r="AF8">
        <v>0.0677</v>
      </c>
      <c r="AG8">
        <v>0.21</v>
      </c>
      <c r="AH8" s="4">
        <v>5.325278E-36</v>
      </c>
      <c r="AI8">
        <v>-0.3119</v>
      </c>
      <c r="AJ8">
        <v>-0.3607</v>
      </c>
      <c r="AK8">
        <v>-0.2631</v>
      </c>
    </row>
    <row r="9" spans="1:37" ht="12.75">
      <c r="A9" t="s">
        <v>6</v>
      </c>
      <c r="B9">
        <v>370</v>
      </c>
      <c r="C9">
        <v>158277</v>
      </c>
      <c r="D9">
        <v>0.0024727684</v>
      </c>
      <c r="E9">
        <v>0.0021769304</v>
      </c>
      <c r="F9">
        <v>0.0028088099</v>
      </c>
      <c r="G9">
        <v>0.0001637699</v>
      </c>
      <c r="H9">
        <v>0.0023376738</v>
      </c>
      <c r="I9">
        <v>0.0001213877</v>
      </c>
      <c r="J9">
        <v>0.245</v>
      </c>
      <c r="K9">
        <v>0.1176</v>
      </c>
      <c r="L9">
        <v>0.3725</v>
      </c>
      <c r="M9">
        <v>1.2776800817</v>
      </c>
      <c r="N9">
        <v>1.1248205015</v>
      </c>
      <c r="O9">
        <v>1.4513127997</v>
      </c>
      <c r="P9">
        <v>343</v>
      </c>
      <c r="Q9">
        <v>152530</v>
      </c>
      <c r="R9">
        <v>0.0023743585</v>
      </c>
      <c r="S9">
        <v>0.0020833472</v>
      </c>
      <c r="T9">
        <v>0.0027060195</v>
      </c>
      <c r="U9" s="4">
        <v>3.2285546E-06</v>
      </c>
      <c r="V9">
        <v>0.002248738</v>
      </c>
      <c r="W9">
        <v>0.0001212838</v>
      </c>
      <c r="X9">
        <v>0.3106</v>
      </c>
      <c r="Y9">
        <v>0.1798</v>
      </c>
      <c r="Z9">
        <v>0.4413</v>
      </c>
      <c r="AA9">
        <v>1.3642273359</v>
      </c>
      <c r="AB9">
        <v>1.1970219525</v>
      </c>
      <c r="AC9">
        <v>1.5547887154</v>
      </c>
      <c r="AD9">
        <v>0.9609445692</v>
      </c>
      <c r="AE9">
        <v>0.0041</v>
      </c>
      <c r="AF9">
        <v>-0.1612</v>
      </c>
      <c r="AG9">
        <v>0.1694</v>
      </c>
      <c r="AH9" s="4">
        <v>3.342258E-11</v>
      </c>
      <c r="AI9">
        <v>0.276</v>
      </c>
      <c r="AJ9">
        <v>0.1944</v>
      </c>
      <c r="AK9">
        <v>0.3576</v>
      </c>
    </row>
    <row r="10" spans="1:37" ht="12.75">
      <c r="A10" t="s">
        <v>4</v>
      </c>
      <c r="B10">
        <v>390</v>
      </c>
      <c r="C10">
        <v>248225</v>
      </c>
      <c r="D10">
        <v>0.0016124401</v>
      </c>
      <c r="E10">
        <v>0.001423225</v>
      </c>
      <c r="F10">
        <v>0.001826811</v>
      </c>
      <c r="G10">
        <v>0.0041531708</v>
      </c>
      <c r="H10">
        <v>0.0015711552</v>
      </c>
      <c r="I10">
        <v>7.9496E-05</v>
      </c>
      <c r="J10">
        <v>-0.1825</v>
      </c>
      <c r="K10">
        <v>-0.3074</v>
      </c>
      <c r="L10">
        <v>-0.0577</v>
      </c>
      <c r="M10">
        <v>0.8331482097</v>
      </c>
      <c r="N10">
        <v>0.7353807241</v>
      </c>
      <c r="O10">
        <v>0.9439136988</v>
      </c>
      <c r="P10">
        <v>290</v>
      </c>
      <c r="Q10">
        <v>260226</v>
      </c>
      <c r="R10">
        <v>0.0011341725</v>
      </c>
      <c r="S10">
        <v>0.000985886</v>
      </c>
      <c r="T10">
        <v>0.0013047627</v>
      </c>
      <c r="U10" s="4">
        <v>2.0965186E-09</v>
      </c>
      <c r="V10">
        <v>0.0011144159</v>
      </c>
      <c r="W10">
        <v>6.54043E-05</v>
      </c>
      <c r="X10">
        <v>-0.4282</v>
      </c>
      <c r="Y10">
        <v>-0.5684</v>
      </c>
      <c r="Z10">
        <v>-0.2881</v>
      </c>
      <c r="AA10">
        <v>0.6516577585</v>
      </c>
      <c r="AB10">
        <v>0.5664572591</v>
      </c>
      <c r="AC10">
        <v>0.7496732144</v>
      </c>
      <c r="AD10">
        <v>0.0002975061</v>
      </c>
      <c r="AE10">
        <v>0.3154</v>
      </c>
      <c r="AF10">
        <v>0.1445</v>
      </c>
      <c r="AG10">
        <v>0.4862</v>
      </c>
      <c r="AH10" s="4">
        <v>7.954171E-12</v>
      </c>
      <c r="AI10">
        <v>-0.2928</v>
      </c>
      <c r="AJ10">
        <v>-0.3767</v>
      </c>
      <c r="AK10">
        <v>-0.2089</v>
      </c>
    </row>
    <row r="11" spans="1:37" ht="12.75">
      <c r="A11" t="s">
        <v>2</v>
      </c>
      <c r="B11">
        <v>241</v>
      </c>
      <c r="C11">
        <v>122055</v>
      </c>
      <c r="D11">
        <v>0.0019513077</v>
      </c>
      <c r="E11">
        <v>0.0016820229</v>
      </c>
      <c r="F11">
        <v>0.0022637039</v>
      </c>
      <c r="G11">
        <v>0.9137395461</v>
      </c>
      <c r="H11">
        <v>0.0019745197</v>
      </c>
      <c r="I11">
        <v>0.0001270644</v>
      </c>
      <c r="J11">
        <v>0.0082</v>
      </c>
      <c r="K11">
        <v>-0.1403</v>
      </c>
      <c r="L11">
        <v>0.1567</v>
      </c>
      <c r="M11">
        <v>1.0082411861</v>
      </c>
      <c r="N11">
        <v>0.8691016558</v>
      </c>
      <c r="O11">
        <v>1.1696563717</v>
      </c>
      <c r="P11">
        <v>361</v>
      </c>
      <c r="Q11">
        <v>134543</v>
      </c>
      <c r="R11">
        <v>0.0027049563</v>
      </c>
      <c r="S11">
        <v>0.0023785974</v>
      </c>
      <c r="T11">
        <v>0.0030760936</v>
      </c>
      <c r="U11" s="4">
        <v>1.796277E-11</v>
      </c>
      <c r="V11">
        <v>0.0026831571</v>
      </c>
      <c r="W11">
        <v>0.0001410292</v>
      </c>
      <c r="X11">
        <v>0.4409</v>
      </c>
      <c r="Y11">
        <v>0.3124</v>
      </c>
      <c r="Z11">
        <v>0.5695</v>
      </c>
      <c r="AA11">
        <v>1.5541778274</v>
      </c>
      <c r="AB11">
        <v>1.3666629221</v>
      </c>
      <c r="AC11">
        <v>1.7674209787</v>
      </c>
      <c r="AD11">
        <v>8.03303E-05</v>
      </c>
      <c r="AE11">
        <v>-0.3631</v>
      </c>
      <c r="AF11">
        <v>-0.5435</v>
      </c>
      <c r="AG11">
        <v>-0.1826</v>
      </c>
      <c r="AH11">
        <v>0.0045898152</v>
      </c>
      <c r="AI11">
        <v>0.1333</v>
      </c>
      <c r="AJ11">
        <v>0.0411</v>
      </c>
      <c r="AK11">
        <v>0.2255</v>
      </c>
    </row>
    <row r="12" spans="1:37" ht="12.75">
      <c r="A12" t="s">
        <v>8</v>
      </c>
      <c r="B12">
        <v>17</v>
      </c>
      <c r="C12">
        <v>3838</v>
      </c>
      <c r="D12">
        <v>0.0031311803</v>
      </c>
      <c r="E12">
        <v>0.0016629406</v>
      </c>
      <c r="F12">
        <v>0.0058957548</v>
      </c>
      <c r="G12">
        <v>0.1361960908</v>
      </c>
      <c r="H12">
        <v>0.0044293903</v>
      </c>
      <c r="I12">
        <v>0.0010719031</v>
      </c>
      <c r="J12">
        <v>0.4811</v>
      </c>
      <c r="K12">
        <v>-0.1517</v>
      </c>
      <c r="L12">
        <v>1.1139</v>
      </c>
      <c r="M12">
        <v>1.6178816583</v>
      </c>
      <c r="N12">
        <v>0.8592418431</v>
      </c>
      <c r="O12">
        <v>3.0463379797</v>
      </c>
      <c r="P12">
        <v>10</v>
      </c>
      <c r="Q12">
        <v>3346</v>
      </c>
      <c r="R12">
        <v>0.0027556508</v>
      </c>
      <c r="S12">
        <v>0.0014570974</v>
      </c>
      <c r="T12">
        <v>0.0052114642</v>
      </c>
      <c r="U12">
        <v>0.1575366172</v>
      </c>
      <c r="V12">
        <v>0.0029886432</v>
      </c>
      <c r="W12">
        <v>0.0009436786</v>
      </c>
      <c r="X12">
        <v>0.4595</v>
      </c>
      <c r="Y12">
        <v>-0.1777</v>
      </c>
      <c r="Z12">
        <v>1.0967</v>
      </c>
      <c r="AA12">
        <v>1.5833052108</v>
      </c>
      <c r="AB12">
        <v>0.8371996929</v>
      </c>
      <c r="AC12">
        <v>2.9943338629</v>
      </c>
      <c r="AD12">
        <v>0.8415149908</v>
      </c>
      <c r="AE12">
        <v>0.0913</v>
      </c>
      <c r="AF12">
        <v>-0.8034</v>
      </c>
      <c r="AG12">
        <v>0.986</v>
      </c>
      <c r="AH12">
        <v>0.0237221146</v>
      </c>
      <c r="AI12">
        <v>0.4498</v>
      </c>
      <c r="AJ12">
        <v>0.06</v>
      </c>
      <c r="AK12">
        <v>0.8397</v>
      </c>
    </row>
    <row r="13" spans="1:37" ht="12.75">
      <c r="A13" t="s">
        <v>5</v>
      </c>
      <c r="B13">
        <v>471</v>
      </c>
      <c r="C13">
        <v>83734</v>
      </c>
      <c r="D13">
        <v>0.0051002017</v>
      </c>
      <c r="E13">
        <v>0.0045290713</v>
      </c>
      <c r="F13">
        <v>0.0057433536</v>
      </c>
      <c r="G13" s="4">
        <v>1.468677E-57</v>
      </c>
      <c r="H13">
        <v>0.0056249552</v>
      </c>
      <c r="I13">
        <v>0.0002584543</v>
      </c>
      <c r="J13">
        <v>0.969</v>
      </c>
      <c r="K13">
        <v>0.8502</v>
      </c>
      <c r="L13">
        <v>1.0878</v>
      </c>
      <c r="M13">
        <v>2.635275532</v>
      </c>
      <c r="N13">
        <v>2.340172283</v>
      </c>
      <c r="O13">
        <v>2.9675922495</v>
      </c>
      <c r="P13">
        <v>395</v>
      </c>
      <c r="Q13">
        <v>82776</v>
      </c>
      <c r="R13">
        <v>0.0043926535</v>
      </c>
      <c r="S13">
        <v>0.0038729278</v>
      </c>
      <c r="T13">
        <v>0.0049821234</v>
      </c>
      <c r="U13" s="4">
        <v>4.488731E-47</v>
      </c>
      <c r="V13">
        <v>0.0047719146</v>
      </c>
      <c r="W13">
        <v>0.0002395275</v>
      </c>
      <c r="X13">
        <v>0.9258</v>
      </c>
      <c r="Y13">
        <v>0.7999</v>
      </c>
      <c r="Z13">
        <v>1.0517</v>
      </c>
      <c r="AA13">
        <v>2.5238724775</v>
      </c>
      <c r="AB13">
        <v>2.225255427</v>
      </c>
      <c r="AC13">
        <v>2.8625622953</v>
      </c>
      <c r="AD13">
        <v>0.1526419701</v>
      </c>
      <c r="AE13">
        <v>0.1129</v>
      </c>
      <c r="AF13">
        <v>-0.0418</v>
      </c>
      <c r="AG13">
        <v>0.2675</v>
      </c>
      <c r="AH13" s="4">
        <v>6.61897E-133</v>
      </c>
      <c r="AI13">
        <v>0.9646</v>
      </c>
      <c r="AJ13">
        <v>0.8875</v>
      </c>
      <c r="AK13">
        <v>1.0417</v>
      </c>
    </row>
    <row r="14" spans="1:37" ht="12.75">
      <c r="A14" t="s">
        <v>7</v>
      </c>
      <c r="B14">
        <v>1133</v>
      </c>
      <c r="C14">
        <v>129816</v>
      </c>
      <c r="D14">
        <v>0.0070677415</v>
      </c>
      <c r="E14">
        <v>0.0064125191</v>
      </c>
      <c r="F14">
        <v>0.0077899137</v>
      </c>
      <c r="G14" s="4">
        <v>4.27976E-150</v>
      </c>
      <c r="H14">
        <v>0.0087277377</v>
      </c>
      <c r="I14">
        <v>0.0002581566</v>
      </c>
      <c r="J14">
        <v>1.2952</v>
      </c>
      <c r="K14">
        <v>1.198</v>
      </c>
      <c r="L14">
        <v>1.3925</v>
      </c>
      <c r="M14">
        <v>3.6519038498</v>
      </c>
      <c r="N14">
        <v>3.3133502645</v>
      </c>
      <c r="O14">
        <v>4.025050376</v>
      </c>
      <c r="P14">
        <v>1277</v>
      </c>
      <c r="Q14">
        <v>137764</v>
      </c>
      <c r="R14">
        <v>0.0076429501</v>
      </c>
      <c r="S14">
        <v>0.0069532996</v>
      </c>
      <c r="T14">
        <v>0.0084010024</v>
      </c>
      <c r="U14" s="4">
        <v>1.59262E-206</v>
      </c>
      <c r="V14">
        <v>0.0092694753</v>
      </c>
      <c r="W14">
        <v>0.0002581888</v>
      </c>
      <c r="X14">
        <v>1.4796</v>
      </c>
      <c r="Y14">
        <v>1.3851</v>
      </c>
      <c r="Z14">
        <v>1.5742</v>
      </c>
      <c r="AA14">
        <v>4.3913847509</v>
      </c>
      <c r="AB14">
        <v>3.9951344973</v>
      </c>
      <c r="AC14">
        <v>4.8269363756</v>
      </c>
      <c r="AD14">
        <v>0.0422029781</v>
      </c>
      <c r="AE14">
        <v>-0.1147</v>
      </c>
      <c r="AF14">
        <v>-0.2254</v>
      </c>
      <c r="AG14">
        <v>-0.004</v>
      </c>
      <c r="AH14">
        <v>0</v>
      </c>
      <c r="AI14">
        <v>1.3864</v>
      </c>
      <c r="AJ14">
        <v>1.3249</v>
      </c>
      <c r="AK14">
        <v>1.4479</v>
      </c>
    </row>
    <row r="15" spans="1:37" ht="12.75">
      <c r="A15" t="s">
        <v>14</v>
      </c>
      <c r="B15">
        <v>1061</v>
      </c>
      <c r="C15">
        <v>732088</v>
      </c>
      <c r="D15">
        <v>0.0014785418</v>
      </c>
      <c r="E15">
        <v>0.0013380258</v>
      </c>
      <c r="F15">
        <v>0.0016338144</v>
      </c>
      <c r="G15" s="4">
        <v>1.2620656E-07</v>
      </c>
      <c r="H15">
        <v>0.0014492793</v>
      </c>
      <c r="I15">
        <v>4.4461E-05</v>
      </c>
      <c r="J15">
        <v>-0.2692</v>
      </c>
      <c r="K15">
        <v>-0.3691</v>
      </c>
      <c r="L15">
        <v>-0.1694</v>
      </c>
      <c r="M15">
        <v>0.7639629115</v>
      </c>
      <c r="N15">
        <v>0.6913582701</v>
      </c>
      <c r="O15">
        <v>0.8441923029</v>
      </c>
      <c r="P15">
        <v>1007</v>
      </c>
      <c r="Q15">
        <v>762727</v>
      </c>
      <c r="R15">
        <v>0.0013277019</v>
      </c>
      <c r="S15">
        <v>0.0011999264</v>
      </c>
      <c r="T15">
        <v>0.0014690838</v>
      </c>
      <c r="U15" s="4">
        <v>1.5793759E-07</v>
      </c>
      <c r="V15">
        <v>0.0013202627</v>
      </c>
      <c r="W15">
        <v>4.15775E-05</v>
      </c>
      <c r="X15">
        <v>-0.2707</v>
      </c>
      <c r="Y15">
        <v>-0.3719</v>
      </c>
      <c r="Z15">
        <v>-0.1695</v>
      </c>
      <c r="AA15">
        <v>0.7628533241</v>
      </c>
      <c r="AB15">
        <v>0.6894377445</v>
      </c>
      <c r="AC15">
        <v>0.844086647</v>
      </c>
      <c r="AD15">
        <v>0.2317426287</v>
      </c>
      <c r="AE15">
        <v>0.0708</v>
      </c>
      <c r="AF15">
        <v>-0.0452</v>
      </c>
      <c r="AG15">
        <v>0.1868</v>
      </c>
      <c r="AH15" s="4">
        <v>5.682782E-16</v>
      </c>
      <c r="AI15">
        <v>-0.2631</v>
      </c>
      <c r="AJ15">
        <v>-0.3267</v>
      </c>
      <c r="AK15">
        <v>-0.1994</v>
      </c>
    </row>
    <row r="16" spans="1:37" ht="12.75">
      <c r="A16" t="s">
        <v>12</v>
      </c>
      <c r="B16">
        <v>1001</v>
      </c>
      <c r="C16">
        <v>528557</v>
      </c>
      <c r="D16">
        <v>0.0019413614</v>
      </c>
      <c r="E16">
        <v>0.0017545668</v>
      </c>
      <c r="F16">
        <v>0.0021480426</v>
      </c>
      <c r="G16">
        <v>0.952153861</v>
      </c>
      <c r="H16">
        <v>0.0018938355</v>
      </c>
      <c r="I16">
        <v>5.98017E-05</v>
      </c>
      <c r="J16">
        <v>0.0031</v>
      </c>
      <c r="K16">
        <v>-0.0981</v>
      </c>
      <c r="L16">
        <v>0.1043</v>
      </c>
      <c r="M16">
        <v>1.003101938</v>
      </c>
      <c r="N16">
        <v>0.9065850878</v>
      </c>
      <c r="O16">
        <v>1.109894164</v>
      </c>
      <c r="P16">
        <v>994</v>
      </c>
      <c r="Q16">
        <v>547299</v>
      </c>
      <c r="R16">
        <v>0.0018875457</v>
      </c>
      <c r="S16">
        <v>0.0017052406</v>
      </c>
      <c r="T16">
        <v>0.0020893408</v>
      </c>
      <c r="U16">
        <v>0.1174228488</v>
      </c>
      <c r="V16">
        <v>0.0018161919</v>
      </c>
      <c r="W16">
        <v>5.75538E-05</v>
      </c>
      <c r="X16">
        <v>0.0811</v>
      </c>
      <c r="Y16">
        <v>-0.0204</v>
      </c>
      <c r="Z16">
        <v>0.1827</v>
      </c>
      <c r="AA16">
        <v>1.0845209543</v>
      </c>
      <c r="AB16">
        <v>0.9797745162</v>
      </c>
      <c r="AC16">
        <v>1.2004656999</v>
      </c>
      <c r="AD16">
        <v>0.8847053903</v>
      </c>
      <c r="AE16">
        <v>-0.0087</v>
      </c>
      <c r="AF16">
        <v>-0.1262</v>
      </c>
      <c r="AG16">
        <v>0.1088</v>
      </c>
      <c r="AH16">
        <v>0.5201763625</v>
      </c>
      <c r="AI16">
        <v>0.0212</v>
      </c>
      <c r="AJ16">
        <v>-0.0434</v>
      </c>
      <c r="AK16">
        <v>0.0858</v>
      </c>
    </row>
    <row r="17" spans="1:37" ht="12.75">
      <c r="A17" t="s">
        <v>13</v>
      </c>
      <c r="B17">
        <v>1621</v>
      </c>
      <c r="C17">
        <v>217388</v>
      </c>
      <c r="D17">
        <v>0.0061626769</v>
      </c>
      <c r="E17">
        <v>0.0056032258</v>
      </c>
      <c r="F17">
        <v>0.006777986</v>
      </c>
      <c r="G17" s="4">
        <v>9.41007E-126</v>
      </c>
      <c r="H17">
        <v>0.0074567133</v>
      </c>
      <c r="I17">
        <v>0.0001845146</v>
      </c>
      <c r="J17">
        <v>1.1582</v>
      </c>
      <c r="K17">
        <v>1.0631</v>
      </c>
      <c r="L17">
        <v>1.2534</v>
      </c>
      <c r="M17">
        <v>3.1842567014</v>
      </c>
      <c r="N17">
        <v>2.8951882079</v>
      </c>
      <c r="O17">
        <v>3.5021870815</v>
      </c>
      <c r="P17">
        <v>1682</v>
      </c>
      <c r="Q17">
        <v>223886</v>
      </c>
      <c r="R17">
        <v>0.0063791926</v>
      </c>
      <c r="S17">
        <v>0.0058055656</v>
      </c>
      <c r="T17">
        <v>0.0070094975</v>
      </c>
      <c r="U17" s="4">
        <v>8.96615E-161</v>
      </c>
      <c r="V17">
        <v>0.007512752</v>
      </c>
      <c r="W17">
        <v>0.000182494</v>
      </c>
      <c r="X17">
        <v>1.2989</v>
      </c>
      <c r="Y17">
        <v>1.2047</v>
      </c>
      <c r="Z17">
        <v>1.3931</v>
      </c>
      <c r="AA17">
        <v>3.6652717164</v>
      </c>
      <c r="AB17">
        <v>3.3356847766</v>
      </c>
      <c r="AC17">
        <v>4.0274239489</v>
      </c>
      <c r="AD17">
        <v>0.183714588</v>
      </c>
      <c r="AE17">
        <v>-0.0713</v>
      </c>
      <c r="AF17">
        <v>-0.1765</v>
      </c>
      <c r="AG17">
        <v>0.0338</v>
      </c>
      <c r="AH17">
        <v>0</v>
      </c>
      <c r="AI17">
        <v>1.2288</v>
      </c>
      <c r="AJ17">
        <v>1.1683</v>
      </c>
      <c r="AK17">
        <v>1.2892</v>
      </c>
    </row>
    <row r="18" spans="1:37" ht="12.75">
      <c r="A18" t="s">
        <v>15</v>
      </c>
      <c r="B18">
        <v>7483</v>
      </c>
      <c r="C18">
        <v>3866468</v>
      </c>
      <c r="D18">
        <v>0.0019353581</v>
      </c>
      <c r="E18" t="s">
        <v>107</v>
      </c>
      <c r="F18" t="s">
        <v>107</v>
      </c>
      <c r="G18" t="s">
        <v>107</v>
      </c>
      <c r="H18">
        <v>0.0019353581</v>
      </c>
      <c r="I18">
        <v>2.23513E-05</v>
      </c>
      <c r="J18" t="s">
        <v>107</v>
      </c>
      <c r="K18" t="s">
        <v>107</v>
      </c>
      <c r="L18" t="s">
        <v>107</v>
      </c>
      <c r="M18" t="s">
        <v>107</v>
      </c>
      <c r="N18" t="s">
        <v>107</v>
      </c>
      <c r="O18" t="s">
        <v>107</v>
      </c>
      <c r="P18">
        <v>6910</v>
      </c>
      <c r="Q18">
        <v>3970256</v>
      </c>
      <c r="R18">
        <v>0.0017404419</v>
      </c>
      <c r="S18" t="s">
        <v>107</v>
      </c>
      <c r="T18" t="s">
        <v>107</v>
      </c>
      <c r="U18" t="s">
        <v>107</v>
      </c>
      <c r="V18">
        <v>0.0017404419</v>
      </c>
      <c r="W18">
        <v>2.09191E-05</v>
      </c>
      <c r="X18" t="s">
        <v>107</v>
      </c>
      <c r="Y18" t="s">
        <v>107</v>
      </c>
      <c r="Z18" t="s">
        <v>107</v>
      </c>
      <c r="AA18" t="s">
        <v>107</v>
      </c>
      <c r="AB18" t="s">
        <v>107</v>
      </c>
      <c r="AC18" t="s">
        <v>107</v>
      </c>
      <c r="AD18">
        <v>0.0774831188</v>
      </c>
      <c r="AE18">
        <v>0.0697</v>
      </c>
      <c r="AF18">
        <v>-0.0077</v>
      </c>
      <c r="AG18">
        <v>0.147</v>
      </c>
      <c r="AH18" t="s">
        <v>107</v>
      </c>
      <c r="AI18" t="s">
        <v>107</v>
      </c>
      <c r="AJ18" t="s">
        <v>107</v>
      </c>
      <c r="AK18" t="s">
        <v>107</v>
      </c>
    </row>
    <row r="19" spans="1:37" ht="12.75">
      <c r="A19" t="s">
        <v>72</v>
      </c>
      <c r="B19">
        <v>202</v>
      </c>
      <c r="C19">
        <v>194924</v>
      </c>
      <c r="D19">
        <v>0.000992689</v>
      </c>
      <c r="E19">
        <v>0.0008456542</v>
      </c>
      <c r="F19">
        <v>0.001165289</v>
      </c>
      <c r="G19" s="4">
        <v>3.277282E-16</v>
      </c>
      <c r="H19">
        <v>0.0010363013</v>
      </c>
      <c r="I19">
        <v>7.28761E-05</v>
      </c>
      <c r="J19">
        <v>-0.6676</v>
      </c>
      <c r="K19">
        <v>-0.8279</v>
      </c>
      <c r="L19">
        <v>-0.5073</v>
      </c>
      <c r="M19">
        <v>0.5129226766</v>
      </c>
      <c r="N19">
        <v>0.4369497257</v>
      </c>
      <c r="O19">
        <v>0.6021051318</v>
      </c>
      <c r="P19">
        <v>180</v>
      </c>
      <c r="Q19">
        <v>216928</v>
      </c>
      <c r="R19">
        <v>0.0008224034</v>
      </c>
      <c r="S19">
        <v>0.0006971696</v>
      </c>
      <c r="T19">
        <v>0.0009701331</v>
      </c>
      <c r="U19" s="4">
        <v>5.89346E-19</v>
      </c>
      <c r="V19">
        <v>0.0008297684</v>
      </c>
      <c r="W19">
        <v>6.18216E-05</v>
      </c>
      <c r="X19">
        <v>-0.7497</v>
      </c>
      <c r="Y19">
        <v>-0.9149</v>
      </c>
      <c r="Z19">
        <v>-0.5845</v>
      </c>
      <c r="AA19">
        <v>0.4725256166</v>
      </c>
      <c r="AB19">
        <v>0.400570462</v>
      </c>
      <c r="AC19">
        <v>0.5574061983</v>
      </c>
      <c r="AD19">
        <v>0.1700500418</v>
      </c>
      <c r="AE19">
        <v>0.1517</v>
      </c>
      <c r="AF19">
        <v>-0.065</v>
      </c>
      <c r="AG19">
        <v>0.3684</v>
      </c>
      <c r="AH19" s="4">
        <v>9.897466E-38</v>
      </c>
      <c r="AI19">
        <v>-0.6776</v>
      </c>
      <c r="AJ19">
        <v>-0.781</v>
      </c>
      <c r="AK19">
        <v>-0.5741</v>
      </c>
    </row>
    <row r="20" spans="1:37" ht="12.75">
      <c r="A20" t="s">
        <v>71</v>
      </c>
      <c r="B20">
        <v>100</v>
      </c>
      <c r="C20">
        <v>125106</v>
      </c>
      <c r="D20">
        <v>0.0007969344</v>
      </c>
      <c r="E20">
        <v>0.0006441781</v>
      </c>
      <c r="F20">
        <v>0.0009859144</v>
      </c>
      <c r="G20" s="4">
        <v>3.027347E-16</v>
      </c>
      <c r="H20">
        <v>0.0007993222</v>
      </c>
      <c r="I20">
        <v>7.99003E-05</v>
      </c>
      <c r="J20">
        <v>-0.8873</v>
      </c>
      <c r="K20">
        <v>-1.1001</v>
      </c>
      <c r="L20">
        <v>-0.6745</v>
      </c>
      <c r="M20">
        <v>0.4117762265</v>
      </c>
      <c r="N20">
        <v>0.3328470076</v>
      </c>
      <c r="O20">
        <v>0.5094222177</v>
      </c>
      <c r="P20">
        <v>107</v>
      </c>
      <c r="Q20">
        <v>129799</v>
      </c>
      <c r="R20">
        <v>0.0008510817</v>
      </c>
      <c r="S20">
        <v>0.0006937069</v>
      </c>
      <c r="T20">
        <v>0.0010441585</v>
      </c>
      <c r="U20" s="4">
        <v>6.993959E-12</v>
      </c>
      <c r="V20">
        <v>0.0008243515</v>
      </c>
      <c r="W20">
        <v>7.96602E-05</v>
      </c>
      <c r="X20">
        <v>-0.7154</v>
      </c>
      <c r="Y20">
        <v>-0.9198</v>
      </c>
      <c r="Z20">
        <v>-0.5109</v>
      </c>
      <c r="AA20">
        <v>0.4890032029</v>
      </c>
      <c r="AB20">
        <v>0.3985809109</v>
      </c>
      <c r="AC20">
        <v>0.5999387475</v>
      </c>
      <c r="AD20">
        <v>0.481606415</v>
      </c>
      <c r="AE20">
        <v>-0.1022</v>
      </c>
      <c r="AF20">
        <v>-0.3869</v>
      </c>
      <c r="AG20">
        <v>0.1825</v>
      </c>
      <c r="AH20" s="4">
        <v>3.065042E-31</v>
      </c>
      <c r="AI20">
        <v>-0.7785</v>
      </c>
      <c r="AJ20">
        <v>-0.9097</v>
      </c>
      <c r="AK20">
        <v>-0.6472</v>
      </c>
    </row>
    <row r="21" spans="1:37" ht="12.75">
      <c r="A21" t="s">
        <v>81</v>
      </c>
      <c r="B21">
        <v>307</v>
      </c>
      <c r="C21">
        <v>210258</v>
      </c>
      <c r="D21">
        <v>0.0015514287</v>
      </c>
      <c r="E21">
        <v>0.0013558337</v>
      </c>
      <c r="F21">
        <v>0.0017752406</v>
      </c>
      <c r="G21">
        <v>0.0013001663</v>
      </c>
      <c r="H21">
        <v>0.0014601109</v>
      </c>
      <c r="I21">
        <v>8.32721E-05</v>
      </c>
      <c r="J21">
        <v>-0.2211</v>
      </c>
      <c r="K21">
        <v>-0.3559</v>
      </c>
      <c r="L21">
        <v>-0.0864</v>
      </c>
      <c r="M21">
        <v>0.8016236054</v>
      </c>
      <c r="N21">
        <v>0.7005596074</v>
      </c>
      <c r="O21">
        <v>0.9172672787</v>
      </c>
      <c r="P21">
        <v>266</v>
      </c>
      <c r="Q21">
        <v>202802</v>
      </c>
      <c r="R21">
        <v>0.0013675774</v>
      </c>
      <c r="S21">
        <v>0.0011856119</v>
      </c>
      <c r="T21">
        <v>0.0015774706</v>
      </c>
      <c r="U21">
        <v>0.0009344564</v>
      </c>
      <c r="V21">
        <v>0.0013116241</v>
      </c>
      <c r="W21">
        <v>8.03681E-05</v>
      </c>
      <c r="X21">
        <v>-0.2411</v>
      </c>
      <c r="Y21">
        <v>-0.3839</v>
      </c>
      <c r="Z21">
        <v>-0.0983</v>
      </c>
      <c r="AA21">
        <v>0.785764461</v>
      </c>
      <c r="AB21">
        <v>0.6812131487</v>
      </c>
      <c r="AC21">
        <v>0.9063621119</v>
      </c>
      <c r="AD21">
        <v>0.3299838263</v>
      </c>
      <c r="AE21">
        <v>0.0897</v>
      </c>
      <c r="AF21">
        <v>-0.0907</v>
      </c>
      <c r="AG21">
        <v>0.27</v>
      </c>
      <c r="AH21" s="4">
        <v>2.4717771E-06</v>
      </c>
      <c r="AI21">
        <v>-0.2087</v>
      </c>
      <c r="AJ21">
        <v>-0.2956</v>
      </c>
      <c r="AK21">
        <v>-0.1219</v>
      </c>
    </row>
    <row r="22" spans="1:37" ht="12.75">
      <c r="A22" t="s">
        <v>73</v>
      </c>
      <c r="B22">
        <v>247</v>
      </c>
      <c r="C22">
        <v>200436</v>
      </c>
      <c r="D22">
        <v>0.0012345019</v>
      </c>
      <c r="E22">
        <v>0.0010668558</v>
      </c>
      <c r="F22">
        <v>0.0014284919</v>
      </c>
      <c r="G22" s="4">
        <v>1.5608935E-09</v>
      </c>
      <c r="H22">
        <v>0.0012323136</v>
      </c>
      <c r="I22">
        <v>7.83619E-05</v>
      </c>
      <c r="J22">
        <v>-0.4496</v>
      </c>
      <c r="K22">
        <v>-0.5956</v>
      </c>
      <c r="L22">
        <v>-0.3037</v>
      </c>
      <c r="M22">
        <v>0.6378674336</v>
      </c>
      <c r="N22">
        <v>0.551244672</v>
      </c>
      <c r="O22">
        <v>0.7381021233</v>
      </c>
      <c r="P22">
        <v>210</v>
      </c>
      <c r="Q22">
        <v>212066</v>
      </c>
      <c r="R22">
        <v>0.0009860739</v>
      </c>
      <c r="S22">
        <v>0.0008421294</v>
      </c>
      <c r="T22">
        <v>0.0011546227</v>
      </c>
      <c r="U22" s="4">
        <v>1.701263E-12</v>
      </c>
      <c r="V22">
        <v>0.0009902577</v>
      </c>
      <c r="W22">
        <v>6.83004E-05</v>
      </c>
      <c r="X22">
        <v>-0.5682</v>
      </c>
      <c r="Y22">
        <v>-0.726</v>
      </c>
      <c r="Z22">
        <v>-0.4104</v>
      </c>
      <c r="AA22">
        <v>0.566565245</v>
      </c>
      <c r="AB22">
        <v>0.4838595198</v>
      </c>
      <c r="AC22">
        <v>0.6634077945</v>
      </c>
      <c r="AD22">
        <v>0.0657503681</v>
      </c>
      <c r="AE22">
        <v>0.1882</v>
      </c>
      <c r="AF22">
        <v>-0.0123</v>
      </c>
      <c r="AG22">
        <v>0.3887</v>
      </c>
      <c r="AH22" s="4">
        <v>8.668483E-25</v>
      </c>
      <c r="AI22">
        <v>-0.51</v>
      </c>
      <c r="AJ22">
        <v>-0.6072</v>
      </c>
      <c r="AK22">
        <v>-0.4127</v>
      </c>
    </row>
    <row r="23" spans="1:37" ht="12.75">
      <c r="A23" t="s">
        <v>76</v>
      </c>
      <c r="B23">
        <v>366</v>
      </c>
      <c r="C23">
        <v>311565</v>
      </c>
      <c r="D23">
        <v>0.0012069186</v>
      </c>
      <c r="E23">
        <v>0.0010627337</v>
      </c>
      <c r="F23">
        <v>0.0013706656</v>
      </c>
      <c r="G23" s="4">
        <v>3.470468E-13</v>
      </c>
      <c r="H23">
        <v>0.0011747147</v>
      </c>
      <c r="I23">
        <v>6.13672E-05</v>
      </c>
      <c r="J23">
        <v>-0.4722</v>
      </c>
      <c r="K23">
        <v>-0.5994</v>
      </c>
      <c r="L23">
        <v>-0.345</v>
      </c>
      <c r="M23">
        <v>0.6236151683</v>
      </c>
      <c r="N23">
        <v>0.5491147915</v>
      </c>
      <c r="O23">
        <v>0.708223279</v>
      </c>
      <c r="P23">
        <v>369</v>
      </c>
      <c r="Q23">
        <v>322824</v>
      </c>
      <c r="R23">
        <v>0.0011441329</v>
      </c>
      <c r="S23">
        <v>0.0010063426</v>
      </c>
      <c r="T23">
        <v>0.0013007897</v>
      </c>
      <c r="U23" s="4">
        <v>1.483019E-10</v>
      </c>
      <c r="V23">
        <v>0.0011430377</v>
      </c>
      <c r="W23">
        <v>5.94701E-05</v>
      </c>
      <c r="X23">
        <v>-0.4195</v>
      </c>
      <c r="Y23">
        <v>-0.5478</v>
      </c>
      <c r="Z23">
        <v>-0.2912</v>
      </c>
      <c r="AA23">
        <v>0.6573806639</v>
      </c>
      <c r="AB23">
        <v>0.5782109538</v>
      </c>
      <c r="AC23">
        <v>0.7473904367</v>
      </c>
      <c r="AD23">
        <v>0.8388123427</v>
      </c>
      <c r="AE23">
        <v>0.0169</v>
      </c>
      <c r="AF23">
        <v>-0.1463</v>
      </c>
      <c r="AG23">
        <v>0.1802</v>
      </c>
      <c r="AH23" s="4">
        <v>8.675598E-32</v>
      </c>
      <c r="AI23">
        <v>-0.4936</v>
      </c>
      <c r="AJ23">
        <v>-0.5761</v>
      </c>
      <c r="AK23">
        <v>-0.4112</v>
      </c>
    </row>
    <row r="24" spans="1:37" ht="12.75">
      <c r="A24" t="s">
        <v>74</v>
      </c>
      <c r="B24">
        <v>204</v>
      </c>
      <c r="C24">
        <v>157447</v>
      </c>
      <c r="D24">
        <v>0.0013222446</v>
      </c>
      <c r="E24">
        <v>0.0011304467</v>
      </c>
      <c r="F24">
        <v>0.001546584</v>
      </c>
      <c r="G24" s="4">
        <v>1.8938959E-06</v>
      </c>
      <c r="H24">
        <v>0.0012956741</v>
      </c>
      <c r="I24">
        <v>9.06565E-05</v>
      </c>
      <c r="J24">
        <v>-0.381</v>
      </c>
      <c r="K24">
        <v>-0.5377</v>
      </c>
      <c r="L24">
        <v>-0.2242</v>
      </c>
      <c r="M24">
        <v>0.6832041164</v>
      </c>
      <c r="N24">
        <v>0.5841021081</v>
      </c>
      <c r="O24">
        <v>0.7991203219</v>
      </c>
      <c r="P24">
        <v>179</v>
      </c>
      <c r="Q24">
        <v>165166</v>
      </c>
      <c r="R24">
        <v>0.0011043947</v>
      </c>
      <c r="S24">
        <v>0.000935821</v>
      </c>
      <c r="T24">
        <v>0.0013033343</v>
      </c>
      <c r="U24" s="4">
        <v>7.3512053E-08</v>
      </c>
      <c r="V24">
        <v>0.0010837582</v>
      </c>
      <c r="W24">
        <v>8.096E-05</v>
      </c>
      <c r="X24">
        <v>-0.4548</v>
      </c>
      <c r="Y24">
        <v>-0.6205</v>
      </c>
      <c r="Z24">
        <v>-0.2892</v>
      </c>
      <c r="AA24">
        <v>0.6345484449</v>
      </c>
      <c r="AB24">
        <v>0.5376916251</v>
      </c>
      <c r="AC24">
        <v>0.7488525209</v>
      </c>
      <c r="AD24">
        <v>0.1895032811</v>
      </c>
      <c r="AE24">
        <v>0.1436</v>
      </c>
      <c r="AF24">
        <v>-0.0709</v>
      </c>
      <c r="AG24">
        <v>0.358</v>
      </c>
      <c r="AH24" s="4">
        <v>1.652377E-18</v>
      </c>
      <c r="AI24">
        <v>-0.4695</v>
      </c>
      <c r="AJ24">
        <v>-0.5743</v>
      </c>
      <c r="AK24">
        <v>-0.3647</v>
      </c>
    </row>
    <row r="25" spans="1:37" ht="12.75">
      <c r="A25" t="s">
        <v>75</v>
      </c>
      <c r="B25">
        <v>95</v>
      </c>
      <c r="C25">
        <v>113600</v>
      </c>
      <c r="D25">
        <v>0.0008113566</v>
      </c>
      <c r="E25">
        <v>0.0006538332</v>
      </c>
      <c r="F25">
        <v>0.0010068311</v>
      </c>
      <c r="G25" s="4">
        <v>2.9361E-15</v>
      </c>
      <c r="H25">
        <v>0.0008362676</v>
      </c>
      <c r="I25">
        <v>8.57634E-05</v>
      </c>
      <c r="J25">
        <v>-0.8693</v>
      </c>
      <c r="K25">
        <v>-1.0852</v>
      </c>
      <c r="L25">
        <v>-0.6535</v>
      </c>
      <c r="M25">
        <v>0.4192281607</v>
      </c>
      <c r="N25">
        <v>0.337835755</v>
      </c>
      <c r="O25">
        <v>0.5202298693</v>
      </c>
      <c r="P25">
        <v>131</v>
      </c>
      <c r="Q25">
        <v>115286</v>
      </c>
      <c r="R25">
        <v>0.0010810437</v>
      </c>
      <c r="S25">
        <v>0.0008918832</v>
      </c>
      <c r="T25">
        <v>0.0013103236</v>
      </c>
      <c r="U25" s="4">
        <v>1.2193347E-06</v>
      </c>
      <c r="V25">
        <v>0.0011363045</v>
      </c>
      <c r="W25">
        <v>9.9223E-05</v>
      </c>
      <c r="X25">
        <v>-0.4762</v>
      </c>
      <c r="Y25">
        <v>-0.6686</v>
      </c>
      <c r="Z25">
        <v>-0.2839</v>
      </c>
      <c r="AA25">
        <v>0.6211317436</v>
      </c>
      <c r="AB25">
        <v>0.5124463878</v>
      </c>
      <c r="AC25">
        <v>0.7528683041</v>
      </c>
      <c r="AD25">
        <v>0.0228284467</v>
      </c>
      <c r="AE25">
        <v>-0.3235</v>
      </c>
      <c r="AF25">
        <v>-0.602</v>
      </c>
      <c r="AG25">
        <v>-0.0449</v>
      </c>
      <c r="AH25" s="4">
        <v>2.071884E-27</v>
      </c>
      <c r="AI25">
        <v>-0.7591</v>
      </c>
      <c r="AJ25">
        <v>-0.8963</v>
      </c>
      <c r="AK25">
        <v>-0.622</v>
      </c>
    </row>
    <row r="26" spans="1:37" ht="12.75">
      <c r="A26" t="s">
        <v>77</v>
      </c>
      <c r="B26">
        <v>228</v>
      </c>
      <c r="C26">
        <v>187939</v>
      </c>
      <c r="D26">
        <v>0.0012272735</v>
      </c>
      <c r="E26">
        <v>0.0010553733</v>
      </c>
      <c r="F26">
        <v>0.001427173</v>
      </c>
      <c r="G26" s="4">
        <v>3.2945725E-09</v>
      </c>
      <c r="H26">
        <v>0.0012131596</v>
      </c>
      <c r="I26">
        <v>8.02947E-05</v>
      </c>
      <c r="J26">
        <v>-0.4555</v>
      </c>
      <c r="K26">
        <v>-0.6064</v>
      </c>
      <c r="L26">
        <v>-0.3046</v>
      </c>
      <c r="M26">
        <v>0.6341325357</v>
      </c>
      <c r="N26">
        <v>0.5453116376</v>
      </c>
      <c r="O26">
        <v>0.7374206694</v>
      </c>
      <c r="P26">
        <v>196</v>
      </c>
      <c r="Q26">
        <v>203106</v>
      </c>
      <c r="R26">
        <v>0.0009660995</v>
      </c>
      <c r="S26">
        <v>0.0008205104</v>
      </c>
      <c r="T26">
        <v>0.0011375213</v>
      </c>
      <c r="U26" s="4">
        <v>1.628205E-12</v>
      </c>
      <c r="V26">
        <v>0.0009650133</v>
      </c>
      <c r="W26">
        <v>6.88963E-05</v>
      </c>
      <c r="X26">
        <v>-0.5886</v>
      </c>
      <c r="Y26">
        <v>-0.752</v>
      </c>
      <c r="Z26">
        <v>-0.4253</v>
      </c>
      <c r="AA26">
        <v>0.5550885883</v>
      </c>
      <c r="AB26">
        <v>0.4714379932</v>
      </c>
      <c r="AC26">
        <v>0.6535819032</v>
      </c>
      <c r="AD26">
        <v>0.0564923081</v>
      </c>
      <c r="AE26">
        <v>0.2028</v>
      </c>
      <c r="AF26">
        <v>-0.0056</v>
      </c>
      <c r="AG26">
        <v>0.4112</v>
      </c>
      <c r="AH26" s="4">
        <v>1.185566E-21</v>
      </c>
      <c r="AI26">
        <v>-0.4845</v>
      </c>
      <c r="AJ26">
        <v>-0.5838</v>
      </c>
      <c r="AK26">
        <v>-0.3851</v>
      </c>
    </row>
    <row r="27" spans="1:37" ht="12.75">
      <c r="A27" t="s">
        <v>70</v>
      </c>
      <c r="B27">
        <v>302</v>
      </c>
      <c r="C27">
        <v>222475</v>
      </c>
      <c r="D27">
        <v>0.0014239614</v>
      </c>
      <c r="E27">
        <v>0.0012429763</v>
      </c>
      <c r="F27">
        <v>0.0016312991</v>
      </c>
      <c r="G27" s="4">
        <v>9.6750114E-06</v>
      </c>
      <c r="H27">
        <v>0.0013574559</v>
      </c>
      <c r="I27">
        <v>7.80598E-05</v>
      </c>
      <c r="J27">
        <v>-0.3068</v>
      </c>
      <c r="K27">
        <v>-0.4428</v>
      </c>
      <c r="L27">
        <v>-0.1709</v>
      </c>
      <c r="M27">
        <v>0.7357612148</v>
      </c>
      <c r="N27">
        <v>0.6422461665</v>
      </c>
      <c r="O27">
        <v>0.8428926375</v>
      </c>
      <c r="P27">
        <v>201</v>
      </c>
      <c r="Q27">
        <v>212304</v>
      </c>
      <c r="R27">
        <v>0.0010108471</v>
      </c>
      <c r="S27">
        <v>0.0008632759</v>
      </c>
      <c r="T27">
        <v>0.0011836446</v>
      </c>
      <c r="U27" s="4">
        <v>1.495839E-11</v>
      </c>
      <c r="V27">
        <v>0.0009467556</v>
      </c>
      <c r="W27">
        <v>6.67474E-05</v>
      </c>
      <c r="X27">
        <v>-0.5434</v>
      </c>
      <c r="Y27">
        <v>-0.7012</v>
      </c>
      <c r="Z27">
        <v>-0.3855</v>
      </c>
      <c r="AA27">
        <v>0.5807991021</v>
      </c>
      <c r="AB27">
        <v>0.4960096119</v>
      </c>
      <c r="AC27">
        <v>0.6800827825</v>
      </c>
      <c r="AD27">
        <v>0.0019085599</v>
      </c>
      <c r="AE27">
        <v>0.3062</v>
      </c>
      <c r="AF27">
        <v>0.1129</v>
      </c>
      <c r="AG27">
        <v>0.4995</v>
      </c>
      <c r="AH27" s="4">
        <v>3.318181E-20</v>
      </c>
      <c r="AI27">
        <v>-0.4358</v>
      </c>
      <c r="AJ27">
        <v>-0.5285</v>
      </c>
      <c r="AK27">
        <v>-0.343</v>
      </c>
    </row>
    <row r="28" spans="1:37" ht="12.75">
      <c r="A28" t="s">
        <v>78</v>
      </c>
      <c r="B28">
        <v>157</v>
      </c>
      <c r="C28">
        <v>101844</v>
      </c>
      <c r="D28">
        <v>0.0014694892</v>
      </c>
      <c r="E28">
        <v>0.0012331349</v>
      </c>
      <c r="F28">
        <v>0.0017511453</v>
      </c>
      <c r="G28">
        <v>0.0020844764</v>
      </c>
      <c r="H28">
        <v>0.0015415734</v>
      </c>
      <c r="I28">
        <v>0.0001229361</v>
      </c>
      <c r="J28">
        <v>-0.2754</v>
      </c>
      <c r="K28">
        <v>-0.4507</v>
      </c>
      <c r="L28">
        <v>-0.1</v>
      </c>
      <c r="M28">
        <v>0.7592854249</v>
      </c>
      <c r="N28">
        <v>0.637161135</v>
      </c>
      <c r="O28">
        <v>0.9048172037</v>
      </c>
      <c r="P28">
        <v>136</v>
      </c>
      <c r="Q28">
        <v>105796</v>
      </c>
      <c r="R28">
        <v>0.0012391031</v>
      </c>
      <c r="S28">
        <v>0.0010294597</v>
      </c>
      <c r="T28">
        <v>0.001491439</v>
      </c>
      <c r="U28">
        <v>0.0003274036</v>
      </c>
      <c r="V28">
        <v>0.0012854928</v>
      </c>
      <c r="W28">
        <v>0.0001101592</v>
      </c>
      <c r="X28">
        <v>-0.3398</v>
      </c>
      <c r="Y28">
        <v>-0.5251</v>
      </c>
      <c r="Z28">
        <v>-0.1544</v>
      </c>
      <c r="AA28">
        <v>0.7119473826</v>
      </c>
      <c r="AB28">
        <v>0.5914932995</v>
      </c>
      <c r="AC28">
        <v>0.8569312213</v>
      </c>
      <c r="AD28">
        <v>0.2796962714</v>
      </c>
      <c r="AE28">
        <v>0.134</v>
      </c>
      <c r="AF28">
        <v>-0.109</v>
      </c>
      <c r="AG28">
        <v>0.3771</v>
      </c>
      <c r="AH28" s="4">
        <v>1.2345476E-06</v>
      </c>
      <c r="AI28">
        <v>-0.2833</v>
      </c>
      <c r="AJ28">
        <v>-0.3978</v>
      </c>
      <c r="AK28">
        <v>-0.1688</v>
      </c>
    </row>
    <row r="29" spans="1:37" ht="12.75">
      <c r="A29" t="s">
        <v>80</v>
      </c>
      <c r="B29">
        <v>794</v>
      </c>
      <c r="C29">
        <v>256247</v>
      </c>
      <c r="D29">
        <v>0.0030847526</v>
      </c>
      <c r="E29">
        <v>0.0027839196</v>
      </c>
      <c r="F29">
        <v>0.0034180938</v>
      </c>
      <c r="G29" s="4">
        <v>5.367695E-19</v>
      </c>
      <c r="H29">
        <v>0.0030985729</v>
      </c>
      <c r="I29">
        <v>0.0001097937</v>
      </c>
      <c r="J29">
        <v>0.4662</v>
      </c>
      <c r="K29">
        <v>0.3636</v>
      </c>
      <c r="L29">
        <v>0.5688</v>
      </c>
      <c r="M29">
        <v>1.593892427</v>
      </c>
      <c r="N29">
        <v>1.4384519712</v>
      </c>
      <c r="O29">
        <v>1.7661299228</v>
      </c>
      <c r="P29">
        <v>603</v>
      </c>
      <c r="Q29">
        <v>248298</v>
      </c>
      <c r="R29">
        <v>0.0023773187</v>
      </c>
      <c r="S29">
        <v>0.0021304825</v>
      </c>
      <c r="T29">
        <v>0.0026527531</v>
      </c>
      <c r="U29" s="4">
        <v>2.4719608E-08</v>
      </c>
      <c r="V29">
        <v>0.0024285335</v>
      </c>
      <c r="W29">
        <v>9.87774E-05</v>
      </c>
      <c r="X29">
        <v>0.3118</v>
      </c>
      <c r="Y29">
        <v>0.2022</v>
      </c>
      <c r="Z29">
        <v>0.4215</v>
      </c>
      <c r="AA29">
        <v>1.3659281824</v>
      </c>
      <c r="AB29">
        <v>1.2241043426</v>
      </c>
      <c r="AC29">
        <v>1.5241836292</v>
      </c>
      <c r="AD29">
        <v>0.0006419999</v>
      </c>
      <c r="AE29">
        <v>0.224</v>
      </c>
      <c r="AF29">
        <v>0.0954</v>
      </c>
      <c r="AG29">
        <v>0.3527</v>
      </c>
      <c r="AH29" s="4">
        <v>1.605477E-29</v>
      </c>
      <c r="AI29">
        <v>0.387</v>
      </c>
      <c r="AJ29">
        <v>0.3198</v>
      </c>
      <c r="AK29">
        <v>0.4543</v>
      </c>
    </row>
    <row r="30" spans="1:37" ht="12.75">
      <c r="A30" t="s">
        <v>79</v>
      </c>
      <c r="B30">
        <v>434</v>
      </c>
      <c r="C30">
        <v>146838</v>
      </c>
      <c r="D30">
        <v>0.0030079412</v>
      </c>
      <c r="E30">
        <v>0.0026666444</v>
      </c>
      <c r="F30">
        <v>0.0033929197</v>
      </c>
      <c r="G30" s="4">
        <v>7.164443E-13</v>
      </c>
      <c r="H30">
        <v>0.0029556382</v>
      </c>
      <c r="I30">
        <v>0.0001416654</v>
      </c>
      <c r="J30">
        <v>0.441</v>
      </c>
      <c r="K30">
        <v>0.3205</v>
      </c>
      <c r="L30">
        <v>0.5614</v>
      </c>
      <c r="M30">
        <v>1.5542039697</v>
      </c>
      <c r="N30">
        <v>1.3778558151</v>
      </c>
      <c r="O30">
        <v>1.7531224626</v>
      </c>
      <c r="P30">
        <v>323</v>
      </c>
      <c r="Q30">
        <v>137880</v>
      </c>
      <c r="R30">
        <v>0.0023469532</v>
      </c>
      <c r="S30">
        <v>0.0020557416</v>
      </c>
      <c r="T30">
        <v>0.0026794171</v>
      </c>
      <c r="U30" s="4">
        <v>9.7261416E-06</v>
      </c>
      <c r="V30">
        <v>0.0023426168</v>
      </c>
      <c r="W30">
        <v>0.0001301939</v>
      </c>
      <c r="X30">
        <v>0.299</v>
      </c>
      <c r="Y30">
        <v>0.1665</v>
      </c>
      <c r="Z30">
        <v>0.4315</v>
      </c>
      <c r="AA30">
        <v>1.3484811731</v>
      </c>
      <c r="AB30">
        <v>1.1811606879</v>
      </c>
      <c r="AC30">
        <v>1.5395038904</v>
      </c>
      <c r="AD30">
        <v>0.0101717158</v>
      </c>
      <c r="AE30">
        <v>0.2117</v>
      </c>
      <c r="AF30">
        <v>0.0502</v>
      </c>
      <c r="AG30">
        <v>0.3731</v>
      </c>
      <c r="AH30" s="4">
        <v>1.401094E-19</v>
      </c>
      <c r="AI30">
        <v>0.369</v>
      </c>
      <c r="AJ30">
        <v>0.2891</v>
      </c>
      <c r="AK30">
        <v>0.4489</v>
      </c>
    </row>
    <row r="31" spans="1:37" ht="12.75">
      <c r="A31" t="s">
        <v>183</v>
      </c>
      <c r="B31">
        <v>1129</v>
      </c>
      <c r="C31">
        <v>1079311</v>
      </c>
      <c r="D31">
        <v>0.0010706219</v>
      </c>
      <c r="E31">
        <v>0.0009694576</v>
      </c>
      <c r="F31">
        <v>0.0011823429</v>
      </c>
      <c r="G31" s="4">
        <v>1.421587E-31</v>
      </c>
      <c r="H31">
        <v>0.0010460377</v>
      </c>
      <c r="I31">
        <v>3.11152E-05</v>
      </c>
      <c r="J31">
        <v>-0.5921</v>
      </c>
      <c r="K31">
        <v>-0.6913</v>
      </c>
      <c r="L31">
        <v>-0.4928</v>
      </c>
      <c r="M31">
        <v>0.5531906135</v>
      </c>
      <c r="N31">
        <v>0.5009189673</v>
      </c>
      <c r="O31">
        <v>0.6109168846</v>
      </c>
      <c r="P31">
        <v>996</v>
      </c>
      <c r="Q31">
        <v>1136435</v>
      </c>
      <c r="R31">
        <v>0.0008973303</v>
      </c>
      <c r="S31">
        <v>0.0008106842</v>
      </c>
      <c r="T31">
        <v>0.0009932371</v>
      </c>
      <c r="U31" s="4">
        <v>1.948702E-37</v>
      </c>
      <c r="V31">
        <v>0.000876425</v>
      </c>
      <c r="W31">
        <v>2.77584E-05</v>
      </c>
      <c r="X31">
        <v>-0.6625</v>
      </c>
      <c r="Y31">
        <v>-0.764</v>
      </c>
      <c r="Z31">
        <v>-0.5609</v>
      </c>
      <c r="AA31">
        <v>0.5155761202</v>
      </c>
      <c r="AB31">
        <v>0.4657921763</v>
      </c>
      <c r="AC31">
        <v>0.5706809801</v>
      </c>
      <c r="AD31">
        <v>0.0179549919</v>
      </c>
      <c r="AE31">
        <v>0.1398</v>
      </c>
      <c r="AF31">
        <v>0.024</v>
      </c>
      <c r="AG31">
        <v>0.2555</v>
      </c>
      <c r="AH31" s="4">
        <v>1.858329E-83</v>
      </c>
      <c r="AI31">
        <v>-0.6321</v>
      </c>
      <c r="AJ31">
        <v>-0.6962</v>
      </c>
      <c r="AK31">
        <v>-0.5681</v>
      </c>
    </row>
    <row r="32" spans="1:37" ht="12.75">
      <c r="A32" t="s">
        <v>184</v>
      </c>
      <c r="B32">
        <v>1031</v>
      </c>
      <c r="C32">
        <v>676915</v>
      </c>
      <c r="D32">
        <v>0.0015737461</v>
      </c>
      <c r="E32">
        <v>0.0014230332</v>
      </c>
      <c r="F32">
        <v>0.001740421</v>
      </c>
      <c r="G32">
        <v>5.65042E-05</v>
      </c>
      <c r="H32">
        <v>0.0015230864</v>
      </c>
      <c r="I32">
        <v>4.73985E-05</v>
      </c>
      <c r="J32">
        <v>-0.2068</v>
      </c>
      <c r="K32">
        <v>-0.3075</v>
      </c>
      <c r="L32">
        <v>-0.1062</v>
      </c>
      <c r="M32">
        <v>0.8131550207</v>
      </c>
      <c r="N32">
        <v>0.7352815997</v>
      </c>
      <c r="O32">
        <v>0.8992759889</v>
      </c>
      <c r="P32">
        <v>928</v>
      </c>
      <c r="Q32">
        <v>683463</v>
      </c>
      <c r="R32">
        <v>0.0013793778</v>
      </c>
      <c r="S32">
        <v>0.001244578</v>
      </c>
      <c r="T32">
        <v>0.0015287777</v>
      </c>
      <c r="U32" s="4">
        <v>9.3635892E-06</v>
      </c>
      <c r="V32">
        <v>0.0013577911</v>
      </c>
      <c r="W32">
        <v>4.45414E-05</v>
      </c>
      <c r="X32">
        <v>-0.2325</v>
      </c>
      <c r="Y32">
        <v>-0.3353</v>
      </c>
      <c r="Z32">
        <v>-0.1297</v>
      </c>
      <c r="AA32">
        <v>0.7925445622</v>
      </c>
      <c r="AB32">
        <v>0.7150930926</v>
      </c>
      <c r="AC32">
        <v>0.878384772</v>
      </c>
      <c r="AD32">
        <v>0.1148196542</v>
      </c>
      <c r="AE32">
        <v>0.095</v>
      </c>
      <c r="AF32">
        <v>-0.0231</v>
      </c>
      <c r="AG32">
        <v>0.2131</v>
      </c>
      <c r="AH32" s="4">
        <v>4.702046E-11</v>
      </c>
      <c r="AI32">
        <v>-0.2167</v>
      </c>
      <c r="AJ32">
        <v>-0.2813</v>
      </c>
      <c r="AK32">
        <v>-0.1522</v>
      </c>
    </row>
    <row r="33" spans="1:37" ht="12.75">
      <c r="A33" t="s">
        <v>185</v>
      </c>
      <c r="B33">
        <v>1276</v>
      </c>
      <c r="C33">
        <v>472453</v>
      </c>
      <c r="D33">
        <v>0.0027746614</v>
      </c>
      <c r="E33">
        <v>0.0025189484</v>
      </c>
      <c r="F33">
        <v>0.0030563332</v>
      </c>
      <c r="G33" s="4">
        <v>2.826434E-13</v>
      </c>
      <c r="H33">
        <v>0.0027007978</v>
      </c>
      <c r="I33">
        <v>7.55057E-05</v>
      </c>
      <c r="J33">
        <v>0.3602</v>
      </c>
      <c r="K33">
        <v>0.2635</v>
      </c>
      <c r="L33">
        <v>0.4569</v>
      </c>
      <c r="M33">
        <v>1.4336682316</v>
      </c>
      <c r="N33">
        <v>1.3015412691</v>
      </c>
      <c r="O33">
        <v>1.5792081644</v>
      </c>
      <c r="P33">
        <v>977</v>
      </c>
      <c r="Q33">
        <v>452357</v>
      </c>
      <c r="R33">
        <v>0.0021878613</v>
      </c>
      <c r="S33">
        <v>0.0019770994</v>
      </c>
      <c r="T33">
        <v>0.0024210906</v>
      </c>
      <c r="U33" s="4">
        <v>9.5621614E-06</v>
      </c>
      <c r="V33">
        <v>0.0021597986</v>
      </c>
      <c r="W33">
        <v>6.90234E-05</v>
      </c>
      <c r="X33">
        <v>0.2288</v>
      </c>
      <c r="Y33">
        <v>0.1275</v>
      </c>
      <c r="Z33">
        <v>0.3301</v>
      </c>
      <c r="AA33">
        <v>1.2570722533</v>
      </c>
      <c r="AB33">
        <v>1.1359755258</v>
      </c>
      <c r="AC33">
        <v>1.3910780771</v>
      </c>
      <c r="AD33">
        <v>0.0005191304</v>
      </c>
      <c r="AE33">
        <v>0.2008</v>
      </c>
      <c r="AF33">
        <v>0.0874</v>
      </c>
      <c r="AG33">
        <v>0.3142</v>
      </c>
      <c r="AH33" s="4">
        <v>3.130726E-19</v>
      </c>
      <c r="AI33">
        <v>0.287</v>
      </c>
      <c r="AJ33">
        <v>0.2242</v>
      </c>
      <c r="AK33">
        <v>0.3497</v>
      </c>
    </row>
    <row r="34" spans="1:37" ht="12.75">
      <c r="A34" t="s">
        <v>32</v>
      </c>
      <c r="B34">
        <v>46</v>
      </c>
      <c r="C34">
        <v>48700</v>
      </c>
      <c r="D34">
        <v>0.0008937307</v>
      </c>
      <c r="E34">
        <v>0.0006546704</v>
      </c>
      <c r="F34">
        <v>0.0012200866</v>
      </c>
      <c r="G34" s="4">
        <v>1.1443523E-06</v>
      </c>
      <c r="H34">
        <v>0.0009445585</v>
      </c>
      <c r="I34">
        <v>0.0001392018</v>
      </c>
      <c r="J34">
        <v>-0.7726</v>
      </c>
      <c r="K34">
        <v>-1.0839</v>
      </c>
      <c r="L34">
        <v>-0.4614</v>
      </c>
      <c r="M34">
        <v>0.4617908992</v>
      </c>
      <c r="N34">
        <v>0.3382683873</v>
      </c>
      <c r="O34">
        <v>0.6304190478</v>
      </c>
      <c r="P34">
        <v>60</v>
      </c>
      <c r="Q34">
        <v>54038</v>
      </c>
      <c r="R34">
        <v>0.0010535152</v>
      </c>
      <c r="S34">
        <v>0.0007979966</v>
      </c>
      <c r="T34">
        <v>0.0013908507</v>
      </c>
      <c r="U34">
        <v>0.0003970687</v>
      </c>
      <c r="V34">
        <v>0.0011103298</v>
      </c>
      <c r="W34">
        <v>0.0001432634</v>
      </c>
      <c r="X34">
        <v>-0.502</v>
      </c>
      <c r="Y34">
        <v>-0.7798</v>
      </c>
      <c r="Z34">
        <v>-0.2242</v>
      </c>
      <c r="AA34">
        <v>0.6053147391</v>
      </c>
      <c r="AB34">
        <v>0.4585022911</v>
      </c>
      <c r="AC34">
        <v>0.7991365376</v>
      </c>
      <c r="AD34">
        <v>0.3327487199</v>
      </c>
      <c r="AE34">
        <v>-0.1993</v>
      </c>
      <c r="AF34">
        <v>-0.6026</v>
      </c>
      <c r="AG34">
        <v>0.204</v>
      </c>
      <c r="AH34" s="4">
        <v>6.319975E-12</v>
      </c>
      <c r="AI34">
        <v>-0.6824</v>
      </c>
      <c r="AJ34">
        <v>-0.877</v>
      </c>
      <c r="AK34">
        <v>-0.4878</v>
      </c>
    </row>
    <row r="35" spans="1:37" ht="12.75">
      <c r="A35" t="s">
        <v>31</v>
      </c>
      <c r="B35">
        <v>83</v>
      </c>
      <c r="C35">
        <v>62102</v>
      </c>
      <c r="D35">
        <v>0.0012800582</v>
      </c>
      <c r="E35">
        <v>0.0010048814</v>
      </c>
      <c r="F35">
        <v>0.0016305895</v>
      </c>
      <c r="G35">
        <v>0.0008153478</v>
      </c>
      <c r="H35">
        <v>0.0013365109</v>
      </c>
      <c r="I35">
        <v>0.0001466031</v>
      </c>
      <c r="J35">
        <v>-0.4134</v>
      </c>
      <c r="K35">
        <v>-0.6554</v>
      </c>
      <c r="L35">
        <v>-0.1714</v>
      </c>
      <c r="M35">
        <v>0.6614063914</v>
      </c>
      <c r="N35">
        <v>0.519222453</v>
      </c>
      <c r="O35">
        <v>0.8425259965</v>
      </c>
      <c r="P35">
        <v>82</v>
      </c>
      <c r="Q35">
        <v>73505</v>
      </c>
      <c r="R35">
        <v>0.0010328026</v>
      </c>
      <c r="S35">
        <v>0.0008091125</v>
      </c>
      <c r="T35">
        <v>0.0013183349</v>
      </c>
      <c r="U35">
        <v>2.78545E-05</v>
      </c>
      <c r="V35">
        <v>0.0011155704</v>
      </c>
      <c r="W35">
        <v>0.0001231254</v>
      </c>
      <c r="X35">
        <v>-0.5219</v>
      </c>
      <c r="Y35">
        <v>-0.766</v>
      </c>
      <c r="Z35">
        <v>-0.2778</v>
      </c>
      <c r="AA35">
        <v>0.5934139992</v>
      </c>
      <c r="AB35">
        <v>0.4648891031</v>
      </c>
      <c r="AC35">
        <v>0.7574713457</v>
      </c>
      <c r="AD35">
        <v>0.2807995522</v>
      </c>
      <c r="AE35">
        <v>0.1798</v>
      </c>
      <c r="AF35">
        <v>-0.147</v>
      </c>
      <c r="AG35">
        <v>0.5066</v>
      </c>
      <c r="AH35" s="4">
        <v>1.5430444E-08</v>
      </c>
      <c r="AI35">
        <v>-0.4487</v>
      </c>
      <c r="AJ35">
        <v>-0.6041</v>
      </c>
      <c r="AK35">
        <v>-0.2932</v>
      </c>
    </row>
    <row r="36" spans="1:37" ht="12.75">
      <c r="A36" t="s">
        <v>34</v>
      </c>
      <c r="B36">
        <v>32</v>
      </c>
      <c r="C36">
        <v>34851</v>
      </c>
      <c r="D36">
        <v>0.0008666675</v>
      </c>
      <c r="E36">
        <v>0.000599216</v>
      </c>
      <c r="F36">
        <v>0.0012534921</v>
      </c>
      <c r="G36">
        <v>1.98227E-05</v>
      </c>
      <c r="H36">
        <v>0.0009181946</v>
      </c>
      <c r="I36">
        <v>0.0001622409</v>
      </c>
      <c r="J36">
        <v>-0.8034</v>
      </c>
      <c r="K36">
        <v>-1.1724</v>
      </c>
      <c r="L36">
        <v>-0.4344</v>
      </c>
      <c r="M36">
        <v>0.4478072993</v>
      </c>
      <c r="N36">
        <v>0.3096150513</v>
      </c>
      <c r="O36">
        <v>0.64767968</v>
      </c>
      <c r="P36">
        <v>18</v>
      </c>
      <c r="Q36">
        <v>36468</v>
      </c>
      <c r="R36">
        <v>0.0004596096</v>
      </c>
      <c r="S36">
        <v>0.0002826243</v>
      </c>
      <c r="T36">
        <v>0.0007474268</v>
      </c>
      <c r="U36" s="4">
        <v>8.0081196E-08</v>
      </c>
      <c r="V36">
        <v>0.0004935834</v>
      </c>
      <c r="W36">
        <v>0.00011631</v>
      </c>
      <c r="X36">
        <v>-1.3315</v>
      </c>
      <c r="Y36">
        <v>-1.8178</v>
      </c>
      <c r="Z36">
        <v>-0.8453</v>
      </c>
      <c r="AA36">
        <v>0.2640763985</v>
      </c>
      <c r="AB36">
        <v>0.1623865422</v>
      </c>
      <c r="AC36">
        <v>0.4294465742</v>
      </c>
      <c r="AD36">
        <v>0.0505913304</v>
      </c>
      <c r="AE36">
        <v>0.5995</v>
      </c>
      <c r="AF36">
        <v>-0.0015</v>
      </c>
      <c r="AG36">
        <v>1.2005</v>
      </c>
      <c r="AH36" s="4">
        <v>1.923364E-13</v>
      </c>
      <c r="AI36">
        <v>-0.9987</v>
      </c>
      <c r="AJ36">
        <v>-1.2649</v>
      </c>
      <c r="AK36">
        <v>-0.7325</v>
      </c>
    </row>
    <row r="37" spans="1:37" ht="12.75">
      <c r="A37" t="s">
        <v>33</v>
      </c>
      <c r="B37">
        <v>23</v>
      </c>
      <c r="C37">
        <v>19119</v>
      </c>
      <c r="D37">
        <v>0.0013528121</v>
      </c>
      <c r="E37">
        <v>0.0008863246</v>
      </c>
      <c r="F37">
        <v>0.0020648198</v>
      </c>
      <c r="G37">
        <v>0.0969462664</v>
      </c>
      <c r="H37">
        <v>0.0012029918</v>
      </c>
      <c r="I37">
        <v>0.0002506902</v>
      </c>
      <c r="J37">
        <v>-0.3581</v>
      </c>
      <c r="K37">
        <v>-0.781</v>
      </c>
      <c r="L37">
        <v>0.0648</v>
      </c>
      <c r="M37">
        <v>0.6989983441</v>
      </c>
      <c r="N37">
        <v>0.457964121</v>
      </c>
      <c r="O37">
        <v>1.0668929345</v>
      </c>
      <c r="P37">
        <v>25</v>
      </c>
      <c r="Q37">
        <v>20082</v>
      </c>
      <c r="R37">
        <v>0.0013514198</v>
      </c>
      <c r="S37">
        <v>0.0008997355</v>
      </c>
      <c r="T37">
        <v>0.0020298582</v>
      </c>
      <c r="U37">
        <v>0.2229033462</v>
      </c>
      <c r="V37">
        <v>0.0012448959</v>
      </c>
      <c r="W37">
        <v>0.0002488242</v>
      </c>
      <c r="X37">
        <v>-0.253</v>
      </c>
      <c r="Y37">
        <v>-0.6598</v>
      </c>
      <c r="Z37">
        <v>0.1538</v>
      </c>
      <c r="AA37">
        <v>0.7764808239</v>
      </c>
      <c r="AB37">
        <v>0.5169580661</v>
      </c>
      <c r="AC37">
        <v>1.1662889303</v>
      </c>
      <c r="AD37">
        <v>0.9086419949</v>
      </c>
      <c r="AE37">
        <v>-0.0338</v>
      </c>
      <c r="AF37">
        <v>-0.6108</v>
      </c>
      <c r="AG37">
        <v>0.5432</v>
      </c>
      <c r="AH37">
        <v>0.03288848</v>
      </c>
      <c r="AI37">
        <v>-0.2818</v>
      </c>
      <c r="AJ37">
        <v>-0.5407</v>
      </c>
      <c r="AK37">
        <v>-0.0229</v>
      </c>
    </row>
    <row r="38" spans="1:37" ht="12.75">
      <c r="A38" t="s">
        <v>23</v>
      </c>
      <c r="B38">
        <v>13</v>
      </c>
      <c r="C38">
        <v>27250</v>
      </c>
      <c r="D38">
        <v>0.0004733261</v>
      </c>
      <c r="E38">
        <v>0.0002714777</v>
      </c>
      <c r="F38">
        <v>0.0008252522</v>
      </c>
      <c r="G38" s="4">
        <v>6.8650521E-07</v>
      </c>
      <c r="H38">
        <v>0.0004770642</v>
      </c>
      <c r="I38">
        <v>0.0001322822</v>
      </c>
      <c r="J38">
        <v>-1.4083</v>
      </c>
      <c r="K38">
        <v>-1.9642</v>
      </c>
      <c r="L38">
        <v>-0.8524</v>
      </c>
      <c r="M38">
        <v>0.2445677088</v>
      </c>
      <c r="N38">
        <v>0.140272613</v>
      </c>
      <c r="O38">
        <v>0.4264079986</v>
      </c>
      <c r="P38">
        <v>14</v>
      </c>
      <c r="Q38">
        <v>28421</v>
      </c>
      <c r="R38">
        <v>0.0004264152</v>
      </c>
      <c r="S38">
        <v>0.0002363823</v>
      </c>
      <c r="T38">
        <v>0.0007692197</v>
      </c>
      <c r="U38" s="4">
        <v>2.9743444E-06</v>
      </c>
      <c r="V38">
        <v>0.0004925935</v>
      </c>
      <c r="W38">
        <v>0.0001316187</v>
      </c>
      <c r="X38">
        <v>-1.4065</v>
      </c>
      <c r="Y38">
        <v>-1.9964</v>
      </c>
      <c r="Z38">
        <v>-0.8165</v>
      </c>
      <c r="AA38">
        <v>0.2450039926</v>
      </c>
      <c r="AB38">
        <v>0.1358174161</v>
      </c>
      <c r="AC38">
        <v>0.4419680341</v>
      </c>
      <c r="AD38">
        <v>0.8652698062</v>
      </c>
      <c r="AE38">
        <v>0.0696</v>
      </c>
      <c r="AF38">
        <v>-0.734</v>
      </c>
      <c r="AG38">
        <v>0.8731</v>
      </c>
      <c r="AH38" s="4">
        <v>1.489162E-13</v>
      </c>
      <c r="AI38">
        <v>-1.323</v>
      </c>
      <c r="AJ38">
        <v>-1.674</v>
      </c>
      <c r="AK38">
        <v>-0.9721</v>
      </c>
    </row>
    <row r="39" spans="1:37" ht="12.75">
      <c r="A39" t="s">
        <v>16</v>
      </c>
      <c r="B39">
        <v>19</v>
      </c>
      <c r="C39">
        <v>20288</v>
      </c>
      <c r="D39">
        <v>0.000886689</v>
      </c>
      <c r="E39">
        <v>0.0005552914</v>
      </c>
      <c r="F39">
        <v>0.0014158646</v>
      </c>
      <c r="G39">
        <v>0.0010796081</v>
      </c>
      <c r="H39">
        <v>0.0009365142</v>
      </c>
      <c r="I39">
        <v>0.0002147505</v>
      </c>
      <c r="J39">
        <v>-0.7806</v>
      </c>
      <c r="K39">
        <v>-1.2486</v>
      </c>
      <c r="L39">
        <v>-0.3126</v>
      </c>
      <c r="M39">
        <v>0.4581524478</v>
      </c>
      <c r="N39">
        <v>0.286919214</v>
      </c>
      <c r="O39">
        <v>0.7315775841</v>
      </c>
      <c r="P39">
        <v>16</v>
      </c>
      <c r="Q39">
        <v>21297</v>
      </c>
      <c r="R39">
        <v>0.0004841774</v>
      </c>
      <c r="S39">
        <v>0.000228968</v>
      </c>
      <c r="T39">
        <v>0.0010238449</v>
      </c>
      <c r="U39">
        <v>0.0008122118</v>
      </c>
      <c r="V39">
        <v>0.0007512795</v>
      </c>
      <c r="W39">
        <v>0.0001877493</v>
      </c>
      <c r="X39">
        <v>-1.2794</v>
      </c>
      <c r="Y39">
        <v>-2.0283</v>
      </c>
      <c r="Z39">
        <v>-0.5306</v>
      </c>
      <c r="AA39">
        <v>0.2781922008</v>
      </c>
      <c r="AB39">
        <v>0.1315573946</v>
      </c>
      <c r="AC39">
        <v>0.5882672029</v>
      </c>
      <c r="AD39">
        <v>0.2023162164</v>
      </c>
      <c r="AE39">
        <v>0.5702</v>
      </c>
      <c r="AF39">
        <v>-0.3064</v>
      </c>
      <c r="AG39">
        <v>1.4468</v>
      </c>
      <c r="AH39" s="4">
        <v>4.6655669E-06</v>
      </c>
      <c r="AI39">
        <v>-0.8579</v>
      </c>
      <c r="AJ39">
        <v>-1.2251</v>
      </c>
      <c r="AK39">
        <v>-0.4907</v>
      </c>
    </row>
    <row r="40" spans="1:37" ht="12.75">
      <c r="A40" t="s">
        <v>24</v>
      </c>
      <c r="B40">
        <v>42</v>
      </c>
      <c r="C40">
        <v>38826</v>
      </c>
      <c r="D40">
        <v>0.001081661</v>
      </c>
      <c r="E40">
        <v>0.0007843608</v>
      </c>
      <c r="F40">
        <v>0.0014916485</v>
      </c>
      <c r="G40">
        <v>0.0003880504</v>
      </c>
      <c r="H40">
        <v>0.0010817493</v>
      </c>
      <c r="I40">
        <v>0.0001668272</v>
      </c>
      <c r="J40">
        <v>-0.5818</v>
      </c>
      <c r="K40">
        <v>-0.9032</v>
      </c>
      <c r="L40">
        <v>-0.2604</v>
      </c>
      <c r="M40">
        <v>0.5588945352</v>
      </c>
      <c r="N40">
        <v>0.4052794205</v>
      </c>
      <c r="O40">
        <v>0.7707351662</v>
      </c>
      <c r="P40">
        <v>43</v>
      </c>
      <c r="Q40">
        <v>42289</v>
      </c>
      <c r="R40">
        <v>0.0009949422</v>
      </c>
      <c r="S40">
        <v>0.0007233783</v>
      </c>
      <c r="T40">
        <v>0.0013684542</v>
      </c>
      <c r="U40">
        <v>0.0005849418</v>
      </c>
      <c r="V40">
        <v>0.0010168129</v>
      </c>
      <c r="W40">
        <v>0.0001549837</v>
      </c>
      <c r="X40">
        <v>-0.5592</v>
      </c>
      <c r="Y40">
        <v>-0.878</v>
      </c>
      <c r="Z40">
        <v>-0.2405</v>
      </c>
      <c r="AA40">
        <v>0.5716606828</v>
      </c>
      <c r="AB40">
        <v>0.4156290695</v>
      </c>
      <c r="AC40">
        <v>0.7862682382</v>
      </c>
      <c r="AD40">
        <v>0.8280102532</v>
      </c>
      <c r="AE40">
        <v>0.0488</v>
      </c>
      <c r="AF40">
        <v>-0.3911</v>
      </c>
      <c r="AG40">
        <v>0.4886</v>
      </c>
      <c r="AH40" s="4">
        <v>7.3541383E-09</v>
      </c>
      <c r="AI40">
        <v>-0.6189</v>
      </c>
      <c r="AJ40">
        <v>-0.8286</v>
      </c>
      <c r="AK40">
        <v>-0.4091</v>
      </c>
    </row>
    <row r="41" spans="1:37" ht="12.75">
      <c r="A41" t="s">
        <v>21</v>
      </c>
      <c r="B41">
        <v>15</v>
      </c>
      <c r="C41">
        <v>17676</v>
      </c>
      <c r="D41">
        <v>0.0009266306</v>
      </c>
      <c r="E41">
        <v>0.0005517753</v>
      </c>
      <c r="F41">
        <v>0.0015561487</v>
      </c>
      <c r="G41">
        <v>0.0053618436</v>
      </c>
      <c r="H41">
        <v>0.0008486083</v>
      </c>
      <c r="I41">
        <v>0.0002190167</v>
      </c>
      <c r="J41">
        <v>-0.7365</v>
      </c>
      <c r="K41">
        <v>-1.2549</v>
      </c>
      <c r="L41">
        <v>-0.2181</v>
      </c>
      <c r="M41">
        <v>0.478790287</v>
      </c>
      <c r="N41">
        <v>0.2851024146</v>
      </c>
      <c r="O41">
        <v>0.804062425</v>
      </c>
      <c r="P41">
        <v>18</v>
      </c>
      <c r="Q41">
        <v>16723</v>
      </c>
      <c r="R41">
        <v>0.0011458254</v>
      </c>
      <c r="S41">
        <v>0.0007109781</v>
      </c>
      <c r="T41">
        <v>0.0018466331</v>
      </c>
      <c r="U41">
        <v>0.0860278065</v>
      </c>
      <c r="V41">
        <v>0.0010763619</v>
      </c>
      <c r="W41">
        <v>0.0002535644</v>
      </c>
      <c r="X41">
        <v>-0.418</v>
      </c>
      <c r="Y41">
        <v>-0.8953</v>
      </c>
      <c r="Z41">
        <v>0.0592</v>
      </c>
      <c r="AA41">
        <v>0.6583531089</v>
      </c>
      <c r="AB41">
        <v>0.4085043579</v>
      </c>
      <c r="AC41">
        <v>1.0610139346</v>
      </c>
      <c r="AD41">
        <v>0.486776561</v>
      </c>
      <c r="AE41">
        <v>-0.2471</v>
      </c>
      <c r="AF41">
        <v>-0.9436</v>
      </c>
      <c r="AG41">
        <v>0.4494</v>
      </c>
      <c r="AH41">
        <v>0.0004983973</v>
      </c>
      <c r="AI41">
        <v>-0.5497</v>
      </c>
      <c r="AJ41">
        <v>-0.8591</v>
      </c>
      <c r="AK41">
        <v>-0.2402</v>
      </c>
    </row>
    <row r="42" spans="1:37" ht="12.75">
      <c r="A42" t="s">
        <v>22</v>
      </c>
      <c r="B42">
        <v>73</v>
      </c>
      <c r="C42">
        <v>59333</v>
      </c>
      <c r="D42">
        <v>0.0012223165</v>
      </c>
      <c r="E42">
        <v>0.00094826</v>
      </c>
      <c r="F42">
        <v>0.0015755781</v>
      </c>
      <c r="G42">
        <v>0.0003884918</v>
      </c>
      <c r="H42">
        <v>0.001230344</v>
      </c>
      <c r="I42">
        <v>0.0001439123</v>
      </c>
      <c r="J42">
        <v>-0.4595</v>
      </c>
      <c r="K42">
        <v>-0.7134</v>
      </c>
      <c r="L42">
        <v>-0.2057</v>
      </c>
      <c r="M42">
        <v>0.631571244</v>
      </c>
      <c r="N42">
        <v>0.4899661625</v>
      </c>
      <c r="O42">
        <v>0.8141015988</v>
      </c>
      <c r="P42">
        <v>63</v>
      </c>
      <c r="Q42">
        <v>67793</v>
      </c>
      <c r="R42">
        <v>0.0008888849</v>
      </c>
      <c r="S42">
        <v>0.0006771977</v>
      </c>
      <c r="T42">
        <v>0.0011667441</v>
      </c>
      <c r="U42" s="4">
        <v>1.2876287E-06</v>
      </c>
      <c r="V42">
        <v>0.0009292995</v>
      </c>
      <c r="W42">
        <v>0.0001170263</v>
      </c>
      <c r="X42">
        <v>-0.6719</v>
      </c>
      <c r="Y42">
        <v>-0.9439</v>
      </c>
      <c r="Z42">
        <v>-0.3999</v>
      </c>
      <c r="AA42">
        <v>0.5107236762</v>
      </c>
      <c r="AB42">
        <v>0.389095238</v>
      </c>
      <c r="AC42">
        <v>0.6703723099</v>
      </c>
      <c r="AD42">
        <v>0.1187243591</v>
      </c>
      <c r="AE42">
        <v>0.2837</v>
      </c>
      <c r="AF42">
        <v>-0.0727</v>
      </c>
      <c r="AG42">
        <v>0.6402</v>
      </c>
      <c r="AH42" s="4">
        <v>8.810386E-13</v>
      </c>
      <c r="AI42">
        <v>-0.6442</v>
      </c>
      <c r="AJ42">
        <v>-0.8209</v>
      </c>
      <c r="AK42">
        <v>-0.4676</v>
      </c>
    </row>
    <row r="43" spans="1:37" ht="12.75">
      <c r="A43" t="s">
        <v>19</v>
      </c>
      <c r="B43">
        <v>33</v>
      </c>
      <c r="C43">
        <v>34426</v>
      </c>
      <c r="D43">
        <v>0.0010056393</v>
      </c>
      <c r="E43">
        <v>0.0007022528</v>
      </c>
      <c r="F43">
        <v>0.0014400946</v>
      </c>
      <c r="G43">
        <v>0.0003524811</v>
      </c>
      <c r="H43">
        <v>0.0009585778</v>
      </c>
      <c r="I43">
        <v>0.000166787</v>
      </c>
      <c r="J43">
        <v>-0.6547</v>
      </c>
      <c r="K43">
        <v>-1.0138</v>
      </c>
      <c r="L43">
        <v>-0.2956</v>
      </c>
      <c r="M43">
        <v>0.5196140817</v>
      </c>
      <c r="N43">
        <v>0.362854183</v>
      </c>
      <c r="O43">
        <v>0.744097234</v>
      </c>
      <c r="P43">
        <v>42</v>
      </c>
      <c r="Q43">
        <v>35492</v>
      </c>
      <c r="R43">
        <v>0.0012127988</v>
      </c>
      <c r="S43">
        <v>0.0008792433</v>
      </c>
      <c r="T43">
        <v>0.0016728941</v>
      </c>
      <c r="U43">
        <v>0.0277228144</v>
      </c>
      <c r="V43">
        <v>0.0011833653</v>
      </c>
      <c r="W43">
        <v>0.0001824892</v>
      </c>
      <c r="X43">
        <v>-0.3612</v>
      </c>
      <c r="Y43">
        <v>-0.6828</v>
      </c>
      <c r="Z43">
        <v>-0.0396</v>
      </c>
      <c r="AA43">
        <v>0.6968338197</v>
      </c>
      <c r="AB43">
        <v>0.5051839271</v>
      </c>
      <c r="AC43">
        <v>0.9611892742</v>
      </c>
      <c r="AD43">
        <v>0.3544031106</v>
      </c>
      <c r="AE43">
        <v>-0.2221</v>
      </c>
      <c r="AF43">
        <v>-0.6922</v>
      </c>
      <c r="AG43">
        <v>0.248</v>
      </c>
      <c r="AH43" s="4">
        <v>1.0409239E-07</v>
      </c>
      <c r="AI43">
        <v>-0.6278</v>
      </c>
      <c r="AJ43">
        <v>-0.8592</v>
      </c>
      <c r="AK43">
        <v>-0.3965</v>
      </c>
    </row>
    <row r="44" spans="1:37" ht="12.75">
      <c r="A44" t="s">
        <v>20</v>
      </c>
      <c r="B44">
        <v>13</v>
      </c>
      <c r="C44">
        <v>11910</v>
      </c>
      <c r="D44">
        <v>0.0011218745</v>
      </c>
      <c r="E44">
        <v>0.0006435732</v>
      </c>
      <c r="F44">
        <v>0.0019556475</v>
      </c>
      <c r="G44">
        <v>0.0544571746</v>
      </c>
      <c r="H44">
        <v>0.0010915197</v>
      </c>
      <c r="I44">
        <v>0.0003025678</v>
      </c>
      <c r="J44">
        <v>-0.5453</v>
      </c>
      <c r="K44">
        <v>-1.101</v>
      </c>
      <c r="L44">
        <v>0.0104</v>
      </c>
      <c r="M44">
        <v>0.5796728302</v>
      </c>
      <c r="N44">
        <v>0.3325344525</v>
      </c>
      <c r="O44">
        <v>1.0104835381</v>
      </c>
      <c r="P44">
        <v>13</v>
      </c>
      <c r="Q44">
        <v>12349</v>
      </c>
      <c r="R44">
        <v>0.0010194729</v>
      </c>
      <c r="S44">
        <v>0.0005769512</v>
      </c>
      <c r="T44">
        <v>0.0018014087</v>
      </c>
      <c r="U44">
        <v>0.0655590727</v>
      </c>
      <c r="V44">
        <v>0.0010527168</v>
      </c>
      <c r="W44">
        <v>0.0002918174</v>
      </c>
      <c r="X44">
        <v>-0.5349</v>
      </c>
      <c r="Y44">
        <v>-1.1041</v>
      </c>
      <c r="Z44">
        <v>0.0344</v>
      </c>
      <c r="AA44">
        <v>0.5857551755</v>
      </c>
      <c r="AB44">
        <v>0.3314969618</v>
      </c>
      <c r="AC44">
        <v>1.0350294729</v>
      </c>
      <c r="AD44">
        <v>0.8796464804</v>
      </c>
      <c r="AE44">
        <v>0.0609</v>
      </c>
      <c r="AF44">
        <v>-0.7275</v>
      </c>
      <c r="AG44">
        <v>0.8493</v>
      </c>
      <c r="AH44">
        <v>0.0154192339</v>
      </c>
      <c r="AI44">
        <v>-0.4193</v>
      </c>
      <c r="AJ44">
        <v>-0.7585</v>
      </c>
      <c r="AK44">
        <v>-0.08</v>
      </c>
    </row>
    <row r="45" spans="1:37" ht="12.75">
      <c r="A45" t="s">
        <v>17</v>
      </c>
      <c r="B45">
        <v>240</v>
      </c>
      <c r="C45">
        <v>84972</v>
      </c>
      <c r="D45">
        <v>0.0028161666</v>
      </c>
      <c r="E45">
        <v>0.002386901</v>
      </c>
      <c r="F45">
        <v>0.0033226323</v>
      </c>
      <c r="G45" s="4">
        <v>8.7807339E-06</v>
      </c>
      <c r="H45">
        <v>0.0028244598</v>
      </c>
      <c r="I45">
        <v>0.0001820604</v>
      </c>
      <c r="J45">
        <v>0.3751</v>
      </c>
      <c r="K45">
        <v>0.2097</v>
      </c>
      <c r="L45">
        <v>0.5405</v>
      </c>
      <c r="M45">
        <v>1.4551139962</v>
      </c>
      <c r="N45">
        <v>1.2333123317</v>
      </c>
      <c r="O45">
        <v>1.7168049712</v>
      </c>
      <c r="P45">
        <v>164</v>
      </c>
      <c r="Q45">
        <v>85298</v>
      </c>
      <c r="R45">
        <v>0.0019104915</v>
      </c>
      <c r="S45">
        <v>0.0015845437</v>
      </c>
      <c r="T45">
        <v>0.0023034883</v>
      </c>
      <c r="U45">
        <v>0.3287036493</v>
      </c>
      <c r="V45">
        <v>0.0019226711</v>
      </c>
      <c r="W45">
        <v>0.000149991</v>
      </c>
      <c r="X45">
        <v>0.0932</v>
      </c>
      <c r="Y45">
        <v>-0.0938</v>
      </c>
      <c r="Z45">
        <v>0.2803</v>
      </c>
      <c r="AA45">
        <v>1.0977048459</v>
      </c>
      <c r="AB45">
        <v>0.9104260831</v>
      </c>
      <c r="AC45">
        <v>1.323507697</v>
      </c>
      <c r="AD45">
        <v>0.0021635847</v>
      </c>
      <c r="AE45">
        <v>0.3532</v>
      </c>
      <c r="AF45">
        <v>0.1275</v>
      </c>
      <c r="AG45">
        <v>0.5789</v>
      </c>
      <c r="AH45" s="4">
        <v>6.6921894E-06</v>
      </c>
      <c r="AI45">
        <v>0.2549</v>
      </c>
      <c r="AJ45">
        <v>0.1439</v>
      </c>
      <c r="AK45">
        <v>0.3658</v>
      </c>
    </row>
    <row r="46" spans="1:37" ht="12.75">
      <c r="A46" t="s">
        <v>18</v>
      </c>
      <c r="B46">
        <v>60</v>
      </c>
      <c r="C46">
        <v>17249</v>
      </c>
      <c r="D46">
        <v>0.0032910051</v>
      </c>
      <c r="E46">
        <v>0.0024767366</v>
      </c>
      <c r="F46">
        <v>0.0043729779</v>
      </c>
      <c r="G46">
        <v>0.0002515693</v>
      </c>
      <c r="H46">
        <v>0.0034784625</v>
      </c>
      <c r="I46">
        <v>0.0004482859</v>
      </c>
      <c r="J46">
        <v>0.5309</v>
      </c>
      <c r="K46">
        <v>0.2466</v>
      </c>
      <c r="L46">
        <v>0.8152</v>
      </c>
      <c r="M46">
        <v>1.7004631659</v>
      </c>
      <c r="N46">
        <v>1.2797304321</v>
      </c>
      <c r="O46">
        <v>2.2595188066</v>
      </c>
      <c r="P46">
        <v>57</v>
      </c>
      <c r="Q46">
        <v>18627</v>
      </c>
      <c r="R46">
        <v>0.0028816619</v>
      </c>
      <c r="S46">
        <v>0.0021644345</v>
      </c>
      <c r="T46">
        <v>0.0038365567</v>
      </c>
      <c r="U46">
        <v>0.000554443</v>
      </c>
      <c r="V46">
        <v>0.0030600741</v>
      </c>
      <c r="W46">
        <v>0.0004046961</v>
      </c>
      <c r="X46">
        <v>0.5042</v>
      </c>
      <c r="Y46">
        <v>0.218</v>
      </c>
      <c r="Z46">
        <v>0.7904</v>
      </c>
      <c r="AA46">
        <v>1.6557070347</v>
      </c>
      <c r="AB46">
        <v>1.2436120027</v>
      </c>
      <c r="AC46">
        <v>2.2043577731</v>
      </c>
      <c r="AD46">
        <v>0.6213979023</v>
      </c>
      <c r="AE46">
        <v>0.098</v>
      </c>
      <c r="AF46">
        <v>-0.291</v>
      </c>
      <c r="AG46">
        <v>0.487</v>
      </c>
      <c r="AH46" s="4">
        <v>5.938154E-10</v>
      </c>
      <c r="AI46">
        <v>0.557</v>
      </c>
      <c r="AJ46">
        <v>0.3807</v>
      </c>
      <c r="AK46">
        <v>0.7333</v>
      </c>
    </row>
    <row r="47" spans="1:37" ht="12.75">
      <c r="A47" t="s">
        <v>57</v>
      </c>
      <c r="B47">
        <v>27</v>
      </c>
      <c r="C47">
        <v>19315</v>
      </c>
      <c r="D47">
        <v>0.0013202197</v>
      </c>
      <c r="E47">
        <v>0.0008860193</v>
      </c>
      <c r="F47">
        <v>0.0019672033</v>
      </c>
      <c r="G47">
        <v>0.0601411928</v>
      </c>
      <c r="H47">
        <v>0.0013978773</v>
      </c>
      <c r="I47">
        <v>0.0002688335</v>
      </c>
      <c r="J47">
        <v>-0.3825</v>
      </c>
      <c r="K47">
        <v>-0.7813</v>
      </c>
      <c r="L47">
        <v>0.0163</v>
      </c>
      <c r="M47">
        <v>0.6821578775</v>
      </c>
      <c r="N47">
        <v>0.4578064125</v>
      </c>
      <c r="O47">
        <v>1.01645446</v>
      </c>
      <c r="P47">
        <v>16</v>
      </c>
      <c r="Q47">
        <v>16734</v>
      </c>
      <c r="R47">
        <v>0.0009033262</v>
      </c>
      <c r="S47">
        <v>0.0005383309</v>
      </c>
      <c r="T47">
        <v>0.0015157931</v>
      </c>
      <c r="U47">
        <v>0.0130183117</v>
      </c>
      <c r="V47">
        <v>0.0009561372</v>
      </c>
      <c r="W47">
        <v>0.00023892</v>
      </c>
      <c r="X47">
        <v>-0.6558</v>
      </c>
      <c r="Y47">
        <v>-1.1734</v>
      </c>
      <c r="Z47">
        <v>-0.1382</v>
      </c>
      <c r="AA47">
        <v>0.5190211526</v>
      </c>
      <c r="AB47">
        <v>0.3093069885</v>
      </c>
      <c r="AC47">
        <v>0.8709242494</v>
      </c>
      <c r="AD47">
        <v>0.2946819117</v>
      </c>
      <c r="AE47">
        <v>0.3447</v>
      </c>
      <c r="AF47">
        <v>-0.3</v>
      </c>
      <c r="AG47">
        <v>0.9893</v>
      </c>
      <c r="AH47">
        <v>9.25079E-05</v>
      </c>
      <c r="AI47">
        <v>-0.5862</v>
      </c>
      <c r="AJ47">
        <v>-0.8801</v>
      </c>
      <c r="AK47">
        <v>-0.2923</v>
      </c>
    </row>
    <row r="48" spans="1:37" ht="12.75">
      <c r="A48" t="s">
        <v>61</v>
      </c>
      <c r="B48">
        <v>16</v>
      </c>
      <c r="C48">
        <v>11550</v>
      </c>
      <c r="D48">
        <v>0.0012941509</v>
      </c>
      <c r="E48">
        <v>0.0007713114</v>
      </c>
      <c r="F48">
        <v>0.0021714013</v>
      </c>
      <c r="G48">
        <v>0.1274769534</v>
      </c>
      <c r="H48">
        <v>0.0013852814</v>
      </c>
      <c r="I48">
        <v>0.0003460804</v>
      </c>
      <c r="J48">
        <v>-0.4024</v>
      </c>
      <c r="K48">
        <v>-0.92</v>
      </c>
      <c r="L48">
        <v>0.1151</v>
      </c>
      <c r="M48">
        <v>0.6686881077</v>
      </c>
      <c r="N48">
        <v>0.3985368032</v>
      </c>
      <c r="O48">
        <v>1.1219635974</v>
      </c>
      <c r="P48">
        <v>27</v>
      </c>
      <c r="Q48">
        <v>13884</v>
      </c>
      <c r="R48">
        <v>0.0018666293</v>
      </c>
      <c r="S48">
        <v>0.0012576058</v>
      </c>
      <c r="T48">
        <v>0.002770586</v>
      </c>
      <c r="U48">
        <v>0.7283072303</v>
      </c>
      <c r="V48">
        <v>0.0019446845</v>
      </c>
      <c r="W48">
        <v>0.0003738906</v>
      </c>
      <c r="X48">
        <v>0.07</v>
      </c>
      <c r="Y48">
        <v>-0.3249</v>
      </c>
      <c r="Z48">
        <v>0.4649</v>
      </c>
      <c r="AA48">
        <v>1.0725030827</v>
      </c>
      <c r="AB48">
        <v>0.7225784489</v>
      </c>
      <c r="AC48">
        <v>1.5918864784</v>
      </c>
      <c r="AD48">
        <v>0.2208808831</v>
      </c>
      <c r="AE48">
        <v>-0.4011</v>
      </c>
      <c r="AF48">
        <v>-1.0432</v>
      </c>
      <c r="AG48">
        <v>0.2411</v>
      </c>
      <c r="AH48">
        <v>0.5394469095</v>
      </c>
      <c r="AI48">
        <v>-0.0908</v>
      </c>
      <c r="AJ48">
        <v>-0.3809</v>
      </c>
      <c r="AK48">
        <v>0.1993</v>
      </c>
    </row>
    <row r="49" spans="1:37" ht="12.75">
      <c r="A49" t="s">
        <v>59</v>
      </c>
      <c r="B49">
        <v>56</v>
      </c>
      <c r="C49">
        <v>42464</v>
      </c>
      <c r="D49">
        <v>0.001338934</v>
      </c>
      <c r="E49">
        <v>0.0010081384</v>
      </c>
      <c r="F49">
        <v>0.001778272</v>
      </c>
      <c r="G49">
        <v>0.0109391719</v>
      </c>
      <c r="H49">
        <v>0.0013187641</v>
      </c>
      <c r="I49">
        <v>0.000176111</v>
      </c>
      <c r="J49">
        <v>-0.3684</v>
      </c>
      <c r="K49">
        <v>-0.6522</v>
      </c>
      <c r="L49">
        <v>-0.0847</v>
      </c>
      <c r="M49">
        <v>0.6918275618</v>
      </c>
      <c r="N49">
        <v>0.5209053806</v>
      </c>
      <c r="O49">
        <v>0.9188336175</v>
      </c>
      <c r="P49">
        <v>43</v>
      </c>
      <c r="Q49">
        <v>41644</v>
      </c>
      <c r="R49">
        <v>0.0010127447</v>
      </c>
      <c r="S49">
        <v>0.0007270252</v>
      </c>
      <c r="T49">
        <v>0.0014107515</v>
      </c>
      <c r="U49">
        <v>0.0013656059</v>
      </c>
      <c r="V49">
        <v>0.0010325617</v>
      </c>
      <c r="W49">
        <v>0.0001573829</v>
      </c>
      <c r="X49">
        <v>-0.5415</v>
      </c>
      <c r="Y49">
        <v>-0.8729</v>
      </c>
      <c r="Z49">
        <v>-0.21</v>
      </c>
      <c r="AA49">
        <v>0.5818894189</v>
      </c>
      <c r="AB49">
        <v>0.4177244762</v>
      </c>
      <c r="AC49">
        <v>0.8105708789</v>
      </c>
      <c r="AD49">
        <v>0.2575414648</v>
      </c>
      <c r="AE49">
        <v>0.2444</v>
      </c>
      <c r="AF49">
        <v>-0.1787</v>
      </c>
      <c r="AG49">
        <v>0.6675</v>
      </c>
      <c r="AH49" s="4">
        <v>4.1199915E-06</v>
      </c>
      <c r="AI49">
        <v>-0.4569</v>
      </c>
      <c r="AJ49">
        <v>-0.6513</v>
      </c>
      <c r="AK49">
        <v>-0.2624</v>
      </c>
    </row>
    <row r="50" spans="1:37" ht="12.75">
      <c r="A50" t="s">
        <v>62</v>
      </c>
      <c r="B50">
        <v>56</v>
      </c>
      <c r="C50">
        <v>21188</v>
      </c>
      <c r="D50">
        <v>0.0026808434</v>
      </c>
      <c r="E50">
        <v>0.0020176069</v>
      </c>
      <c r="F50">
        <v>0.0035621021</v>
      </c>
      <c r="G50">
        <v>0.024641829</v>
      </c>
      <c r="H50">
        <v>0.0026430055</v>
      </c>
      <c r="I50">
        <v>0.0003527194</v>
      </c>
      <c r="J50">
        <v>0.3258</v>
      </c>
      <c r="K50">
        <v>0.0416</v>
      </c>
      <c r="L50">
        <v>0.6101</v>
      </c>
      <c r="M50">
        <v>1.3851924888</v>
      </c>
      <c r="N50">
        <v>1.0424979789</v>
      </c>
      <c r="O50">
        <v>1.8405390418</v>
      </c>
      <c r="P50">
        <v>47</v>
      </c>
      <c r="Q50">
        <v>20615</v>
      </c>
      <c r="R50">
        <v>0.0023272547</v>
      </c>
      <c r="S50">
        <v>0.0017154368</v>
      </c>
      <c r="T50">
        <v>0.0031572802</v>
      </c>
      <c r="U50">
        <v>0.0619049202</v>
      </c>
      <c r="V50">
        <v>0.0022798933</v>
      </c>
      <c r="W50">
        <v>0.0003321773</v>
      </c>
      <c r="X50">
        <v>0.2906</v>
      </c>
      <c r="Y50">
        <v>-0.0145</v>
      </c>
      <c r="Z50">
        <v>0.5956</v>
      </c>
      <c r="AA50">
        <v>1.3371631051</v>
      </c>
      <c r="AB50">
        <v>0.9856328672</v>
      </c>
      <c r="AC50">
        <v>1.8140681272</v>
      </c>
      <c r="AD50">
        <v>0.6040713794</v>
      </c>
      <c r="AE50">
        <v>0.1066</v>
      </c>
      <c r="AF50">
        <v>-0.2964</v>
      </c>
      <c r="AG50">
        <v>0.5097</v>
      </c>
      <c r="AH50">
        <v>0.0037880143</v>
      </c>
      <c r="AI50">
        <v>0.2771</v>
      </c>
      <c r="AJ50">
        <v>0.0895</v>
      </c>
      <c r="AK50">
        <v>0.4646</v>
      </c>
    </row>
    <row r="51" spans="1:37" ht="12.75">
      <c r="A51" t="s">
        <v>63</v>
      </c>
      <c r="B51">
        <v>24</v>
      </c>
      <c r="C51">
        <v>14614</v>
      </c>
      <c r="D51">
        <v>0.0015308511</v>
      </c>
      <c r="E51">
        <v>0.000988252</v>
      </c>
      <c r="F51">
        <v>0.0023713638</v>
      </c>
      <c r="G51">
        <v>0.293690406</v>
      </c>
      <c r="H51">
        <v>0.0016422608</v>
      </c>
      <c r="I51">
        <v>0.0003349497</v>
      </c>
      <c r="J51">
        <v>-0.2345</v>
      </c>
      <c r="K51">
        <v>-0.6721</v>
      </c>
      <c r="L51">
        <v>0.2032</v>
      </c>
      <c r="M51">
        <v>0.7909911396</v>
      </c>
      <c r="N51">
        <v>0.5106300574</v>
      </c>
      <c r="O51">
        <v>1.2252842814</v>
      </c>
      <c r="P51">
        <v>47</v>
      </c>
      <c r="Q51">
        <v>18425</v>
      </c>
      <c r="R51">
        <v>0.0023872983</v>
      </c>
      <c r="S51">
        <v>0.0017396684</v>
      </c>
      <c r="T51">
        <v>0.0032760229</v>
      </c>
      <c r="U51">
        <v>0.0503226929</v>
      </c>
      <c r="V51">
        <v>0.002550882</v>
      </c>
      <c r="W51">
        <v>0.0003716095</v>
      </c>
      <c r="X51">
        <v>0.316</v>
      </c>
      <c r="Y51">
        <v>-0.0004</v>
      </c>
      <c r="Z51">
        <v>0.6325</v>
      </c>
      <c r="AA51">
        <v>1.3716621691</v>
      </c>
      <c r="AB51">
        <v>0.9995555482</v>
      </c>
      <c r="AC51">
        <v>1.8822936948</v>
      </c>
      <c r="AD51">
        <v>0.0760820927</v>
      </c>
      <c r="AE51">
        <v>-0.4791</v>
      </c>
      <c r="AF51">
        <v>-1.0086</v>
      </c>
      <c r="AG51">
        <v>0.0503</v>
      </c>
      <c r="AH51">
        <v>0.3872474154</v>
      </c>
      <c r="AI51">
        <v>0.1056</v>
      </c>
      <c r="AJ51">
        <v>-0.1337</v>
      </c>
      <c r="AK51">
        <v>0.3448</v>
      </c>
    </row>
    <row r="52" spans="1:37" ht="12.75">
      <c r="A52" t="s">
        <v>58</v>
      </c>
      <c r="B52">
        <v>23</v>
      </c>
      <c r="C52">
        <v>15719</v>
      </c>
      <c r="D52">
        <v>0.0014481801</v>
      </c>
      <c r="E52">
        <v>0.0009459351</v>
      </c>
      <c r="F52">
        <v>0.0022170925</v>
      </c>
      <c r="G52">
        <v>0.1820318303</v>
      </c>
      <c r="H52">
        <v>0.0014631974</v>
      </c>
      <c r="I52">
        <v>0.0003048745</v>
      </c>
      <c r="J52">
        <v>-0.29</v>
      </c>
      <c r="K52">
        <v>-0.7159</v>
      </c>
      <c r="L52">
        <v>0.1359</v>
      </c>
      <c r="M52">
        <v>0.7482750405</v>
      </c>
      <c r="N52">
        <v>0.4887649259</v>
      </c>
      <c r="O52">
        <v>1.1455722504999999</v>
      </c>
      <c r="P52">
        <v>30</v>
      </c>
      <c r="Q52">
        <v>20687</v>
      </c>
      <c r="R52">
        <v>0.0014604725</v>
      </c>
      <c r="S52">
        <v>0.0010019217</v>
      </c>
      <c r="T52">
        <v>0.0021288888</v>
      </c>
      <c r="U52">
        <v>0.3616871117</v>
      </c>
      <c r="V52">
        <v>0.0014501861</v>
      </c>
      <c r="W52">
        <v>0.0002645745</v>
      </c>
      <c r="X52">
        <v>-0.1754</v>
      </c>
      <c r="Y52">
        <v>-0.5522</v>
      </c>
      <c r="Z52">
        <v>0.2015</v>
      </c>
      <c r="AA52">
        <v>0.8391388867</v>
      </c>
      <c r="AB52">
        <v>0.575670878</v>
      </c>
      <c r="AC52">
        <v>1.2231886274</v>
      </c>
      <c r="AD52">
        <v>0.8793404622</v>
      </c>
      <c r="AE52">
        <v>-0.0433</v>
      </c>
      <c r="AF52">
        <v>-0.6018</v>
      </c>
      <c r="AG52">
        <v>0.5153</v>
      </c>
      <c r="AH52">
        <v>0.0427559026</v>
      </c>
      <c r="AI52">
        <v>-0.2825</v>
      </c>
      <c r="AJ52">
        <v>-0.5557</v>
      </c>
      <c r="AK52">
        <v>-0.0092</v>
      </c>
    </row>
    <row r="53" spans="1:37" ht="12.75">
      <c r="A53" t="s">
        <v>60</v>
      </c>
      <c r="B53">
        <v>162</v>
      </c>
      <c r="C53">
        <v>34906</v>
      </c>
      <c r="D53">
        <v>0.0048319731</v>
      </c>
      <c r="E53">
        <v>0.0040046387</v>
      </c>
      <c r="F53">
        <v>0.0058302297</v>
      </c>
      <c r="G53" s="4">
        <v>1.311094E-21</v>
      </c>
      <c r="H53">
        <v>0.0046410359</v>
      </c>
      <c r="I53">
        <v>0.0003637871</v>
      </c>
      <c r="J53">
        <v>0.915</v>
      </c>
      <c r="K53">
        <v>0.7272</v>
      </c>
      <c r="L53">
        <v>1.1028</v>
      </c>
      <c r="M53">
        <v>2.4966817079</v>
      </c>
      <c r="N53">
        <v>2.0691978466</v>
      </c>
      <c r="O53">
        <v>3.0124811704</v>
      </c>
      <c r="P53">
        <v>116</v>
      </c>
      <c r="Q53">
        <v>32100</v>
      </c>
      <c r="R53">
        <v>0.00363686</v>
      </c>
      <c r="S53">
        <v>0.0029455133</v>
      </c>
      <c r="T53">
        <v>0.0044904738</v>
      </c>
      <c r="U53" s="4">
        <v>7.331291E-12</v>
      </c>
      <c r="V53">
        <v>0.0036137072</v>
      </c>
      <c r="W53">
        <v>0.0003349175</v>
      </c>
      <c r="X53">
        <v>0.737</v>
      </c>
      <c r="Y53">
        <v>0.5261</v>
      </c>
      <c r="Z53">
        <v>0.9478</v>
      </c>
      <c r="AA53">
        <v>2.0896187011</v>
      </c>
      <c r="AB53">
        <v>1.6923939258</v>
      </c>
      <c r="AC53">
        <v>2.5800768068</v>
      </c>
      <c r="AD53">
        <v>0.0615777494</v>
      </c>
      <c r="AE53">
        <v>0.2493</v>
      </c>
      <c r="AF53">
        <v>-0.0121</v>
      </c>
      <c r="AG53">
        <v>0.5107</v>
      </c>
      <c r="AH53" s="4">
        <v>4.271733E-42</v>
      </c>
      <c r="AI53">
        <v>0.8614</v>
      </c>
      <c r="AJ53">
        <v>0.7372</v>
      </c>
      <c r="AK53">
        <v>0.9856</v>
      </c>
    </row>
    <row r="54" spans="1:37" ht="12.75">
      <c r="A54" t="s">
        <v>67</v>
      </c>
      <c r="B54">
        <v>33</v>
      </c>
      <c r="C54">
        <v>47851</v>
      </c>
      <c r="D54">
        <v>0.0007229911</v>
      </c>
      <c r="E54">
        <v>0.0004991754</v>
      </c>
      <c r="F54">
        <v>0.0010471592</v>
      </c>
      <c r="G54" s="4">
        <v>1.8914111E-07</v>
      </c>
      <c r="H54">
        <v>0.0006896408</v>
      </c>
      <c r="I54">
        <v>0.0001200096</v>
      </c>
      <c r="J54">
        <v>-0.9847</v>
      </c>
      <c r="K54">
        <v>-1.3551</v>
      </c>
      <c r="L54">
        <v>-0.6142</v>
      </c>
      <c r="M54">
        <v>0.373569664</v>
      </c>
      <c r="N54">
        <v>0.2579240322</v>
      </c>
      <c r="O54">
        <v>0.5410674323</v>
      </c>
      <c r="P54">
        <v>45</v>
      </c>
      <c r="Q54">
        <v>46766</v>
      </c>
      <c r="R54">
        <v>0.0009806211</v>
      </c>
      <c r="S54">
        <v>0.0007093929</v>
      </c>
      <c r="T54">
        <v>0.0013555503</v>
      </c>
      <c r="U54">
        <v>0.000514846</v>
      </c>
      <c r="V54">
        <v>0.0009622375</v>
      </c>
      <c r="W54">
        <v>0.0001433729</v>
      </c>
      <c r="X54">
        <v>-0.5737</v>
      </c>
      <c r="Y54">
        <v>-0.8975</v>
      </c>
      <c r="Z54">
        <v>-0.2499</v>
      </c>
      <c r="AA54">
        <v>0.5634322413</v>
      </c>
      <c r="AB54">
        <v>0.4075935416</v>
      </c>
      <c r="AC54">
        <v>0.7788540743</v>
      </c>
      <c r="AD54">
        <v>0.1657796973</v>
      </c>
      <c r="AE54">
        <v>-0.3396</v>
      </c>
      <c r="AF54">
        <v>-0.8199</v>
      </c>
      <c r="AG54">
        <v>0.1407</v>
      </c>
      <c r="AH54" s="4">
        <v>1.182785E-11</v>
      </c>
      <c r="AI54">
        <v>-0.745</v>
      </c>
      <c r="AJ54">
        <v>-0.9603</v>
      </c>
      <c r="AK54">
        <v>-0.5297</v>
      </c>
    </row>
    <row r="55" spans="1:37" ht="12.75">
      <c r="A55" t="s">
        <v>65</v>
      </c>
      <c r="B55">
        <v>46</v>
      </c>
      <c r="C55">
        <v>35492</v>
      </c>
      <c r="D55">
        <v>0.0014300119</v>
      </c>
      <c r="E55">
        <v>0.0010498038</v>
      </c>
      <c r="F55">
        <v>0.0019479203</v>
      </c>
      <c r="G55">
        <v>0.0549924028</v>
      </c>
      <c r="H55">
        <v>0.0012960667</v>
      </c>
      <c r="I55">
        <v>0.0001909707</v>
      </c>
      <c r="J55">
        <v>-0.3026</v>
      </c>
      <c r="K55">
        <v>-0.6117</v>
      </c>
      <c r="L55">
        <v>0.0065</v>
      </c>
      <c r="M55">
        <v>0.7388875267</v>
      </c>
      <c r="N55">
        <v>0.5424338893</v>
      </c>
      <c r="O55">
        <v>1.0064909068</v>
      </c>
      <c r="P55">
        <v>63</v>
      </c>
      <c r="Q55">
        <v>35740</v>
      </c>
      <c r="R55">
        <v>0.0019010888</v>
      </c>
      <c r="S55">
        <v>0.0014509328</v>
      </c>
      <c r="T55">
        <v>0.0024909071</v>
      </c>
      <c r="U55">
        <v>0.5219322877</v>
      </c>
      <c r="V55">
        <v>0.0017627308</v>
      </c>
      <c r="W55">
        <v>0.0002218874</v>
      </c>
      <c r="X55">
        <v>0.0883</v>
      </c>
      <c r="Y55">
        <v>-0.1819</v>
      </c>
      <c r="Z55">
        <v>0.3585</v>
      </c>
      <c r="AA55">
        <v>1.0923023699</v>
      </c>
      <c r="AB55">
        <v>0.8336576964</v>
      </c>
      <c r="AC55">
        <v>1.4311922897</v>
      </c>
      <c r="AD55">
        <v>0.1141285861</v>
      </c>
      <c r="AE55">
        <v>-0.3196</v>
      </c>
      <c r="AF55">
        <v>-0.716</v>
      </c>
      <c r="AG55">
        <v>0.0769</v>
      </c>
      <c r="AH55">
        <v>0.4618247079</v>
      </c>
      <c r="AI55">
        <v>-0.0675</v>
      </c>
      <c r="AJ55">
        <v>-0.2472</v>
      </c>
      <c r="AK55">
        <v>0.1122</v>
      </c>
    </row>
    <row r="56" spans="1:37" ht="12.75">
      <c r="A56" t="s">
        <v>68</v>
      </c>
      <c r="B56">
        <v>34</v>
      </c>
      <c r="C56">
        <v>33253</v>
      </c>
      <c r="D56">
        <v>0.0011227988</v>
      </c>
      <c r="E56">
        <v>0.0007873291</v>
      </c>
      <c r="F56">
        <v>0.0016012073</v>
      </c>
      <c r="G56">
        <v>0.0026420037</v>
      </c>
      <c r="H56">
        <v>0.0010224641</v>
      </c>
      <c r="I56">
        <v>0.0001752615</v>
      </c>
      <c r="J56">
        <v>-0.5445</v>
      </c>
      <c r="K56">
        <v>-0.8994</v>
      </c>
      <c r="L56">
        <v>-0.1895</v>
      </c>
      <c r="M56">
        <v>0.5801504104</v>
      </c>
      <c r="N56">
        <v>0.406813143</v>
      </c>
      <c r="O56">
        <v>0.8273442107</v>
      </c>
      <c r="P56">
        <v>44</v>
      </c>
      <c r="Q56">
        <v>32501</v>
      </c>
      <c r="R56">
        <v>0.0014569834</v>
      </c>
      <c r="S56">
        <v>0.0010625265</v>
      </c>
      <c r="T56">
        <v>0.0019978802</v>
      </c>
      <c r="U56">
        <v>0.2697699757</v>
      </c>
      <c r="V56">
        <v>0.0013538045</v>
      </c>
      <c r="W56">
        <v>0.0002039555</v>
      </c>
      <c r="X56">
        <v>-0.1778</v>
      </c>
      <c r="Y56">
        <v>-0.4935</v>
      </c>
      <c r="Z56">
        <v>0.1379</v>
      </c>
      <c r="AA56">
        <v>0.8371341544</v>
      </c>
      <c r="AB56">
        <v>0.610492343</v>
      </c>
      <c r="AC56">
        <v>1.1479154497</v>
      </c>
      <c r="AD56">
        <v>0.2110814823</v>
      </c>
      <c r="AE56">
        <v>-0.2954</v>
      </c>
      <c r="AF56">
        <v>-0.7582</v>
      </c>
      <c r="AG56">
        <v>0.1675</v>
      </c>
      <c r="AH56">
        <v>0.0001069009</v>
      </c>
      <c r="AI56">
        <v>-0.4331</v>
      </c>
      <c r="AJ56">
        <v>-0.6523</v>
      </c>
      <c r="AK56">
        <v>-0.214</v>
      </c>
    </row>
    <row r="57" spans="1:37" ht="12.75">
      <c r="A57" t="s">
        <v>69</v>
      </c>
      <c r="B57">
        <v>92</v>
      </c>
      <c r="C57">
        <v>54005</v>
      </c>
      <c r="D57">
        <v>0.001762652</v>
      </c>
      <c r="E57">
        <v>0.0013935235</v>
      </c>
      <c r="F57">
        <v>0.0022295584</v>
      </c>
      <c r="G57">
        <v>0.4356014968</v>
      </c>
      <c r="H57">
        <v>0.001703546</v>
      </c>
      <c r="I57">
        <v>0.0001774556</v>
      </c>
      <c r="J57">
        <v>-0.0935</v>
      </c>
      <c r="K57">
        <v>-0.3285</v>
      </c>
      <c r="L57">
        <v>0.1415</v>
      </c>
      <c r="M57">
        <v>0.9107627112</v>
      </c>
      <c r="N57">
        <v>0.7200339311</v>
      </c>
      <c r="O57">
        <v>1.1520133709</v>
      </c>
      <c r="P57">
        <v>67</v>
      </c>
      <c r="Q57">
        <v>51991</v>
      </c>
      <c r="R57">
        <v>0.0013503055</v>
      </c>
      <c r="S57">
        <v>0.0010373084</v>
      </c>
      <c r="T57">
        <v>0.0017577463</v>
      </c>
      <c r="U57">
        <v>0.0592368926</v>
      </c>
      <c r="V57">
        <v>0.0012886846</v>
      </c>
      <c r="W57">
        <v>0.0001573364</v>
      </c>
      <c r="X57">
        <v>-0.2538</v>
      </c>
      <c r="Y57">
        <v>-0.5175</v>
      </c>
      <c r="Z57">
        <v>0.0099</v>
      </c>
      <c r="AA57">
        <v>0.7758406215</v>
      </c>
      <c r="AB57">
        <v>0.5960028962</v>
      </c>
      <c r="AC57">
        <v>1.009942525</v>
      </c>
      <c r="AD57">
        <v>0.177468975</v>
      </c>
      <c r="AE57">
        <v>0.2317</v>
      </c>
      <c r="AF57">
        <v>-0.105</v>
      </c>
      <c r="AG57">
        <v>0.5684</v>
      </c>
      <c r="AH57">
        <v>0.0666090124</v>
      </c>
      <c r="AI57">
        <v>-0.1451</v>
      </c>
      <c r="AJ57">
        <v>-0.3002</v>
      </c>
      <c r="AK57">
        <v>0.0099</v>
      </c>
    </row>
    <row r="58" spans="1:37" ht="12.75">
      <c r="A58" t="s">
        <v>64</v>
      </c>
      <c r="B58">
        <v>128</v>
      </c>
      <c r="C58">
        <v>47316</v>
      </c>
      <c r="D58">
        <v>0.0029627872</v>
      </c>
      <c r="E58">
        <v>0.002417773</v>
      </c>
      <c r="F58">
        <v>0.0036306584</v>
      </c>
      <c r="G58">
        <v>4.03041E-05</v>
      </c>
      <c r="H58">
        <v>0.002705216</v>
      </c>
      <c r="I58">
        <v>0.0002387859</v>
      </c>
      <c r="J58">
        <v>0.4258</v>
      </c>
      <c r="K58">
        <v>0.2226</v>
      </c>
      <c r="L58">
        <v>0.6291</v>
      </c>
      <c r="M58">
        <v>1.5308728775</v>
      </c>
      <c r="N58">
        <v>1.249263916</v>
      </c>
      <c r="O58">
        <v>1.8759621061</v>
      </c>
      <c r="P58">
        <v>138</v>
      </c>
      <c r="Q58">
        <v>46299</v>
      </c>
      <c r="R58">
        <v>0.0031310832</v>
      </c>
      <c r="S58">
        <v>0.002561475</v>
      </c>
      <c r="T58">
        <v>0.003827358</v>
      </c>
      <c r="U58" s="4">
        <v>9.9230253E-09</v>
      </c>
      <c r="V58">
        <v>0.0029806259</v>
      </c>
      <c r="W58">
        <v>0.0002533493</v>
      </c>
      <c r="X58">
        <v>0.5872</v>
      </c>
      <c r="Y58">
        <v>0.3864</v>
      </c>
      <c r="Z58">
        <v>0.788</v>
      </c>
      <c r="AA58">
        <v>1.7990161609</v>
      </c>
      <c r="AB58">
        <v>1.4717382564000001</v>
      </c>
      <c r="AC58">
        <v>2.1990725138</v>
      </c>
      <c r="AD58">
        <v>0.5054757994</v>
      </c>
      <c r="AE58">
        <v>-0.0901</v>
      </c>
      <c r="AF58">
        <v>-0.3551</v>
      </c>
      <c r="AG58">
        <v>0.175</v>
      </c>
      <c r="AH58" s="4">
        <v>5.759026E-12</v>
      </c>
      <c r="AI58">
        <v>0.456</v>
      </c>
      <c r="AJ58">
        <v>0.3262</v>
      </c>
      <c r="AK58">
        <v>0.5858</v>
      </c>
    </row>
    <row r="59" spans="1:37" ht="12.75">
      <c r="A59" t="s">
        <v>66</v>
      </c>
      <c r="B59">
        <v>36</v>
      </c>
      <c r="C59">
        <v>37469</v>
      </c>
      <c r="D59">
        <v>0.0010266102</v>
      </c>
      <c r="E59">
        <v>0.0007247671</v>
      </c>
      <c r="F59">
        <v>0.0014541618</v>
      </c>
      <c r="G59">
        <v>0.0003580837</v>
      </c>
      <c r="H59">
        <v>0.0009607943</v>
      </c>
      <c r="I59">
        <v>0.0001600554</v>
      </c>
      <c r="J59">
        <v>-0.634</v>
      </c>
      <c r="K59">
        <v>-0.9822</v>
      </c>
      <c r="L59">
        <v>-0.2859</v>
      </c>
      <c r="M59">
        <v>0.5304497633</v>
      </c>
      <c r="N59">
        <v>0.3744873238</v>
      </c>
      <c r="O59">
        <v>0.7513657564</v>
      </c>
      <c r="P59">
        <v>35</v>
      </c>
      <c r="Q59">
        <v>37086</v>
      </c>
      <c r="R59">
        <v>0.0009963271</v>
      </c>
      <c r="S59">
        <v>0.0007031132</v>
      </c>
      <c r="T59">
        <v>0.0014118179</v>
      </c>
      <c r="U59">
        <v>0.0017088874</v>
      </c>
      <c r="V59">
        <v>0.0009437524</v>
      </c>
      <c r="W59">
        <v>0.000159448</v>
      </c>
      <c r="X59">
        <v>-0.5578</v>
      </c>
      <c r="Y59">
        <v>-0.9064</v>
      </c>
      <c r="Z59">
        <v>-0.2093</v>
      </c>
      <c r="AA59">
        <v>0.5724564061</v>
      </c>
      <c r="AB59">
        <v>0.4039854226</v>
      </c>
      <c r="AC59">
        <v>0.8111835689</v>
      </c>
      <c r="AD59">
        <v>0.9841708415</v>
      </c>
      <c r="AE59">
        <v>-0.0049</v>
      </c>
      <c r="AF59">
        <v>-0.4858</v>
      </c>
      <c r="AG59">
        <v>0.4761</v>
      </c>
      <c r="AH59" s="4">
        <v>8.9842831E-07</v>
      </c>
      <c r="AI59">
        <v>-0.5386</v>
      </c>
      <c r="AJ59">
        <v>-0.7535</v>
      </c>
      <c r="AK59">
        <v>-0.3237</v>
      </c>
    </row>
    <row r="60" spans="1:37" ht="12.75">
      <c r="A60" t="s">
        <v>45</v>
      </c>
      <c r="B60">
        <v>23</v>
      </c>
      <c r="C60">
        <v>22152</v>
      </c>
      <c r="D60">
        <v>0.0010904002</v>
      </c>
      <c r="E60">
        <v>0.0007006583</v>
      </c>
      <c r="F60">
        <v>0.0016969363</v>
      </c>
      <c r="G60">
        <v>0.0110042248</v>
      </c>
      <c r="H60">
        <v>0.001038281</v>
      </c>
      <c r="I60">
        <v>0.0002163841</v>
      </c>
      <c r="J60">
        <v>-0.5737</v>
      </c>
      <c r="K60">
        <v>-1.016</v>
      </c>
      <c r="L60">
        <v>-0.1315</v>
      </c>
      <c r="M60">
        <v>0.5634100486</v>
      </c>
      <c r="N60">
        <v>0.3620303453</v>
      </c>
      <c r="O60">
        <v>0.8768073919</v>
      </c>
      <c r="P60">
        <v>27</v>
      </c>
      <c r="Q60">
        <v>21063</v>
      </c>
      <c r="R60">
        <v>0.0013274023</v>
      </c>
      <c r="S60">
        <v>0.0008770865</v>
      </c>
      <c r="T60">
        <v>0.0020089203</v>
      </c>
      <c r="U60">
        <v>0.2000483562</v>
      </c>
      <c r="V60">
        <v>0.0012818687</v>
      </c>
      <c r="W60">
        <v>0.0002465376</v>
      </c>
      <c r="X60">
        <v>-0.2709</v>
      </c>
      <c r="Y60">
        <v>-0.6853</v>
      </c>
      <c r="Z60">
        <v>0.1435</v>
      </c>
      <c r="AA60">
        <v>0.7626811984</v>
      </c>
      <c r="AB60">
        <v>0.5039447257</v>
      </c>
      <c r="AC60">
        <v>1.1542587524</v>
      </c>
      <c r="AD60">
        <v>0.4469476086</v>
      </c>
      <c r="AE60">
        <v>-0.2315</v>
      </c>
      <c r="AF60">
        <v>-0.8281</v>
      </c>
      <c r="AG60">
        <v>0.3651</v>
      </c>
      <c r="AH60">
        <v>0.0004937825</v>
      </c>
      <c r="AI60">
        <v>-0.4994</v>
      </c>
      <c r="AJ60">
        <v>-0.7803</v>
      </c>
      <c r="AK60">
        <v>-0.2185</v>
      </c>
    </row>
    <row r="61" spans="1:37" ht="12.75">
      <c r="A61" t="s">
        <v>42</v>
      </c>
      <c r="B61">
        <v>100</v>
      </c>
      <c r="C61">
        <v>55858</v>
      </c>
      <c r="D61">
        <v>0.0019370288</v>
      </c>
      <c r="E61">
        <v>0.0015450516</v>
      </c>
      <c r="F61">
        <v>0.00242845</v>
      </c>
      <c r="G61">
        <v>0.9940316677</v>
      </c>
      <c r="H61">
        <v>0.0017902539</v>
      </c>
      <c r="I61">
        <v>0.0001788651</v>
      </c>
      <c r="J61">
        <v>0.0009</v>
      </c>
      <c r="K61">
        <v>-0.2252</v>
      </c>
      <c r="L61">
        <v>0.227</v>
      </c>
      <c r="M61">
        <v>1.0008632824</v>
      </c>
      <c r="N61">
        <v>0.7983285741</v>
      </c>
      <c r="O61">
        <v>1.2547807287</v>
      </c>
      <c r="P61">
        <v>85</v>
      </c>
      <c r="Q61">
        <v>51901</v>
      </c>
      <c r="R61">
        <v>0.0018125994</v>
      </c>
      <c r="S61">
        <v>0.0014284263</v>
      </c>
      <c r="T61">
        <v>0.0023000953</v>
      </c>
      <c r="U61">
        <v>0.7381756451</v>
      </c>
      <c r="V61">
        <v>0.0016377334</v>
      </c>
      <c r="W61">
        <v>0.0001774916</v>
      </c>
      <c r="X61">
        <v>0.0406</v>
      </c>
      <c r="Y61">
        <v>-0.1976</v>
      </c>
      <c r="Z61">
        <v>0.2788</v>
      </c>
      <c r="AA61">
        <v>1.0414592685</v>
      </c>
      <c r="AB61">
        <v>0.8207261788</v>
      </c>
      <c r="AC61">
        <v>1.3215581954</v>
      </c>
      <c r="AD61">
        <v>0.8420302416</v>
      </c>
      <c r="AE61">
        <v>0.0316</v>
      </c>
      <c r="AF61">
        <v>-0.279</v>
      </c>
      <c r="AG61">
        <v>0.3422</v>
      </c>
      <c r="AH61">
        <v>0.9589352745</v>
      </c>
      <c r="AI61">
        <v>-0.0039</v>
      </c>
      <c r="AJ61">
        <v>-0.1511</v>
      </c>
      <c r="AK61">
        <v>0.1434</v>
      </c>
    </row>
    <row r="62" spans="1:37" ht="12.75">
      <c r="A62" t="s">
        <v>43</v>
      </c>
      <c r="B62">
        <v>94</v>
      </c>
      <c r="C62">
        <v>27460</v>
      </c>
      <c r="D62">
        <v>0.0035239498</v>
      </c>
      <c r="E62">
        <v>0.0028015148</v>
      </c>
      <c r="F62">
        <v>0.0044326812</v>
      </c>
      <c r="G62" s="4">
        <v>3.0592113E-07</v>
      </c>
      <c r="H62">
        <v>0.003423161</v>
      </c>
      <c r="I62">
        <v>0.0003524673</v>
      </c>
      <c r="J62">
        <v>0.5993</v>
      </c>
      <c r="K62">
        <v>0.3699</v>
      </c>
      <c r="L62">
        <v>0.8287</v>
      </c>
      <c r="M62">
        <v>1.8208257412</v>
      </c>
      <c r="N62">
        <v>1.4475434117</v>
      </c>
      <c r="O62">
        <v>2.2903674964</v>
      </c>
      <c r="P62">
        <v>76</v>
      </c>
      <c r="Q62">
        <v>27048</v>
      </c>
      <c r="R62">
        <v>0.0028311815</v>
      </c>
      <c r="S62">
        <v>0.002200863</v>
      </c>
      <c r="T62">
        <v>0.0036420208</v>
      </c>
      <c r="U62">
        <v>0.0001527331</v>
      </c>
      <c r="V62">
        <v>0.0028098196</v>
      </c>
      <c r="W62">
        <v>0.0003218553</v>
      </c>
      <c r="X62">
        <v>0.4866</v>
      </c>
      <c r="Y62">
        <v>0.2347</v>
      </c>
      <c r="Z62">
        <v>0.7384</v>
      </c>
      <c r="AA62">
        <v>1.6267026487</v>
      </c>
      <c r="AB62">
        <v>1.2645426072</v>
      </c>
      <c r="AC62">
        <v>2.0925839053</v>
      </c>
      <c r="AD62">
        <v>0.2647872498</v>
      </c>
      <c r="AE62">
        <v>0.1841</v>
      </c>
      <c r="AF62">
        <v>-0.1395</v>
      </c>
      <c r="AG62">
        <v>0.5076</v>
      </c>
      <c r="AH62" s="4">
        <v>3.8458157E-08</v>
      </c>
      <c r="AI62">
        <v>0.4496</v>
      </c>
      <c r="AJ62">
        <v>0.2893</v>
      </c>
      <c r="AK62">
        <v>0.6099</v>
      </c>
    </row>
    <row r="63" spans="1:37" ht="12.75">
      <c r="A63" t="s">
        <v>44</v>
      </c>
      <c r="B63">
        <v>153</v>
      </c>
      <c r="C63">
        <v>52807</v>
      </c>
      <c r="D63">
        <v>0.0029795431</v>
      </c>
      <c r="E63">
        <v>0.0024600422</v>
      </c>
      <c r="F63">
        <v>0.0036087499</v>
      </c>
      <c r="G63">
        <v>1.01488E-05</v>
      </c>
      <c r="H63">
        <v>0.0028973432</v>
      </c>
      <c r="I63">
        <v>0.0002338967</v>
      </c>
      <c r="J63">
        <v>0.4315</v>
      </c>
      <c r="K63">
        <v>0.2399</v>
      </c>
      <c r="L63">
        <v>0.6231</v>
      </c>
      <c r="M63">
        <v>1.5395306545</v>
      </c>
      <c r="N63">
        <v>1.2711044107</v>
      </c>
      <c r="O63">
        <v>1.8646419729</v>
      </c>
      <c r="P63">
        <v>155</v>
      </c>
      <c r="Q63">
        <v>52518</v>
      </c>
      <c r="R63">
        <v>0.002956826</v>
      </c>
      <c r="S63">
        <v>0.0024368331</v>
      </c>
      <c r="T63">
        <v>0.0035877795</v>
      </c>
      <c r="U63" s="4">
        <v>7.8541353E-08</v>
      </c>
      <c r="V63">
        <v>0.0029513691</v>
      </c>
      <c r="W63">
        <v>0.0002367096</v>
      </c>
      <c r="X63">
        <v>0.53</v>
      </c>
      <c r="Y63">
        <v>0.3366</v>
      </c>
      <c r="Z63">
        <v>0.7234</v>
      </c>
      <c r="AA63">
        <v>1.6988937951</v>
      </c>
      <c r="AB63">
        <v>1.4001231876</v>
      </c>
      <c r="AC63">
        <v>2.0614187041</v>
      </c>
      <c r="AD63">
        <v>0.8317134516</v>
      </c>
      <c r="AE63">
        <v>-0.0272</v>
      </c>
      <c r="AF63">
        <v>-0.2776</v>
      </c>
      <c r="AG63">
        <v>0.2233</v>
      </c>
      <c r="AH63" s="4">
        <v>8.02544E-19</v>
      </c>
      <c r="AI63">
        <v>0.5397</v>
      </c>
      <c r="AJ63">
        <v>0.4203</v>
      </c>
      <c r="AK63">
        <v>0.6592</v>
      </c>
    </row>
    <row r="64" spans="1:37" ht="12.75">
      <c r="A64" t="s">
        <v>38</v>
      </c>
      <c r="B64">
        <v>77</v>
      </c>
      <c r="C64">
        <v>59879</v>
      </c>
      <c r="D64">
        <v>0.0013159185</v>
      </c>
      <c r="E64">
        <v>0.0010268201</v>
      </c>
      <c r="F64">
        <v>0.0016864119</v>
      </c>
      <c r="G64">
        <v>0.0023049722</v>
      </c>
      <c r="H64">
        <v>0.0012859266</v>
      </c>
      <c r="I64">
        <v>0.0001464507</v>
      </c>
      <c r="J64">
        <v>-0.3858</v>
      </c>
      <c r="K64">
        <v>-0.6338</v>
      </c>
      <c r="L64">
        <v>-0.1377</v>
      </c>
      <c r="M64">
        <v>0.6799354316</v>
      </c>
      <c r="N64">
        <v>0.5305581904</v>
      </c>
      <c r="O64">
        <v>0.871369436</v>
      </c>
      <c r="P64">
        <v>64</v>
      </c>
      <c r="Q64">
        <v>66008</v>
      </c>
      <c r="R64">
        <v>0.0009783515</v>
      </c>
      <c r="S64">
        <v>0.0007470681</v>
      </c>
      <c r="T64">
        <v>0.0012812376</v>
      </c>
      <c r="U64">
        <v>2.84046E-05</v>
      </c>
      <c r="V64">
        <v>0.0009695794</v>
      </c>
      <c r="W64">
        <v>0.0001211387</v>
      </c>
      <c r="X64">
        <v>-0.576</v>
      </c>
      <c r="Y64">
        <v>-0.8457</v>
      </c>
      <c r="Z64">
        <v>-0.3063</v>
      </c>
      <c r="AA64">
        <v>0.5621282256</v>
      </c>
      <c r="AB64">
        <v>0.4292404639</v>
      </c>
      <c r="AC64">
        <v>0.7361564638</v>
      </c>
      <c r="AD64">
        <v>0.1435194153</v>
      </c>
      <c r="AE64">
        <v>0.2616</v>
      </c>
      <c r="AF64">
        <v>-0.0889</v>
      </c>
      <c r="AG64">
        <v>0.6121</v>
      </c>
      <c r="AH64" s="4">
        <v>4.832829E-09</v>
      </c>
      <c r="AI64">
        <v>-0.499</v>
      </c>
      <c r="AJ64">
        <v>-0.6661</v>
      </c>
      <c r="AK64">
        <v>-0.3319</v>
      </c>
    </row>
    <row r="65" spans="1:37" ht="12.75">
      <c r="A65" t="s">
        <v>37</v>
      </c>
      <c r="B65">
        <v>157</v>
      </c>
      <c r="C65">
        <v>103338</v>
      </c>
      <c r="D65">
        <v>0.0015434126</v>
      </c>
      <c r="E65">
        <v>0.0012760895</v>
      </c>
      <c r="F65">
        <v>0.0018667361</v>
      </c>
      <c r="G65">
        <v>0.0197016028</v>
      </c>
      <c r="H65">
        <v>0.0015192862</v>
      </c>
      <c r="I65">
        <v>0.0001211601</v>
      </c>
      <c r="J65">
        <v>-0.2263</v>
      </c>
      <c r="K65">
        <v>-0.4165</v>
      </c>
      <c r="L65">
        <v>-0.0361</v>
      </c>
      <c r="M65">
        <v>0.7974816637</v>
      </c>
      <c r="N65">
        <v>0.6593557569</v>
      </c>
      <c r="O65">
        <v>0.9645430366</v>
      </c>
      <c r="P65">
        <v>95</v>
      </c>
      <c r="Q65">
        <v>101530</v>
      </c>
      <c r="R65">
        <v>0.0009614325</v>
      </c>
      <c r="S65">
        <v>0.0007635035</v>
      </c>
      <c r="T65">
        <v>0.0012106722</v>
      </c>
      <c r="U65" s="4">
        <v>4.5071301E-07</v>
      </c>
      <c r="V65">
        <v>0.000935684</v>
      </c>
      <c r="W65">
        <v>9.59542E-05</v>
      </c>
      <c r="X65">
        <v>-0.5935</v>
      </c>
      <c r="Y65">
        <v>-0.824</v>
      </c>
      <c r="Z65">
        <v>-0.363</v>
      </c>
      <c r="AA65">
        <v>0.5524071183</v>
      </c>
      <c r="AB65">
        <v>0.4386837038</v>
      </c>
      <c r="AC65">
        <v>0.6956119449</v>
      </c>
      <c r="AD65">
        <v>0.0020747604</v>
      </c>
      <c r="AE65">
        <v>0.4385</v>
      </c>
      <c r="AF65">
        <v>0.1594</v>
      </c>
      <c r="AG65">
        <v>0.7176</v>
      </c>
      <c r="AH65" s="4">
        <v>4.6683295E-08</v>
      </c>
      <c r="AI65">
        <v>-0.3674</v>
      </c>
      <c r="AJ65">
        <v>-0.4992</v>
      </c>
      <c r="AK65">
        <v>-0.2356</v>
      </c>
    </row>
    <row r="66" spans="1:37" ht="12.75">
      <c r="A66" t="s">
        <v>35</v>
      </c>
      <c r="B66">
        <v>101</v>
      </c>
      <c r="C66">
        <v>53984</v>
      </c>
      <c r="D66">
        <v>0.0019614561</v>
      </c>
      <c r="E66">
        <v>0.0015701087</v>
      </c>
      <c r="F66">
        <v>0.0024503461</v>
      </c>
      <c r="G66">
        <v>0.9060918484</v>
      </c>
      <c r="H66">
        <v>0.0018709247</v>
      </c>
      <c r="I66">
        <v>0.0001859897</v>
      </c>
      <c r="J66">
        <v>0.0134</v>
      </c>
      <c r="K66">
        <v>-0.2091</v>
      </c>
      <c r="L66">
        <v>0.2359</v>
      </c>
      <c r="M66">
        <v>1.0134848402</v>
      </c>
      <c r="N66">
        <v>0.8112755815</v>
      </c>
      <c r="O66">
        <v>1.2660944624</v>
      </c>
      <c r="P66">
        <v>86</v>
      </c>
      <c r="Q66">
        <v>60726</v>
      </c>
      <c r="R66">
        <v>0.0014719251</v>
      </c>
      <c r="S66">
        <v>0.001156482</v>
      </c>
      <c r="T66">
        <v>0.0018734089</v>
      </c>
      <c r="U66">
        <v>0.1732917822</v>
      </c>
      <c r="V66">
        <v>0.0014161973</v>
      </c>
      <c r="W66">
        <v>0.0001526043</v>
      </c>
      <c r="X66">
        <v>-0.1676</v>
      </c>
      <c r="Y66">
        <v>-0.4088</v>
      </c>
      <c r="Z66">
        <v>0.0736</v>
      </c>
      <c r="AA66">
        <v>0.845719191</v>
      </c>
      <c r="AB66">
        <v>0.6644760505</v>
      </c>
      <c r="AC66">
        <v>1.0763983884</v>
      </c>
      <c r="AD66">
        <v>0.1110657935</v>
      </c>
      <c r="AE66">
        <v>0.2523</v>
      </c>
      <c r="AF66">
        <v>-0.058</v>
      </c>
      <c r="AG66">
        <v>0.5627</v>
      </c>
      <c r="AH66">
        <v>0.3681747466</v>
      </c>
      <c r="AI66">
        <v>-0.0676</v>
      </c>
      <c r="AJ66">
        <v>-0.2149</v>
      </c>
      <c r="AK66">
        <v>0.0796</v>
      </c>
    </row>
    <row r="67" spans="1:37" ht="12.75">
      <c r="A67" t="s">
        <v>36</v>
      </c>
      <c r="B67">
        <v>55</v>
      </c>
      <c r="C67">
        <v>31024</v>
      </c>
      <c r="D67">
        <v>0.0017596655</v>
      </c>
      <c r="E67">
        <v>0.0013210024</v>
      </c>
      <c r="F67">
        <v>0.0023439949</v>
      </c>
      <c r="G67">
        <v>0.5153529861</v>
      </c>
      <c r="H67">
        <v>0.001772821</v>
      </c>
      <c r="I67">
        <v>0.0002388352</v>
      </c>
      <c r="J67">
        <v>-0.0952</v>
      </c>
      <c r="K67">
        <v>-0.3819</v>
      </c>
      <c r="L67">
        <v>0.1916</v>
      </c>
      <c r="M67">
        <v>0.9092196331</v>
      </c>
      <c r="N67">
        <v>0.6825622667</v>
      </c>
      <c r="O67">
        <v>1.2111427508</v>
      </c>
      <c r="P67">
        <v>45</v>
      </c>
      <c r="Q67">
        <v>31962</v>
      </c>
      <c r="R67">
        <v>0.0014109562</v>
      </c>
      <c r="S67">
        <v>0.0010296812</v>
      </c>
      <c r="T67">
        <v>0.0019334115</v>
      </c>
      <c r="U67">
        <v>0.1916320768</v>
      </c>
      <c r="V67">
        <v>0.0014079219</v>
      </c>
      <c r="W67">
        <v>0.0002097328</v>
      </c>
      <c r="X67">
        <v>-0.2099</v>
      </c>
      <c r="Y67">
        <v>-0.5249</v>
      </c>
      <c r="Z67">
        <v>0.1051</v>
      </c>
      <c r="AA67">
        <v>0.8106884902</v>
      </c>
      <c r="AB67">
        <v>0.5916205482</v>
      </c>
      <c r="AC67">
        <v>1.110873904</v>
      </c>
      <c r="AD67">
        <v>0.3765723483</v>
      </c>
      <c r="AE67">
        <v>0.186</v>
      </c>
      <c r="AF67">
        <v>-0.2263</v>
      </c>
      <c r="AG67">
        <v>0.5984</v>
      </c>
      <c r="AH67">
        <v>0.077046639</v>
      </c>
      <c r="AI67">
        <v>-0.1728</v>
      </c>
      <c r="AJ67">
        <v>-0.3644</v>
      </c>
      <c r="AK67">
        <v>0.0188</v>
      </c>
    </row>
    <row r="68" spans="1:37" ht="12.75">
      <c r="A68" t="s">
        <v>28</v>
      </c>
      <c r="B68">
        <v>20</v>
      </c>
      <c r="C68">
        <v>37095</v>
      </c>
      <c r="D68">
        <v>0.000508508</v>
      </c>
      <c r="E68">
        <v>0.0003170997</v>
      </c>
      <c r="F68">
        <v>0.0008154546</v>
      </c>
      <c r="G68" s="4">
        <v>2.9071878E-08</v>
      </c>
      <c r="H68">
        <v>0.0005391562</v>
      </c>
      <c r="I68">
        <v>0.0001205265</v>
      </c>
      <c r="J68">
        <v>-1.3366</v>
      </c>
      <c r="K68">
        <v>-1.8088</v>
      </c>
      <c r="L68">
        <v>-0.8643</v>
      </c>
      <c r="M68">
        <v>0.262746201</v>
      </c>
      <c r="N68">
        <v>0.1638454756</v>
      </c>
      <c r="O68">
        <v>0.4213455751</v>
      </c>
      <c r="P68">
        <v>37</v>
      </c>
      <c r="Q68">
        <v>41757</v>
      </c>
      <c r="R68">
        <v>0.0008629632</v>
      </c>
      <c r="S68">
        <v>0.0006104879</v>
      </c>
      <c r="T68">
        <v>0.0012198529</v>
      </c>
      <c r="U68">
        <v>7.11029E-05</v>
      </c>
      <c r="V68">
        <v>0.000886079</v>
      </c>
      <c r="W68">
        <v>0.0001456059</v>
      </c>
      <c r="X68">
        <v>-0.7015</v>
      </c>
      <c r="Y68">
        <v>-1.0476</v>
      </c>
      <c r="Z68">
        <v>-0.3554</v>
      </c>
      <c r="AA68">
        <v>0.4958299067</v>
      </c>
      <c r="AB68">
        <v>0.3507660144</v>
      </c>
      <c r="AC68">
        <v>0.7008868771</v>
      </c>
      <c r="AD68">
        <v>0.0549543466</v>
      </c>
      <c r="AE68">
        <v>-0.5637</v>
      </c>
      <c r="AF68">
        <v>-1.1394</v>
      </c>
      <c r="AG68">
        <v>0.012</v>
      </c>
      <c r="AH68" s="4">
        <v>4.541028E-14</v>
      </c>
      <c r="AI68">
        <v>-1.0169</v>
      </c>
      <c r="AJ68">
        <v>-1.2811</v>
      </c>
      <c r="AK68">
        <v>-0.7527</v>
      </c>
    </row>
    <row r="69" spans="1:37" ht="12.75">
      <c r="A69" t="s">
        <v>27</v>
      </c>
      <c r="B69">
        <v>8</v>
      </c>
      <c r="C69">
        <v>10387</v>
      </c>
      <c r="D69">
        <v>0.0008011787</v>
      </c>
      <c r="E69">
        <v>0.0003885866</v>
      </c>
      <c r="F69">
        <v>0.0016518514</v>
      </c>
      <c r="G69">
        <v>0.016893479</v>
      </c>
      <c r="H69">
        <v>0.0007701935</v>
      </c>
      <c r="I69">
        <v>0.0002721996</v>
      </c>
      <c r="J69">
        <v>-0.882</v>
      </c>
      <c r="K69">
        <v>-1.6055</v>
      </c>
      <c r="L69">
        <v>-0.1584</v>
      </c>
      <c r="M69">
        <v>0.4139692484</v>
      </c>
      <c r="N69">
        <v>0.2007827965</v>
      </c>
      <c r="O69">
        <v>0.8535120618</v>
      </c>
      <c r="P69" s="36"/>
      <c r="Q69" s="36"/>
      <c r="R69" s="36"/>
      <c r="S69" s="36"/>
      <c r="T69" s="36"/>
      <c r="U69" s="36"/>
      <c r="V69" s="36"/>
      <c r="W69" s="36"/>
      <c r="X69" s="36"/>
      <c r="Y69" s="36"/>
      <c r="Z69" s="36"/>
      <c r="AA69" s="36"/>
      <c r="AB69" s="36"/>
      <c r="AC69" s="36"/>
      <c r="AD69">
        <v>0.2948050017</v>
      </c>
      <c r="AE69">
        <v>0.7019</v>
      </c>
      <c r="AF69">
        <v>-0.6112</v>
      </c>
      <c r="AG69">
        <v>2.015</v>
      </c>
      <c r="AH69">
        <v>6.41613E-05</v>
      </c>
      <c r="AI69">
        <v>-1.1713</v>
      </c>
      <c r="AJ69">
        <v>-1.7457</v>
      </c>
      <c r="AK69">
        <v>-0.5969</v>
      </c>
    </row>
    <row r="70" spans="1:37" ht="12.75">
      <c r="A70" t="s">
        <v>30</v>
      </c>
      <c r="B70">
        <v>34</v>
      </c>
      <c r="C70">
        <v>20280</v>
      </c>
      <c r="D70">
        <v>0.0017308779</v>
      </c>
      <c r="E70">
        <v>0.0012097592</v>
      </c>
      <c r="F70">
        <v>0.0024764747</v>
      </c>
      <c r="G70">
        <v>0.5412143303</v>
      </c>
      <c r="H70">
        <v>0.0016765286</v>
      </c>
      <c r="I70">
        <v>0.0002872812</v>
      </c>
      <c r="J70">
        <v>-0.1117</v>
      </c>
      <c r="K70">
        <v>-0.4699</v>
      </c>
      <c r="L70">
        <v>0.2465</v>
      </c>
      <c r="M70">
        <v>0.894345032</v>
      </c>
      <c r="N70">
        <v>0.6250829115</v>
      </c>
      <c r="O70">
        <v>1.2795951089</v>
      </c>
      <c r="P70">
        <v>36</v>
      </c>
      <c r="Q70">
        <v>20528</v>
      </c>
      <c r="R70">
        <v>0.0018396996</v>
      </c>
      <c r="S70">
        <v>0.0012792586</v>
      </c>
      <c r="T70">
        <v>0.0026456688</v>
      </c>
      <c r="U70">
        <v>0.7647872356</v>
      </c>
      <c r="V70">
        <v>0.0017537023</v>
      </c>
      <c r="W70">
        <v>0.0002920273</v>
      </c>
      <c r="X70">
        <v>0.0555</v>
      </c>
      <c r="Y70">
        <v>-0.3079</v>
      </c>
      <c r="Z70">
        <v>0.4188</v>
      </c>
      <c r="AA70">
        <v>1.0570301443</v>
      </c>
      <c r="AB70">
        <v>0.7350194095</v>
      </c>
      <c r="AC70">
        <v>1.5201132263</v>
      </c>
      <c r="AD70">
        <v>0.7066886011</v>
      </c>
      <c r="AE70">
        <v>-0.0958</v>
      </c>
      <c r="AF70">
        <v>-0.5947</v>
      </c>
      <c r="AG70">
        <v>0.4031</v>
      </c>
      <c r="AH70">
        <v>0.1157896694</v>
      </c>
      <c r="AI70">
        <v>-0.2039</v>
      </c>
      <c r="AJ70">
        <v>-0.4581</v>
      </c>
      <c r="AK70">
        <v>0.0502</v>
      </c>
    </row>
    <row r="71" spans="1:37" ht="12.75">
      <c r="A71" t="s">
        <v>26</v>
      </c>
      <c r="B71">
        <v>29</v>
      </c>
      <c r="C71">
        <v>22738</v>
      </c>
      <c r="D71">
        <v>0.0013334527</v>
      </c>
      <c r="E71">
        <v>0.0009077699</v>
      </c>
      <c r="F71">
        <v>0.0019587521</v>
      </c>
      <c r="G71">
        <v>0.0576009282</v>
      </c>
      <c r="H71">
        <v>0.001275398</v>
      </c>
      <c r="I71">
        <v>0.0002366844</v>
      </c>
      <c r="J71">
        <v>-0.3725</v>
      </c>
      <c r="K71">
        <v>-0.7571</v>
      </c>
      <c r="L71">
        <v>0.012</v>
      </c>
      <c r="M71">
        <v>0.6889953551</v>
      </c>
      <c r="N71">
        <v>0.4690449214</v>
      </c>
      <c r="O71">
        <v>1.0120877078</v>
      </c>
      <c r="P71">
        <v>27</v>
      </c>
      <c r="Q71">
        <v>24739</v>
      </c>
      <c r="R71">
        <v>0.0011335953</v>
      </c>
      <c r="S71">
        <v>0.0007609319</v>
      </c>
      <c r="T71">
        <v>0.0016887692</v>
      </c>
      <c r="U71">
        <v>0.0350172104</v>
      </c>
      <c r="V71">
        <v>0.0010913942</v>
      </c>
      <c r="W71">
        <v>0.0002099243</v>
      </c>
      <c r="X71">
        <v>-0.4287</v>
      </c>
      <c r="Y71">
        <v>-0.8274</v>
      </c>
      <c r="Z71">
        <v>-0.0301</v>
      </c>
      <c r="AA71">
        <v>0.6513261475</v>
      </c>
      <c r="AB71">
        <v>0.4372061491</v>
      </c>
      <c r="AC71">
        <v>0.9703105762</v>
      </c>
      <c r="AD71">
        <v>0.6454773807</v>
      </c>
      <c r="AE71">
        <v>0.1276</v>
      </c>
      <c r="AF71">
        <v>-0.4159</v>
      </c>
      <c r="AG71">
        <v>0.671</v>
      </c>
      <c r="AH71">
        <v>7.39241E-05</v>
      </c>
      <c r="AI71">
        <v>-0.5746</v>
      </c>
      <c r="AJ71">
        <v>-0.8588</v>
      </c>
      <c r="AK71">
        <v>-0.2904</v>
      </c>
    </row>
    <row r="72" spans="1:37" ht="12.75">
      <c r="A72" t="s">
        <v>25</v>
      </c>
      <c r="B72">
        <v>69</v>
      </c>
      <c r="C72">
        <v>23391</v>
      </c>
      <c r="D72">
        <v>0.0026902518</v>
      </c>
      <c r="E72">
        <v>0.0020424424</v>
      </c>
      <c r="F72">
        <v>0.0035435294</v>
      </c>
      <c r="G72">
        <v>0.0191238126</v>
      </c>
      <c r="H72">
        <v>0.0029498525</v>
      </c>
      <c r="I72">
        <v>0.0003545963</v>
      </c>
      <c r="J72">
        <v>0.3293</v>
      </c>
      <c r="K72">
        <v>0.0539</v>
      </c>
      <c r="L72">
        <v>0.6048</v>
      </c>
      <c r="M72">
        <v>1.3900538014</v>
      </c>
      <c r="N72">
        <v>1.0553305277</v>
      </c>
      <c r="O72">
        <v>1.8309425532</v>
      </c>
      <c r="P72">
        <v>92</v>
      </c>
      <c r="Q72">
        <v>26363</v>
      </c>
      <c r="R72">
        <v>0.0034154373</v>
      </c>
      <c r="S72">
        <v>0.0027088152</v>
      </c>
      <c r="T72">
        <v>0.0043063891</v>
      </c>
      <c r="U72" s="4">
        <v>1.1945925E-08</v>
      </c>
      <c r="V72">
        <v>0.0034897394</v>
      </c>
      <c r="W72">
        <v>0.0003631951</v>
      </c>
      <c r="X72">
        <v>0.6742</v>
      </c>
      <c r="Y72">
        <v>0.4424</v>
      </c>
      <c r="Z72">
        <v>0.906</v>
      </c>
      <c r="AA72">
        <v>1.9623966082</v>
      </c>
      <c r="AB72">
        <v>1.5563950302</v>
      </c>
      <c r="AC72">
        <v>2.4743078544</v>
      </c>
      <c r="AD72">
        <v>0.1190033242</v>
      </c>
      <c r="AE72">
        <v>-0.2735</v>
      </c>
      <c r="AF72">
        <v>-0.6173</v>
      </c>
      <c r="AG72">
        <v>0.0703</v>
      </c>
      <c r="AH72">
        <v>1.17285E-05</v>
      </c>
      <c r="AI72">
        <v>0.3892</v>
      </c>
      <c r="AJ72">
        <v>0.2151</v>
      </c>
      <c r="AK72">
        <v>0.5632</v>
      </c>
    </row>
    <row r="73" spans="1:37" ht="12.75">
      <c r="A73" t="s">
        <v>29</v>
      </c>
      <c r="B73">
        <v>81</v>
      </c>
      <c r="C73">
        <v>8164</v>
      </c>
      <c r="D73">
        <v>0.0082851101</v>
      </c>
      <c r="E73">
        <v>0.0064805908</v>
      </c>
      <c r="F73">
        <v>0.0105920976</v>
      </c>
      <c r="G73" s="4">
        <v>4.005551E-31</v>
      </c>
      <c r="H73">
        <v>0.0099216071</v>
      </c>
      <c r="I73">
        <v>0.0010969184</v>
      </c>
      <c r="J73">
        <v>1.4542</v>
      </c>
      <c r="K73">
        <v>1.2085</v>
      </c>
      <c r="L73">
        <v>1.6998</v>
      </c>
      <c r="M73">
        <v>4.2809185115</v>
      </c>
      <c r="N73">
        <v>3.3485228963</v>
      </c>
      <c r="O73">
        <v>5.4729395227</v>
      </c>
      <c r="P73">
        <v>164</v>
      </c>
      <c r="Q73">
        <v>9940</v>
      </c>
      <c r="R73">
        <v>0.0138042815</v>
      </c>
      <c r="S73">
        <v>0.0114212166</v>
      </c>
      <c r="T73">
        <v>0.0166845786</v>
      </c>
      <c r="U73" s="4">
        <v>9.15224E-102</v>
      </c>
      <c r="V73">
        <v>0.016498994</v>
      </c>
      <c r="W73">
        <v>0.0012776825</v>
      </c>
      <c r="X73">
        <v>2.0708</v>
      </c>
      <c r="Y73">
        <v>1.8813</v>
      </c>
      <c r="Z73">
        <v>2.2603</v>
      </c>
      <c r="AA73">
        <v>7.9314806525</v>
      </c>
      <c r="AB73">
        <v>6.5622509271</v>
      </c>
      <c r="AC73">
        <v>9.586403513</v>
      </c>
      <c r="AD73">
        <v>0.0002399456</v>
      </c>
      <c r="AE73">
        <v>-0.5453</v>
      </c>
      <c r="AF73">
        <v>-0.8363</v>
      </c>
      <c r="AG73">
        <v>-0.2543</v>
      </c>
      <c r="AH73" s="4">
        <v>9.91981E-113</v>
      </c>
      <c r="AI73">
        <v>1.6433</v>
      </c>
      <c r="AJ73">
        <v>1.5005</v>
      </c>
      <c r="AK73">
        <v>1.786</v>
      </c>
    </row>
    <row r="74" spans="1:37" ht="12.75">
      <c r="A74" t="s">
        <v>39</v>
      </c>
      <c r="B74">
        <v>86</v>
      </c>
      <c r="C74">
        <v>33513</v>
      </c>
      <c r="D74">
        <v>0.0024883827</v>
      </c>
      <c r="E74">
        <v>0.0019626347</v>
      </c>
      <c r="F74">
        <v>0.0031549675</v>
      </c>
      <c r="G74">
        <v>0.0379368462</v>
      </c>
      <c r="H74">
        <v>0.0025661684</v>
      </c>
      <c r="I74">
        <v>0.0002763618</v>
      </c>
      <c r="J74">
        <v>0.2513</v>
      </c>
      <c r="K74">
        <v>0.014</v>
      </c>
      <c r="L74">
        <v>0.4887</v>
      </c>
      <c r="M74">
        <v>1.2857479907</v>
      </c>
      <c r="N74">
        <v>1.0140938382</v>
      </c>
      <c r="O74">
        <v>1.6301725081</v>
      </c>
      <c r="P74">
        <v>71</v>
      </c>
      <c r="Q74">
        <v>30350</v>
      </c>
      <c r="R74">
        <v>0.0023058229</v>
      </c>
      <c r="S74">
        <v>0.0017788143</v>
      </c>
      <c r="T74">
        <v>0.0029889682</v>
      </c>
      <c r="U74">
        <v>0.033613157</v>
      </c>
      <c r="V74">
        <v>0.002339374</v>
      </c>
      <c r="W74">
        <v>0.0002773077</v>
      </c>
      <c r="X74">
        <v>0.2813</v>
      </c>
      <c r="Y74">
        <v>0.0218</v>
      </c>
      <c r="Z74">
        <v>0.5408</v>
      </c>
      <c r="AA74">
        <v>1.3248490856</v>
      </c>
      <c r="AB74">
        <v>1.0220474714</v>
      </c>
      <c r="AC74">
        <v>1.7173616186</v>
      </c>
      <c r="AD74">
        <v>0.8087142313</v>
      </c>
      <c r="AE74">
        <v>0.0414</v>
      </c>
      <c r="AF74">
        <v>-0.2937</v>
      </c>
      <c r="AG74">
        <v>0.3764</v>
      </c>
      <c r="AH74">
        <v>0.0015476759</v>
      </c>
      <c r="AI74">
        <v>0.2533</v>
      </c>
      <c r="AJ74">
        <v>0.0965</v>
      </c>
      <c r="AK74">
        <v>0.4101</v>
      </c>
    </row>
    <row r="75" spans="1:37" ht="12.75">
      <c r="A75" t="s">
        <v>40</v>
      </c>
      <c r="B75">
        <v>222</v>
      </c>
      <c r="C75">
        <v>36432</v>
      </c>
      <c r="D75">
        <v>0.0055087546</v>
      </c>
      <c r="E75">
        <v>0.0046438437</v>
      </c>
      <c r="F75">
        <v>0.0065347543</v>
      </c>
      <c r="G75" s="4">
        <v>3.391137E-33</v>
      </c>
      <c r="H75">
        <v>0.0060935441</v>
      </c>
      <c r="I75">
        <v>0.000407724</v>
      </c>
      <c r="J75">
        <v>1.046</v>
      </c>
      <c r="K75">
        <v>0.8753</v>
      </c>
      <c r="L75">
        <v>1.2168</v>
      </c>
      <c r="M75">
        <v>2.8463749106</v>
      </c>
      <c r="N75">
        <v>2.399475215</v>
      </c>
      <c r="O75">
        <v>3.3765091972</v>
      </c>
      <c r="P75">
        <v>179</v>
      </c>
      <c r="Q75">
        <v>36573</v>
      </c>
      <c r="R75">
        <v>0.0045249085</v>
      </c>
      <c r="S75">
        <v>0.0037670251</v>
      </c>
      <c r="T75">
        <v>0.0054352697</v>
      </c>
      <c r="U75" s="4">
        <v>1.686036E-24</v>
      </c>
      <c r="V75">
        <v>0.0048943209</v>
      </c>
      <c r="W75">
        <v>0.0003649224</v>
      </c>
      <c r="X75">
        <v>0.9555</v>
      </c>
      <c r="Y75">
        <v>0.7721</v>
      </c>
      <c r="Z75">
        <v>1.1388</v>
      </c>
      <c r="AA75">
        <v>2.5998618321</v>
      </c>
      <c r="AB75">
        <v>2.1644072094</v>
      </c>
      <c r="AC75">
        <v>3.1229250746</v>
      </c>
      <c r="AD75">
        <v>0.1613736739</v>
      </c>
      <c r="AE75">
        <v>0.1619</v>
      </c>
      <c r="AF75">
        <v>-0.0647</v>
      </c>
      <c r="AG75">
        <v>0.3886</v>
      </c>
      <c r="AH75" s="4">
        <v>3.760082E-80</v>
      </c>
      <c r="AI75">
        <v>1.065</v>
      </c>
      <c r="AJ75">
        <v>0.9549</v>
      </c>
      <c r="AK75">
        <v>1.1751</v>
      </c>
    </row>
    <row r="76" spans="1:37" ht="12.75">
      <c r="A76" t="s">
        <v>41</v>
      </c>
      <c r="B76">
        <v>163</v>
      </c>
      <c r="C76">
        <v>13789</v>
      </c>
      <c r="D76">
        <v>0.0096575841</v>
      </c>
      <c r="E76">
        <v>0.0079625074</v>
      </c>
      <c r="F76">
        <v>0.0117135126</v>
      </c>
      <c r="G76" s="4">
        <v>6.650285E-60</v>
      </c>
      <c r="H76">
        <v>0.0118210168</v>
      </c>
      <c r="I76">
        <v>0.0009204047</v>
      </c>
      <c r="J76">
        <v>1.6075</v>
      </c>
      <c r="K76">
        <v>1.4145</v>
      </c>
      <c r="L76">
        <v>1.8005</v>
      </c>
      <c r="M76">
        <v>4.9900761749</v>
      </c>
      <c r="N76">
        <v>4.1142296033</v>
      </c>
      <c r="O76">
        <v>6.0523749602</v>
      </c>
      <c r="P76">
        <v>145</v>
      </c>
      <c r="Q76">
        <v>15853</v>
      </c>
      <c r="R76">
        <v>0.0077212404</v>
      </c>
      <c r="S76">
        <v>0.0063412867</v>
      </c>
      <c r="T76">
        <v>0.0094014916</v>
      </c>
      <c r="U76" s="4">
        <v>9.304904E-50</v>
      </c>
      <c r="V76">
        <v>0.0091465338</v>
      </c>
      <c r="W76">
        <v>0.0007560966</v>
      </c>
      <c r="X76">
        <v>1.4898</v>
      </c>
      <c r="Y76">
        <v>1.2929</v>
      </c>
      <c r="Z76">
        <v>1.6867</v>
      </c>
      <c r="AA76">
        <v>4.4363677441</v>
      </c>
      <c r="AB76">
        <v>3.6434922771</v>
      </c>
      <c r="AC76">
        <v>5.4017841301</v>
      </c>
      <c r="AD76">
        <v>0.1445311433</v>
      </c>
      <c r="AE76">
        <v>0.189</v>
      </c>
      <c r="AF76">
        <v>-0.0649</v>
      </c>
      <c r="AG76">
        <v>0.4428</v>
      </c>
      <c r="AH76" s="4">
        <v>9.0176E-123</v>
      </c>
      <c r="AI76">
        <v>1.5193</v>
      </c>
      <c r="AJ76">
        <v>1.3929</v>
      </c>
      <c r="AK76">
        <v>1.6457</v>
      </c>
    </row>
    <row r="77" spans="1:37" ht="12.75">
      <c r="A77" t="s">
        <v>46</v>
      </c>
      <c r="B77">
        <v>275</v>
      </c>
      <c r="C77">
        <v>50676</v>
      </c>
      <c r="D77">
        <v>0.0047125688</v>
      </c>
      <c r="E77">
        <v>0.0040102492</v>
      </c>
      <c r="F77">
        <v>0.0055378864</v>
      </c>
      <c r="G77" s="4">
        <v>3.142101E-27</v>
      </c>
      <c r="H77">
        <v>0.0054266319</v>
      </c>
      <c r="I77">
        <v>0.0003263491</v>
      </c>
      <c r="J77">
        <v>0.8899</v>
      </c>
      <c r="K77">
        <v>0.7286</v>
      </c>
      <c r="L77">
        <v>1.0513</v>
      </c>
      <c r="M77">
        <v>2.4349854854</v>
      </c>
      <c r="N77">
        <v>2.0720967742</v>
      </c>
      <c r="O77">
        <v>2.8614273175</v>
      </c>
      <c r="P77">
        <v>214</v>
      </c>
      <c r="Q77">
        <v>47092</v>
      </c>
      <c r="R77">
        <v>0.0039924088</v>
      </c>
      <c r="S77">
        <v>0.0033576808</v>
      </c>
      <c r="T77">
        <v>0.0047471241</v>
      </c>
      <c r="U77" s="4">
        <v>5.542219E-21</v>
      </c>
      <c r="V77">
        <v>0.0045442963</v>
      </c>
      <c r="W77">
        <v>0.0003099351</v>
      </c>
      <c r="X77">
        <v>0.8303</v>
      </c>
      <c r="Y77">
        <v>0.6571</v>
      </c>
      <c r="Z77">
        <v>1.0034</v>
      </c>
      <c r="AA77">
        <v>2.2939051801</v>
      </c>
      <c r="AB77">
        <v>1.9292116382</v>
      </c>
      <c r="AC77">
        <v>2.7275395145</v>
      </c>
      <c r="AD77">
        <v>0.2238584035</v>
      </c>
      <c r="AE77">
        <v>0.131</v>
      </c>
      <c r="AF77">
        <v>-0.0801</v>
      </c>
      <c r="AG77">
        <v>0.3422</v>
      </c>
      <c r="AH77" s="4">
        <v>6.879005E-58</v>
      </c>
      <c r="AI77">
        <v>0.867</v>
      </c>
      <c r="AJ77">
        <v>0.761</v>
      </c>
      <c r="AK77">
        <v>0.9729</v>
      </c>
    </row>
    <row r="78" spans="1:37" ht="12.75">
      <c r="A78" t="s">
        <v>48</v>
      </c>
      <c r="B78">
        <v>30</v>
      </c>
      <c r="C78">
        <v>5978</v>
      </c>
      <c r="D78">
        <v>0.0044804369</v>
      </c>
      <c r="E78">
        <v>0.0030813741</v>
      </c>
      <c r="F78">
        <v>0.0065147281</v>
      </c>
      <c r="G78">
        <v>1.10768E-05</v>
      </c>
      <c r="H78">
        <v>0.0050184008</v>
      </c>
      <c r="I78">
        <v>0.0009139285</v>
      </c>
      <c r="J78">
        <v>0.8394</v>
      </c>
      <c r="K78">
        <v>0.4651</v>
      </c>
      <c r="L78">
        <v>1.2138</v>
      </c>
      <c r="M78">
        <v>2.3150428672</v>
      </c>
      <c r="N78">
        <v>1.5921467877</v>
      </c>
      <c r="O78">
        <v>3.3661616618</v>
      </c>
      <c r="P78">
        <v>22</v>
      </c>
      <c r="Q78">
        <v>4578</v>
      </c>
      <c r="R78">
        <v>0.0043385318</v>
      </c>
      <c r="S78">
        <v>0.0028116963</v>
      </c>
      <c r="T78">
        <v>0.0066944847</v>
      </c>
      <c r="U78">
        <v>3.66985E-05</v>
      </c>
      <c r="V78">
        <v>0.004805592</v>
      </c>
      <c r="W78">
        <v>0.0010220909</v>
      </c>
      <c r="X78">
        <v>0.9134</v>
      </c>
      <c r="Y78">
        <v>0.4796</v>
      </c>
      <c r="Z78">
        <v>1.3471</v>
      </c>
      <c r="AA78">
        <v>2.4927759463</v>
      </c>
      <c r="AB78">
        <v>1.6155071103</v>
      </c>
      <c r="AC78">
        <v>3.8464280838</v>
      </c>
      <c r="AD78">
        <v>0.9927044741</v>
      </c>
      <c r="AE78">
        <v>-0.0026</v>
      </c>
      <c r="AF78">
        <v>-0.5655</v>
      </c>
      <c r="AG78">
        <v>0.5602</v>
      </c>
      <c r="AH78" s="4">
        <v>1.4511338E-06</v>
      </c>
      <c r="AI78">
        <v>0.6916</v>
      </c>
      <c r="AJ78">
        <v>0.4102</v>
      </c>
      <c r="AK78">
        <v>0.9729</v>
      </c>
    </row>
    <row r="79" spans="1:37" ht="12.75">
      <c r="A79" t="s">
        <v>47</v>
      </c>
      <c r="B79">
        <v>72</v>
      </c>
      <c r="C79">
        <v>11299</v>
      </c>
      <c r="D79">
        <v>0.005404556</v>
      </c>
      <c r="E79">
        <v>0.0041759841</v>
      </c>
      <c r="F79">
        <v>0.006994573</v>
      </c>
      <c r="G79" s="4">
        <v>5.961913E-15</v>
      </c>
      <c r="H79">
        <v>0.0063722453</v>
      </c>
      <c r="I79">
        <v>0.0007485798</v>
      </c>
      <c r="J79">
        <v>1.0269</v>
      </c>
      <c r="K79">
        <v>0.7691</v>
      </c>
      <c r="L79">
        <v>1.2848</v>
      </c>
      <c r="M79">
        <v>2.7925354366</v>
      </c>
      <c r="N79">
        <v>2.1577320193</v>
      </c>
      <c r="O79">
        <v>3.6140976242</v>
      </c>
      <c r="P79">
        <v>82</v>
      </c>
      <c r="Q79">
        <v>9787</v>
      </c>
      <c r="R79">
        <v>0.0075389438</v>
      </c>
      <c r="S79">
        <v>0.0059152788</v>
      </c>
      <c r="T79">
        <v>0.0096082831</v>
      </c>
      <c r="U79" s="4">
        <v>2.254246E-32</v>
      </c>
      <c r="V79">
        <v>0.0083784612</v>
      </c>
      <c r="W79">
        <v>0.000921362</v>
      </c>
      <c r="X79">
        <v>1.4659</v>
      </c>
      <c r="Y79">
        <v>1.2234</v>
      </c>
      <c r="Z79">
        <v>1.7085</v>
      </c>
      <c r="AA79">
        <v>4.3316261594</v>
      </c>
      <c r="AB79">
        <v>3.3987223022</v>
      </c>
      <c r="AC79">
        <v>5.5205996595</v>
      </c>
      <c r="AD79">
        <v>0.032733251</v>
      </c>
      <c r="AE79">
        <v>-0.3677</v>
      </c>
      <c r="AF79">
        <v>-0.7051</v>
      </c>
      <c r="AG79">
        <v>-0.0302</v>
      </c>
      <c r="AH79" s="4">
        <v>1.431972E-51</v>
      </c>
      <c r="AI79">
        <v>1.2113</v>
      </c>
      <c r="AJ79">
        <v>1.0541</v>
      </c>
      <c r="AK79">
        <v>1.3684</v>
      </c>
    </row>
    <row r="80" spans="1:37" ht="12.75">
      <c r="A80" t="s">
        <v>53</v>
      </c>
      <c r="B80">
        <v>28</v>
      </c>
      <c r="C80">
        <v>3130</v>
      </c>
      <c r="D80">
        <v>0.0075131729</v>
      </c>
      <c r="E80">
        <v>0.004977188</v>
      </c>
      <c r="F80">
        <v>0.0113412968</v>
      </c>
      <c r="G80" s="4">
        <v>1.076907E-10</v>
      </c>
      <c r="H80">
        <v>0.0089456869</v>
      </c>
      <c r="I80">
        <v>0.0016829972</v>
      </c>
      <c r="J80">
        <v>1.3564</v>
      </c>
      <c r="K80">
        <v>0.9446</v>
      </c>
      <c r="L80">
        <v>1.7682</v>
      </c>
      <c r="M80">
        <v>3.8820583239</v>
      </c>
      <c r="N80">
        <v>2.5717143038</v>
      </c>
      <c r="O80">
        <v>5.8600509426</v>
      </c>
      <c r="P80">
        <v>10</v>
      </c>
      <c r="Q80">
        <v>3068</v>
      </c>
      <c r="R80">
        <v>0.0028648063</v>
      </c>
      <c r="S80">
        <v>0.001507252</v>
      </c>
      <c r="T80">
        <v>0.0054450849</v>
      </c>
      <c r="U80">
        <v>0.1282733116</v>
      </c>
      <c r="V80">
        <v>0.0032594524</v>
      </c>
      <c r="W80">
        <v>0.0010290482</v>
      </c>
      <c r="X80">
        <v>0.4984</v>
      </c>
      <c r="Y80">
        <v>-0.1439</v>
      </c>
      <c r="Z80">
        <v>1.1406</v>
      </c>
      <c r="AA80">
        <v>1.6460223228</v>
      </c>
      <c r="AB80">
        <v>0.8660168136</v>
      </c>
      <c r="AC80">
        <v>3.1285645323</v>
      </c>
      <c r="AD80">
        <v>0.0158905214</v>
      </c>
      <c r="AE80">
        <v>0.9293</v>
      </c>
      <c r="AF80">
        <v>0.174</v>
      </c>
      <c r="AG80">
        <v>1.6847</v>
      </c>
      <c r="AH80" s="4">
        <v>9.949997E-13</v>
      </c>
      <c r="AI80">
        <v>1.149</v>
      </c>
      <c r="AJ80">
        <v>0.8332</v>
      </c>
      <c r="AK80">
        <v>1.4649</v>
      </c>
    </row>
    <row r="81" spans="1:37" ht="12.75">
      <c r="A81" t="s">
        <v>52</v>
      </c>
      <c r="B81">
        <v>148</v>
      </c>
      <c r="C81">
        <v>15443</v>
      </c>
      <c r="D81">
        <v>0.0073888297</v>
      </c>
      <c r="E81">
        <v>0.0060250887</v>
      </c>
      <c r="F81">
        <v>0.0090612448</v>
      </c>
      <c r="G81" s="4">
        <v>6.74189E-38</v>
      </c>
      <c r="H81">
        <v>0.0095836301</v>
      </c>
      <c r="I81">
        <v>0.0007839856</v>
      </c>
      <c r="J81">
        <v>1.3397</v>
      </c>
      <c r="K81">
        <v>1.1356</v>
      </c>
      <c r="L81">
        <v>1.5437</v>
      </c>
      <c r="M81">
        <v>3.8178101687</v>
      </c>
      <c r="N81">
        <v>3.1131648642</v>
      </c>
      <c r="O81">
        <v>4.6819475099</v>
      </c>
      <c r="P81">
        <v>285</v>
      </c>
      <c r="Q81">
        <v>19264</v>
      </c>
      <c r="R81">
        <v>0.0113932913</v>
      </c>
      <c r="S81">
        <v>0.0096875409</v>
      </c>
      <c r="T81">
        <v>0.0133993846</v>
      </c>
      <c r="U81" s="4">
        <v>3.9104E-114</v>
      </c>
      <c r="V81">
        <v>0.0147944352</v>
      </c>
      <c r="W81">
        <v>0.00086984</v>
      </c>
      <c r="X81">
        <v>1.8789</v>
      </c>
      <c r="Y81">
        <v>1.7167</v>
      </c>
      <c r="Z81">
        <v>2.0411</v>
      </c>
      <c r="AA81">
        <v>6.5462059486</v>
      </c>
      <c r="AB81">
        <v>5.5661385449</v>
      </c>
      <c r="AC81">
        <v>7.6988404034</v>
      </c>
      <c r="AD81">
        <v>0.0001092206</v>
      </c>
      <c r="AE81">
        <v>-0.4679</v>
      </c>
      <c r="AF81">
        <v>-0.7049</v>
      </c>
      <c r="AG81">
        <v>-0.2309</v>
      </c>
      <c r="AH81" s="4">
        <v>1.36805E-113</v>
      </c>
      <c r="AI81">
        <v>1.4698</v>
      </c>
      <c r="AJ81">
        <v>1.3426</v>
      </c>
      <c r="AK81">
        <v>1.597</v>
      </c>
    </row>
    <row r="82" spans="1:37" ht="12.75">
      <c r="A82" t="s">
        <v>51</v>
      </c>
      <c r="B82">
        <v>114</v>
      </c>
      <c r="C82">
        <v>8819</v>
      </c>
      <c r="D82">
        <v>0.0108915973</v>
      </c>
      <c r="E82">
        <v>0.0087735828</v>
      </c>
      <c r="F82">
        <v>0.0135209177</v>
      </c>
      <c r="G82" s="4">
        <v>2.878345E-55</v>
      </c>
      <c r="H82">
        <v>0.0129266357</v>
      </c>
      <c r="I82">
        <v>0.0012028398</v>
      </c>
      <c r="J82">
        <v>1.7277</v>
      </c>
      <c r="K82">
        <v>1.5115</v>
      </c>
      <c r="L82">
        <v>1.9439</v>
      </c>
      <c r="M82">
        <v>5.6276910805</v>
      </c>
      <c r="N82">
        <v>4.5333124828</v>
      </c>
      <c r="O82">
        <v>6.9862615952</v>
      </c>
      <c r="P82">
        <v>151</v>
      </c>
      <c r="Q82">
        <v>11636</v>
      </c>
      <c r="R82">
        <v>0.0108596978</v>
      </c>
      <c r="S82">
        <v>0.0089335201</v>
      </c>
      <c r="T82">
        <v>0.0132011834</v>
      </c>
      <c r="U82" s="4">
        <v>1.921661E-75</v>
      </c>
      <c r="V82">
        <v>0.012976968</v>
      </c>
      <c r="W82">
        <v>0.0010491761</v>
      </c>
      <c r="X82">
        <v>1.8309</v>
      </c>
      <c r="Y82">
        <v>1.6357</v>
      </c>
      <c r="Z82">
        <v>2.0262</v>
      </c>
      <c r="AA82">
        <v>6.239620907</v>
      </c>
      <c r="AB82">
        <v>5.132903298</v>
      </c>
      <c r="AC82">
        <v>7.5849605581</v>
      </c>
      <c r="AD82">
        <v>0.8176268079</v>
      </c>
      <c r="AE82">
        <v>-0.0319</v>
      </c>
      <c r="AF82">
        <v>-0.3028</v>
      </c>
      <c r="AG82">
        <v>0.2391</v>
      </c>
      <c r="AH82" s="4">
        <v>1.59648E-185</v>
      </c>
      <c r="AI82">
        <v>1.8985</v>
      </c>
      <c r="AJ82">
        <v>1.7704</v>
      </c>
      <c r="AK82">
        <v>2.0266</v>
      </c>
    </row>
    <row r="83" spans="1:37" ht="12.75">
      <c r="A83" t="s">
        <v>50</v>
      </c>
      <c r="B83">
        <v>141</v>
      </c>
      <c r="C83">
        <v>10671</v>
      </c>
      <c r="D83">
        <v>0.0110055077</v>
      </c>
      <c r="E83">
        <v>0.0089962559</v>
      </c>
      <c r="F83">
        <v>0.0134635119</v>
      </c>
      <c r="G83" s="4">
        <v>4.577779E-64</v>
      </c>
      <c r="H83">
        <v>0.0132133821</v>
      </c>
      <c r="I83">
        <v>0.0011053914</v>
      </c>
      <c r="J83">
        <v>1.7381</v>
      </c>
      <c r="K83">
        <v>1.5365</v>
      </c>
      <c r="L83">
        <v>1.9397</v>
      </c>
      <c r="M83">
        <v>5.6865485984</v>
      </c>
      <c r="N83">
        <v>4.6483677149</v>
      </c>
      <c r="O83">
        <v>6.956600025</v>
      </c>
      <c r="P83">
        <v>135</v>
      </c>
      <c r="Q83">
        <v>13442</v>
      </c>
      <c r="R83">
        <v>0.0085789365</v>
      </c>
      <c r="S83">
        <v>0.007013099</v>
      </c>
      <c r="T83">
        <v>0.0104943835</v>
      </c>
      <c r="U83" s="4">
        <v>2.803066E-54</v>
      </c>
      <c r="V83">
        <v>0.0100431483</v>
      </c>
      <c r="W83">
        <v>0.0008600251</v>
      </c>
      <c r="X83">
        <v>1.5952</v>
      </c>
      <c r="Y83">
        <v>1.3936</v>
      </c>
      <c r="Z83">
        <v>1.7967</v>
      </c>
      <c r="AA83">
        <v>4.9291713363</v>
      </c>
      <c r="AB83">
        <v>4.0294932792</v>
      </c>
      <c r="AC83">
        <v>6.0297234364</v>
      </c>
      <c r="AD83">
        <v>0.1118396698</v>
      </c>
      <c r="AE83">
        <v>0.2143</v>
      </c>
      <c r="AF83">
        <v>-0.0499</v>
      </c>
      <c r="AG83">
        <v>0.4784</v>
      </c>
      <c r="AH83" s="4">
        <v>1.46247E-174</v>
      </c>
      <c r="AI83">
        <v>1.7916</v>
      </c>
      <c r="AJ83">
        <v>1.667</v>
      </c>
      <c r="AK83">
        <v>1.9163</v>
      </c>
    </row>
    <row r="84" spans="1:37" ht="12.75">
      <c r="A84" t="s">
        <v>54</v>
      </c>
      <c r="B84">
        <v>28</v>
      </c>
      <c r="C84">
        <v>4160</v>
      </c>
      <c r="D84">
        <v>0.0048485518</v>
      </c>
      <c r="E84">
        <v>0.0031125585</v>
      </c>
      <c r="F84">
        <v>0.0075527752</v>
      </c>
      <c r="G84">
        <v>4.88491E-05</v>
      </c>
      <c r="H84">
        <v>0.0067307692</v>
      </c>
      <c r="I84">
        <v>0.0012677078</v>
      </c>
      <c r="J84">
        <v>0.9184</v>
      </c>
      <c r="K84">
        <v>0.4752</v>
      </c>
      <c r="L84">
        <v>1.3616</v>
      </c>
      <c r="M84">
        <v>2.5052479344</v>
      </c>
      <c r="N84">
        <v>1.6082597458</v>
      </c>
      <c r="O84">
        <v>3.902520864</v>
      </c>
      <c r="P84">
        <v>37</v>
      </c>
      <c r="Q84">
        <v>4651</v>
      </c>
      <c r="R84">
        <v>0.0065216996</v>
      </c>
      <c r="S84">
        <v>0.0046089528</v>
      </c>
      <c r="T84">
        <v>0.0092282493</v>
      </c>
      <c r="U84" s="4">
        <v>8.750728E-14</v>
      </c>
      <c r="V84">
        <v>0.0079552784</v>
      </c>
      <c r="W84">
        <v>0.0013026272</v>
      </c>
      <c r="X84">
        <v>1.321</v>
      </c>
      <c r="Y84">
        <v>0.9739</v>
      </c>
      <c r="Z84">
        <v>1.6681</v>
      </c>
      <c r="AA84">
        <v>3.7471514974</v>
      </c>
      <c r="AB84">
        <v>2.6481508637</v>
      </c>
      <c r="AC84">
        <v>5.3022448747</v>
      </c>
      <c r="AD84">
        <v>0.2400683348</v>
      </c>
      <c r="AE84">
        <v>-0.3313</v>
      </c>
      <c r="AF84">
        <v>-0.8839</v>
      </c>
      <c r="AG84">
        <v>0.2214</v>
      </c>
      <c r="AH84" s="4">
        <v>1.240172E-11</v>
      </c>
      <c r="AI84">
        <v>0.9626</v>
      </c>
      <c r="AJ84">
        <v>0.6841</v>
      </c>
      <c r="AK84">
        <v>1.241</v>
      </c>
    </row>
    <row r="85" spans="1:37" ht="12.75">
      <c r="A85" t="s">
        <v>55</v>
      </c>
      <c r="B85">
        <v>163</v>
      </c>
      <c r="C85">
        <v>7784</v>
      </c>
      <c r="D85">
        <v>0.0169214263</v>
      </c>
      <c r="E85">
        <v>0.0139499184</v>
      </c>
      <c r="F85">
        <v>0.0205259026</v>
      </c>
      <c r="G85" s="4">
        <v>2.45063E-107</v>
      </c>
      <c r="H85">
        <v>0.0209403905</v>
      </c>
      <c r="I85">
        <v>0.0016229141</v>
      </c>
      <c r="J85">
        <v>2.1683</v>
      </c>
      <c r="K85">
        <v>1.9752</v>
      </c>
      <c r="L85">
        <v>2.3614</v>
      </c>
      <c r="M85">
        <v>8.7433052478</v>
      </c>
      <c r="N85">
        <v>7.2079263896</v>
      </c>
      <c r="O85">
        <v>10.605739088</v>
      </c>
      <c r="P85">
        <v>181</v>
      </c>
      <c r="Q85">
        <v>9760</v>
      </c>
      <c r="R85">
        <v>0.0154086173</v>
      </c>
      <c r="S85">
        <v>0.0128230761</v>
      </c>
      <c r="T85">
        <v>0.0185154861</v>
      </c>
      <c r="U85" s="4">
        <v>8.90421E-120</v>
      </c>
      <c r="V85">
        <v>0.018545082</v>
      </c>
      <c r="W85">
        <v>0.0013656036</v>
      </c>
      <c r="X85">
        <v>2.1808</v>
      </c>
      <c r="Y85">
        <v>1.9971</v>
      </c>
      <c r="Z85">
        <v>2.3645</v>
      </c>
      <c r="AA85">
        <v>8.8532786066</v>
      </c>
      <c r="AB85">
        <v>7.3677126899</v>
      </c>
      <c r="AC85">
        <v>10.638382003</v>
      </c>
      <c r="AD85">
        <v>0.6361824852</v>
      </c>
      <c r="AE85">
        <v>0.0588</v>
      </c>
      <c r="AF85">
        <v>-0.185</v>
      </c>
      <c r="AG85">
        <v>0.3026</v>
      </c>
      <c r="AH85" s="4">
        <v>2.0139E-262</v>
      </c>
      <c r="AI85">
        <v>2.1635</v>
      </c>
      <c r="AJ85">
        <v>2.0409</v>
      </c>
      <c r="AK85">
        <v>2.286</v>
      </c>
    </row>
    <row r="86" spans="1:37" ht="12.75">
      <c r="A86" t="s">
        <v>56</v>
      </c>
      <c r="B86">
        <v>80</v>
      </c>
      <c r="C86">
        <v>7139</v>
      </c>
      <c r="D86">
        <v>0.0083316331</v>
      </c>
      <c r="E86">
        <v>0.0064012824</v>
      </c>
      <c r="F86">
        <v>0.0108440942</v>
      </c>
      <c r="G86" s="4">
        <v>1.877519E-27</v>
      </c>
      <c r="H86">
        <v>0.0112060513</v>
      </c>
      <c r="I86">
        <v>0.001245835</v>
      </c>
      <c r="J86">
        <v>1.4598</v>
      </c>
      <c r="K86">
        <v>1.1962</v>
      </c>
      <c r="L86">
        <v>1.7233</v>
      </c>
      <c r="M86">
        <v>4.3049569274</v>
      </c>
      <c r="N86">
        <v>3.3075442645</v>
      </c>
      <c r="O86">
        <v>5.6031462211</v>
      </c>
      <c r="P86">
        <v>125</v>
      </c>
      <c r="Q86">
        <v>8700</v>
      </c>
      <c r="R86">
        <v>0.012113261</v>
      </c>
      <c r="S86">
        <v>0.0098416527</v>
      </c>
      <c r="T86">
        <v>0.0149091923</v>
      </c>
      <c r="U86" s="4">
        <v>6.839356E-75</v>
      </c>
      <c r="V86">
        <v>0.0143678161</v>
      </c>
      <c r="W86">
        <v>0.0012758311</v>
      </c>
      <c r="X86">
        <v>1.9402</v>
      </c>
      <c r="Y86">
        <v>1.7325</v>
      </c>
      <c r="Z86">
        <v>2.1478</v>
      </c>
      <c r="AA86">
        <v>6.959876596</v>
      </c>
      <c r="AB86">
        <v>5.6546860492</v>
      </c>
      <c r="AC86">
        <v>8.5663256651</v>
      </c>
      <c r="AD86">
        <v>0.0116720521</v>
      </c>
      <c r="AE86">
        <v>-0.4091</v>
      </c>
      <c r="AF86">
        <v>-0.727</v>
      </c>
      <c r="AG86">
        <v>-0.0911</v>
      </c>
      <c r="AH86" s="4">
        <v>1.093019E-97</v>
      </c>
      <c r="AI86">
        <v>1.6574</v>
      </c>
      <c r="AJ86">
        <v>1.5026</v>
      </c>
      <c r="AK86">
        <v>1.8123</v>
      </c>
    </row>
    <row r="87" spans="1:37" ht="12.75">
      <c r="A87" t="s">
        <v>49</v>
      </c>
      <c r="B87">
        <v>54</v>
      </c>
      <c r="C87">
        <v>4717</v>
      </c>
      <c r="D87">
        <v>0.0092766073</v>
      </c>
      <c r="E87">
        <v>0.0069059629</v>
      </c>
      <c r="F87">
        <v>0.0124610347</v>
      </c>
      <c r="G87" s="4">
        <v>2.267409E-25</v>
      </c>
      <c r="H87">
        <v>0.0114479542</v>
      </c>
      <c r="I87">
        <v>0.0015489264</v>
      </c>
      <c r="J87">
        <v>1.5672</v>
      </c>
      <c r="K87">
        <v>1.2721</v>
      </c>
      <c r="L87">
        <v>1.8623</v>
      </c>
      <c r="M87">
        <v>4.7932253519</v>
      </c>
      <c r="N87">
        <v>3.5683127822</v>
      </c>
      <c r="O87">
        <v>6.4386197838</v>
      </c>
      <c r="P87">
        <v>35</v>
      </c>
      <c r="Q87">
        <v>5786</v>
      </c>
      <c r="R87">
        <v>0.0051233119</v>
      </c>
      <c r="S87">
        <v>0.0035896321</v>
      </c>
      <c r="T87">
        <v>0.0073122605</v>
      </c>
      <c r="U87" s="4">
        <v>2.7102182E-09</v>
      </c>
      <c r="V87">
        <v>0.006049084</v>
      </c>
      <c r="W87">
        <v>0.0010193846</v>
      </c>
      <c r="X87">
        <v>1.0797</v>
      </c>
      <c r="Y87">
        <v>0.7239</v>
      </c>
      <c r="Z87">
        <v>1.4354</v>
      </c>
      <c r="AA87">
        <v>2.9436844898</v>
      </c>
      <c r="AB87">
        <v>2.0624831071</v>
      </c>
      <c r="AC87">
        <v>4.2013815027</v>
      </c>
      <c r="AD87">
        <v>0.0148430388</v>
      </c>
      <c r="AE87">
        <v>0.5589</v>
      </c>
      <c r="AF87">
        <v>0.1092</v>
      </c>
      <c r="AG87">
        <v>1.0085</v>
      </c>
      <c r="AH87" s="4">
        <v>6.199192E-42</v>
      </c>
      <c r="AI87">
        <v>1.3989</v>
      </c>
      <c r="AJ87">
        <v>1.1968</v>
      </c>
      <c r="AK87">
        <v>1.601</v>
      </c>
    </row>
    <row r="88" spans="1:37" ht="12.75">
      <c r="A88" t="s">
        <v>87</v>
      </c>
      <c r="B88">
        <v>134</v>
      </c>
      <c r="C88">
        <v>117227</v>
      </c>
      <c r="D88">
        <v>0.0010749668</v>
      </c>
      <c r="E88">
        <v>0.0008789527</v>
      </c>
      <c r="F88">
        <v>0.0013146937</v>
      </c>
      <c r="G88" s="4">
        <v>1.0361091E-08</v>
      </c>
      <c r="H88">
        <v>0.0011430814</v>
      </c>
      <c r="I88">
        <v>9.86907E-05</v>
      </c>
      <c r="J88">
        <v>-0.588</v>
      </c>
      <c r="K88">
        <v>-0.7893</v>
      </c>
      <c r="L88">
        <v>-0.3867</v>
      </c>
      <c r="M88">
        <v>0.5554356041</v>
      </c>
      <c r="N88">
        <v>0.4541550774</v>
      </c>
      <c r="O88">
        <v>0.6793025679</v>
      </c>
      <c r="P88">
        <v>114</v>
      </c>
      <c r="Q88">
        <v>123688</v>
      </c>
      <c r="R88">
        <v>0.0008904624</v>
      </c>
      <c r="S88">
        <v>0.0007197165</v>
      </c>
      <c r="T88">
        <v>0.0011017162</v>
      </c>
      <c r="U88" s="4">
        <v>6.832005E-10</v>
      </c>
      <c r="V88">
        <v>0.0009216739</v>
      </c>
      <c r="W88">
        <v>8.62829E-05</v>
      </c>
      <c r="X88">
        <v>-0.6702</v>
      </c>
      <c r="Y88">
        <v>-0.883</v>
      </c>
      <c r="Z88">
        <v>-0.4573</v>
      </c>
      <c r="AA88">
        <v>0.5116300725</v>
      </c>
      <c r="AB88">
        <v>0.4135251423</v>
      </c>
      <c r="AC88">
        <v>0.6330094698</v>
      </c>
      <c r="AD88">
        <v>0.270146325</v>
      </c>
      <c r="AE88">
        <v>0.1535</v>
      </c>
      <c r="AF88">
        <v>-0.1193</v>
      </c>
      <c r="AG88">
        <v>0.4263</v>
      </c>
      <c r="AH88" s="4">
        <v>1.086049E-20</v>
      </c>
      <c r="AI88">
        <v>-0.6281</v>
      </c>
      <c r="AJ88">
        <v>-0.7601</v>
      </c>
      <c r="AK88">
        <v>-0.4961</v>
      </c>
    </row>
    <row r="89" spans="1:37" ht="12.75">
      <c r="A89" t="s">
        <v>86</v>
      </c>
      <c r="B89">
        <v>68</v>
      </c>
      <c r="C89">
        <v>77697</v>
      </c>
      <c r="D89">
        <v>0.0009082125</v>
      </c>
      <c r="E89">
        <v>0.0006998671</v>
      </c>
      <c r="F89">
        <v>0.0011785807</v>
      </c>
      <c r="G89" s="4">
        <v>1.2674398E-08</v>
      </c>
      <c r="H89">
        <v>0.0008751947</v>
      </c>
      <c r="I89">
        <v>0.0001060865</v>
      </c>
      <c r="J89">
        <v>-0.7566</v>
      </c>
      <c r="K89">
        <v>-1.0172</v>
      </c>
      <c r="L89">
        <v>-0.496</v>
      </c>
      <c r="M89">
        <v>0.4692736262</v>
      </c>
      <c r="N89">
        <v>0.361621529</v>
      </c>
      <c r="O89">
        <v>0.6089729691</v>
      </c>
      <c r="P89">
        <v>66</v>
      </c>
      <c r="Q89">
        <v>93240</v>
      </c>
      <c r="R89">
        <v>0.0007306242</v>
      </c>
      <c r="S89">
        <v>0.0005608019</v>
      </c>
      <c r="T89">
        <v>0.0009518721</v>
      </c>
      <c r="U89" s="4">
        <v>1.266497E-10</v>
      </c>
      <c r="V89">
        <v>0.0007078507</v>
      </c>
      <c r="W89">
        <v>8.70996E-05</v>
      </c>
      <c r="X89">
        <v>-0.868</v>
      </c>
      <c r="Y89">
        <v>-1.1325</v>
      </c>
      <c r="Z89">
        <v>-0.6035</v>
      </c>
      <c r="AA89">
        <v>0.4197923593</v>
      </c>
      <c r="AB89">
        <v>0.3222181335</v>
      </c>
      <c r="AC89">
        <v>0.5469140517</v>
      </c>
      <c r="AD89">
        <v>0.3138150817</v>
      </c>
      <c r="AE89">
        <v>0.1828</v>
      </c>
      <c r="AF89">
        <v>-0.1729</v>
      </c>
      <c r="AG89">
        <v>0.5384</v>
      </c>
      <c r="AH89" s="4">
        <v>7.414176E-18</v>
      </c>
      <c r="AI89">
        <v>-0.7325</v>
      </c>
      <c r="AJ89">
        <v>-0.8992</v>
      </c>
      <c r="AK89">
        <v>-0.5657</v>
      </c>
    </row>
    <row r="90" spans="1:37" ht="12.75">
      <c r="A90" t="s">
        <v>82</v>
      </c>
      <c r="B90">
        <v>100</v>
      </c>
      <c r="C90">
        <v>125106</v>
      </c>
      <c r="D90">
        <v>0.0008040914</v>
      </c>
      <c r="E90">
        <v>0.0006423628</v>
      </c>
      <c r="F90">
        <v>0.0010065386</v>
      </c>
      <c r="G90" s="4">
        <v>1.772573E-14</v>
      </c>
      <c r="H90">
        <v>0.0007993222</v>
      </c>
      <c r="I90">
        <v>7.99003E-05</v>
      </c>
      <c r="J90">
        <v>-0.8783</v>
      </c>
      <c r="K90">
        <v>-1.1029</v>
      </c>
      <c r="L90">
        <v>-0.6538</v>
      </c>
      <c r="M90">
        <v>0.4154742253</v>
      </c>
      <c r="N90">
        <v>0.3319090356</v>
      </c>
      <c r="O90">
        <v>0.5200787366</v>
      </c>
      <c r="P90">
        <v>107</v>
      </c>
      <c r="Q90">
        <v>129799</v>
      </c>
      <c r="R90">
        <v>0.0008507819</v>
      </c>
      <c r="S90">
        <v>0.0006839382</v>
      </c>
      <c r="T90">
        <v>0.0010583265</v>
      </c>
      <c r="U90" s="4">
        <v>1.306075E-10</v>
      </c>
      <c r="V90">
        <v>0.0008243515</v>
      </c>
      <c r="W90">
        <v>7.96602E-05</v>
      </c>
      <c r="X90">
        <v>-0.7157</v>
      </c>
      <c r="Y90">
        <v>-0.934</v>
      </c>
      <c r="Z90">
        <v>-0.4975</v>
      </c>
      <c r="AA90">
        <v>0.4888309831</v>
      </c>
      <c r="AB90">
        <v>0.3929681182</v>
      </c>
      <c r="AC90">
        <v>0.6080791775</v>
      </c>
      <c r="AD90">
        <v>0.5434830675</v>
      </c>
      <c r="AE90">
        <v>-0.0913</v>
      </c>
      <c r="AF90">
        <v>-0.3856</v>
      </c>
      <c r="AG90">
        <v>0.2031</v>
      </c>
      <c r="AH90" s="4">
        <v>1.419002E-27</v>
      </c>
      <c r="AI90">
        <v>-0.7743</v>
      </c>
      <c r="AJ90">
        <v>-0.9138</v>
      </c>
      <c r="AK90">
        <v>-0.6348</v>
      </c>
    </row>
    <row r="91" spans="1:37" ht="12.75">
      <c r="A91" t="s">
        <v>105</v>
      </c>
      <c r="B91">
        <v>160</v>
      </c>
      <c r="C91">
        <v>130864</v>
      </c>
      <c r="D91">
        <v>0.0013066126</v>
      </c>
      <c r="E91">
        <v>0.0010829726</v>
      </c>
      <c r="F91">
        <v>0.0015764357</v>
      </c>
      <c r="G91">
        <v>4.10363E-05</v>
      </c>
      <c r="H91">
        <v>0.0012226434</v>
      </c>
      <c r="I91">
        <v>9.65993E-05</v>
      </c>
      <c r="J91">
        <v>-0.3929</v>
      </c>
      <c r="K91">
        <v>-0.5806</v>
      </c>
      <c r="L91">
        <v>-0.2051</v>
      </c>
      <c r="M91">
        <v>0.6751270841</v>
      </c>
      <c r="N91">
        <v>0.559572202</v>
      </c>
      <c r="O91">
        <v>0.814544715</v>
      </c>
      <c r="P91">
        <v>122</v>
      </c>
      <c r="Q91">
        <v>126331</v>
      </c>
      <c r="R91">
        <v>0.0010177109</v>
      </c>
      <c r="S91">
        <v>0.0008272222</v>
      </c>
      <c r="T91">
        <v>0.0012520644</v>
      </c>
      <c r="U91" s="4">
        <v>3.8797139E-07</v>
      </c>
      <c r="V91">
        <v>0.000965717</v>
      </c>
      <c r="W91">
        <v>8.73897E-05</v>
      </c>
      <c r="X91">
        <v>-0.5366</v>
      </c>
      <c r="Y91">
        <v>-0.7438</v>
      </c>
      <c r="Z91">
        <v>-0.3293</v>
      </c>
      <c r="AA91">
        <v>0.5847428247</v>
      </c>
      <c r="AB91">
        <v>0.4752943572</v>
      </c>
      <c r="AC91">
        <v>0.7193945518</v>
      </c>
      <c r="AD91">
        <v>0.1029346834</v>
      </c>
      <c r="AE91">
        <v>0.2151</v>
      </c>
      <c r="AF91">
        <v>-0.0434</v>
      </c>
      <c r="AG91">
        <v>0.4736</v>
      </c>
      <c r="AH91" s="4">
        <v>5.239669E-12</v>
      </c>
      <c r="AI91">
        <v>-0.434</v>
      </c>
      <c r="AJ91">
        <v>-0.5573</v>
      </c>
      <c r="AK91">
        <v>-0.3107</v>
      </c>
    </row>
    <row r="92" spans="1:37" ht="12.75">
      <c r="A92" t="s">
        <v>106</v>
      </c>
      <c r="B92">
        <v>147</v>
      </c>
      <c r="C92">
        <v>79394</v>
      </c>
      <c r="D92">
        <v>0.0019529174</v>
      </c>
      <c r="E92">
        <v>0.0016086196</v>
      </c>
      <c r="F92">
        <v>0.0023709062</v>
      </c>
      <c r="G92">
        <v>0.927275044</v>
      </c>
      <c r="H92">
        <v>0.0018515253</v>
      </c>
      <c r="I92">
        <v>0.0001525698</v>
      </c>
      <c r="J92">
        <v>0.009</v>
      </c>
      <c r="K92">
        <v>-0.1849</v>
      </c>
      <c r="L92">
        <v>0.203</v>
      </c>
      <c r="M92">
        <v>1.0090728949</v>
      </c>
      <c r="N92">
        <v>0.8311741462</v>
      </c>
      <c r="O92">
        <v>1.2250478578</v>
      </c>
      <c r="P92">
        <v>144</v>
      </c>
      <c r="Q92">
        <v>76471</v>
      </c>
      <c r="R92">
        <v>0.0019745521</v>
      </c>
      <c r="S92">
        <v>0.0016239091</v>
      </c>
      <c r="T92">
        <v>0.0024009079</v>
      </c>
      <c r="U92">
        <v>0.2058013649</v>
      </c>
      <c r="V92">
        <v>0.0018830668</v>
      </c>
      <c r="W92">
        <v>0.0001567744</v>
      </c>
      <c r="X92">
        <v>0.1262</v>
      </c>
      <c r="Y92">
        <v>-0.0693</v>
      </c>
      <c r="Z92">
        <v>0.3217</v>
      </c>
      <c r="AA92">
        <v>1.1345119234</v>
      </c>
      <c r="AB92">
        <v>0.9330441019</v>
      </c>
      <c r="AC92">
        <v>1.3794817434</v>
      </c>
      <c r="AD92">
        <v>0.7234334191</v>
      </c>
      <c r="AE92">
        <v>-0.0458</v>
      </c>
      <c r="AF92">
        <v>-0.2996</v>
      </c>
      <c r="AG92">
        <v>0.208</v>
      </c>
      <c r="AH92">
        <v>0.1806948961</v>
      </c>
      <c r="AI92">
        <v>0.0834</v>
      </c>
      <c r="AJ92">
        <v>-0.0387</v>
      </c>
      <c r="AK92">
        <v>0.2054</v>
      </c>
    </row>
    <row r="93" spans="1:37" ht="12.75">
      <c r="A93" t="s">
        <v>89</v>
      </c>
      <c r="B93">
        <v>104</v>
      </c>
      <c r="C93">
        <v>102038</v>
      </c>
      <c r="D93">
        <v>0.0009724758</v>
      </c>
      <c r="E93">
        <v>0.0007797419</v>
      </c>
      <c r="F93">
        <v>0.0012128492</v>
      </c>
      <c r="G93" s="4">
        <v>1.0174116E-09</v>
      </c>
      <c r="H93">
        <v>0.0010192281</v>
      </c>
      <c r="I93">
        <v>9.98926E-05</v>
      </c>
      <c r="J93">
        <v>-0.6882</v>
      </c>
      <c r="K93">
        <v>-0.9091</v>
      </c>
      <c r="L93">
        <v>-0.4673</v>
      </c>
      <c r="M93">
        <v>0.5024785176</v>
      </c>
      <c r="N93">
        <v>0.402892826</v>
      </c>
      <c r="O93">
        <v>0.6266794651</v>
      </c>
      <c r="P93">
        <v>79</v>
      </c>
      <c r="Q93">
        <v>116108</v>
      </c>
      <c r="R93">
        <v>0.0006566628</v>
      </c>
      <c r="S93">
        <v>0.0005124678</v>
      </c>
      <c r="T93">
        <v>0.0008414305</v>
      </c>
      <c r="U93" s="4">
        <v>1.304241E-14</v>
      </c>
      <c r="V93">
        <v>0.000680401</v>
      </c>
      <c r="W93">
        <v>7.6525E-05</v>
      </c>
      <c r="X93">
        <v>-0.9747</v>
      </c>
      <c r="Y93">
        <v>-1.2227</v>
      </c>
      <c r="Z93">
        <v>-0.7268</v>
      </c>
      <c r="AA93">
        <v>0.3772965943</v>
      </c>
      <c r="AB93">
        <v>0.2944469545</v>
      </c>
      <c r="AC93">
        <v>0.483457947</v>
      </c>
      <c r="AD93">
        <v>0.0256864571</v>
      </c>
      <c r="AE93">
        <v>0.3579</v>
      </c>
      <c r="AF93">
        <v>0.0435</v>
      </c>
      <c r="AG93">
        <v>0.6723</v>
      </c>
      <c r="AH93" s="4">
        <v>2.658967E-27</v>
      </c>
      <c r="AI93">
        <v>-0.8574</v>
      </c>
      <c r="AJ93">
        <v>-1.0127</v>
      </c>
      <c r="AK93">
        <v>-0.7021</v>
      </c>
    </row>
    <row r="94" spans="1:37" ht="12.75">
      <c r="A94" t="s">
        <v>88</v>
      </c>
      <c r="B94">
        <v>143</v>
      </c>
      <c r="C94">
        <v>98398</v>
      </c>
      <c r="D94">
        <v>0.0015301053</v>
      </c>
      <c r="E94">
        <v>0.0012584182</v>
      </c>
      <c r="F94">
        <v>0.0018604485</v>
      </c>
      <c r="G94">
        <v>0.0184852327</v>
      </c>
      <c r="H94">
        <v>0.0014532816</v>
      </c>
      <c r="I94">
        <v>0.0001214412</v>
      </c>
      <c r="J94">
        <v>-0.235</v>
      </c>
      <c r="K94">
        <v>-0.4304</v>
      </c>
      <c r="L94">
        <v>-0.0395</v>
      </c>
      <c r="M94">
        <v>0.7906057943</v>
      </c>
      <c r="N94">
        <v>0.6502249975</v>
      </c>
      <c r="O94">
        <v>0.9612942049</v>
      </c>
      <c r="P94">
        <v>131</v>
      </c>
      <c r="Q94">
        <v>95958</v>
      </c>
      <c r="R94">
        <v>0.0014356625</v>
      </c>
      <c r="S94">
        <v>0.0011720522</v>
      </c>
      <c r="T94">
        <v>0.0017585624</v>
      </c>
      <c r="U94">
        <v>0.0629000347</v>
      </c>
      <c r="V94">
        <v>0.0013651806</v>
      </c>
      <c r="W94">
        <v>0.0001191949</v>
      </c>
      <c r="X94">
        <v>-0.1925</v>
      </c>
      <c r="Y94">
        <v>-0.3954</v>
      </c>
      <c r="Z94">
        <v>0.0104</v>
      </c>
      <c r="AA94">
        <v>0.8248839108</v>
      </c>
      <c r="AB94">
        <v>0.6734221833</v>
      </c>
      <c r="AC94">
        <v>1.0104114226</v>
      </c>
      <c r="AD94">
        <v>0.8280248131</v>
      </c>
      <c r="AE94">
        <v>0.0289</v>
      </c>
      <c r="AF94">
        <v>-0.2318</v>
      </c>
      <c r="AG94">
        <v>0.2896</v>
      </c>
      <c r="AH94">
        <v>0.0005620135</v>
      </c>
      <c r="AI94">
        <v>-0.2215</v>
      </c>
      <c r="AJ94">
        <v>-0.3473</v>
      </c>
      <c r="AK94">
        <v>-0.0956</v>
      </c>
    </row>
    <row r="95" spans="1:37" ht="12.75">
      <c r="A95" t="s">
        <v>95</v>
      </c>
      <c r="B95">
        <v>8</v>
      </c>
      <c r="C95">
        <v>19863</v>
      </c>
      <c r="D95">
        <v>0.0003921072</v>
      </c>
      <c r="E95">
        <v>0.0001900536</v>
      </c>
      <c r="F95">
        <v>0.0008089721</v>
      </c>
      <c r="G95">
        <v>1.55603E-05</v>
      </c>
      <c r="H95">
        <v>0.0004027589</v>
      </c>
      <c r="I95">
        <v>0.0001423681</v>
      </c>
      <c r="J95">
        <v>-1.5965</v>
      </c>
      <c r="K95">
        <v>-2.3207</v>
      </c>
      <c r="L95">
        <v>-0.8723</v>
      </c>
      <c r="M95">
        <v>0.2026019004</v>
      </c>
      <c r="N95">
        <v>0.0982007516</v>
      </c>
      <c r="O95">
        <v>0.4179960882</v>
      </c>
      <c r="P95">
        <v>13</v>
      </c>
      <c r="Q95">
        <v>28579</v>
      </c>
      <c r="R95">
        <v>0.0004257276</v>
      </c>
      <c r="S95">
        <v>0.0002337784</v>
      </c>
      <c r="T95">
        <v>0.0007752808</v>
      </c>
      <c r="U95" s="4">
        <v>4.1425672E-06</v>
      </c>
      <c r="V95">
        <v>0.0004548795</v>
      </c>
      <c r="W95">
        <v>0.0001261322</v>
      </c>
      <c r="X95">
        <v>-1.4081</v>
      </c>
      <c r="Y95">
        <v>-2.0075</v>
      </c>
      <c r="Z95">
        <v>-0.8087</v>
      </c>
      <c r="AA95">
        <v>0.2446088802</v>
      </c>
      <c r="AB95">
        <v>0.1343213143</v>
      </c>
      <c r="AC95">
        <v>0.4454505569</v>
      </c>
      <c r="AD95">
        <v>0.805930245</v>
      </c>
      <c r="AE95">
        <v>-0.1171</v>
      </c>
      <c r="AF95">
        <v>-1.0511</v>
      </c>
      <c r="AG95">
        <v>0.8169</v>
      </c>
      <c r="AH95" s="4">
        <v>2.701846E-11</v>
      </c>
      <c r="AI95">
        <v>-1.3934</v>
      </c>
      <c r="AJ95">
        <v>-1.8033</v>
      </c>
      <c r="AK95">
        <v>-0.9834</v>
      </c>
    </row>
    <row r="96" spans="1:37" ht="12.75">
      <c r="A96" t="s">
        <v>94</v>
      </c>
      <c r="B96">
        <v>123</v>
      </c>
      <c r="C96">
        <v>90198</v>
      </c>
      <c r="D96">
        <v>0.0013051814</v>
      </c>
      <c r="E96">
        <v>0.0010604574</v>
      </c>
      <c r="F96">
        <v>0.0016063807</v>
      </c>
      <c r="G96">
        <v>0.0002003595</v>
      </c>
      <c r="H96">
        <v>0.0013636666</v>
      </c>
      <c r="I96">
        <v>0.0001228738</v>
      </c>
      <c r="J96">
        <v>-0.394</v>
      </c>
      <c r="K96">
        <v>-0.6016</v>
      </c>
      <c r="L96">
        <v>-0.1863</v>
      </c>
      <c r="M96">
        <v>0.6743875371</v>
      </c>
      <c r="N96">
        <v>0.5479386245</v>
      </c>
      <c r="O96">
        <v>0.8300173229</v>
      </c>
      <c r="P96">
        <v>118</v>
      </c>
      <c r="Q96">
        <v>95242</v>
      </c>
      <c r="R96">
        <v>0.0011776365</v>
      </c>
      <c r="S96">
        <v>0.0009510829</v>
      </c>
      <c r="T96">
        <v>0.0014581566</v>
      </c>
      <c r="U96">
        <v>0.0003392841</v>
      </c>
      <c r="V96">
        <v>0.0012389492</v>
      </c>
      <c r="W96">
        <v>0.0001139838</v>
      </c>
      <c r="X96">
        <v>-0.3906</v>
      </c>
      <c r="Y96">
        <v>-0.6043</v>
      </c>
      <c r="Z96">
        <v>-0.177</v>
      </c>
      <c r="AA96">
        <v>0.6766307524</v>
      </c>
      <c r="AB96">
        <v>0.5464605905</v>
      </c>
      <c r="AC96">
        <v>0.837808221</v>
      </c>
      <c r="AD96">
        <v>0.6316483023</v>
      </c>
      <c r="AE96">
        <v>0.068</v>
      </c>
      <c r="AF96">
        <v>-0.2101</v>
      </c>
      <c r="AG96">
        <v>0.3461</v>
      </c>
      <c r="AH96" s="4">
        <v>3.993433E-11</v>
      </c>
      <c r="AI96">
        <v>-0.4686</v>
      </c>
      <c r="AJ96">
        <v>-0.6077</v>
      </c>
      <c r="AK96">
        <v>-0.3295</v>
      </c>
    </row>
    <row r="97" spans="1:37" ht="12.75">
      <c r="A97" t="s">
        <v>93</v>
      </c>
      <c r="B97">
        <v>126</v>
      </c>
      <c r="C97">
        <v>139221</v>
      </c>
      <c r="D97">
        <v>0.000979544</v>
      </c>
      <c r="E97">
        <v>0.0007985358</v>
      </c>
      <c r="F97">
        <v>0.0012015822</v>
      </c>
      <c r="G97" s="4">
        <v>6.463765E-11</v>
      </c>
      <c r="H97">
        <v>0.0009050359</v>
      </c>
      <c r="I97">
        <v>8.05905E-05</v>
      </c>
      <c r="J97">
        <v>-0.681</v>
      </c>
      <c r="K97">
        <v>-0.8853</v>
      </c>
      <c r="L97">
        <v>-0.4767</v>
      </c>
      <c r="M97">
        <v>0.5061306178</v>
      </c>
      <c r="N97">
        <v>0.4126036475</v>
      </c>
      <c r="O97">
        <v>0.6208578228</v>
      </c>
      <c r="P97">
        <v>128</v>
      </c>
      <c r="Q97">
        <v>137978</v>
      </c>
      <c r="R97">
        <v>0.0009873824</v>
      </c>
      <c r="S97">
        <v>0.0008042823</v>
      </c>
      <c r="T97">
        <v>0.0012121665</v>
      </c>
      <c r="U97" s="4">
        <v>6.0748623E-08</v>
      </c>
      <c r="V97">
        <v>0.0009276841</v>
      </c>
      <c r="W97">
        <v>8.19584E-05</v>
      </c>
      <c r="X97">
        <v>-0.5668</v>
      </c>
      <c r="Y97">
        <v>-0.7719</v>
      </c>
      <c r="Z97">
        <v>-0.3617</v>
      </c>
      <c r="AA97">
        <v>0.5673170679</v>
      </c>
      <c r="AB97">
        <v>0.4621138122</v>
      </c>
      <c r="AC97">
        <v>0.6964705381</v>
      </c>
      <c r="AD97">
        <v>0.7553958087</v>
      </c>
      <c r="AE97">
        <v>-0.0428</v>
      </c>
      <c r="AF97">
        <v>-0.3119</v>
      </c>
      <c r="AG97">
        <v>0.2264</v>
      </c>
      <c r="AH97" s="4">
        <v>4.046567E-24</v>
      </c>
      <c r="AI97">
        <v>-0.6834</v>
      </c>
      <c r="AJ97">
        <v>-0.8156</v>
      </c>
      <c r="AK97">
        <v>-0.5511</v>
      </c>
    </row>
    <row r="98" spans="1:37" ht="12.75">
      <c r="A98" t="s">
        <v>92</v>
      </c>
      <c r="B98">
        <v>109</v>
      </c>
      <c r="C98">
        <v>62283</v>
      </c>
      <c r="D98">
        <v>0.0017512354</v>
      </c>
      <c r="E98">
        <v>0.0014096065</v>
      </c>
      <c r="F98">
        <v>0.0021756607</v>
      </c>
      <c r="G98">
        <v>0.366578537</v>
      </c>
      <c r="H98">
        <v>0.0017500763</v>
      </c>
      <c r="I98">
        <v>0.0001674802</v>
      </c>
      <c r="J98">
        <v>-0.1</v>
      </c>
      <c r="K98">
        <v>-0.317</v>
      </c>
      <c r="L98">
        <v>0.117</v>
      </c>
      <c r="M98">
        <v>0.9048637703</v>
      </c>
      <c r="N98">
        <v>0.7283440287</v>
      </c>
      <c r="O98">
        <v>1.1241644202</v>
      </c>
      <c r="P98">
        <v>110</v>
      </c>
      <c r="Q98">
        <v>61025</v>
      </c>
      <c r="R98">
        <v>0.0017158634</v>
      </c>
      <c r="S98">
        <v>0.0013780989</v>
      </c>
      <c r="T98">
        <v>0.0021364122</v>
      </c>
      <c r="U98">
        <v>0.8988103639</v>
      </c>
      <c r="V98">
        <v>0.0018025399</v>
      </c>
      <c r="W98">
        <v>0.0001717105</v>
      </c>
      <c r="X98">
        <v>-0.0142</v>
      </c>
      <c r="Y98">
        <v>-0.2334</v>
      </c>
      <c r="Z98">
        <v>0.205</v>
      </c>
      <c r="AA98">
        <v>0.9858780203</v>
      </c>
      <c r="AB98">
        <v>0.7918097809</v>
      </c>
      <c r="AC98">
        <v>1.227511322</v>
      </c>
      <c r="AD98">
        <v>0.9222843908</v>
      </c>
      <c r="AE98">
        <v>-0.0144</v>
      </c>
      <c r="AF98">
        <v>-0.3038</v>
      </c>
      <c r="AG98">
        <v>0.275</v>
      </c>
      <c r="AH98">
        <v>0.2099212026</v>
      </c>
      <c r="AI98">
        <v>-0.0891</v>
      </c>
      <c r="AJ98">
        <v>-0.2284</v>
      </c>
      <c r="AK98">
        <v>0.0502</v>
      </c>
    </row>
    <row r="99" spans="1:37" ht="12.75">
      <c r="A99" t="s">
        <v>91</v>
      </c>
      <c r="B99">
        <v>113</v>
      </c>
      <c r="C99">
        <v>99868</v>
      </c>
      <c r="D99">
        <v>0.00112412</v>
      </c>
      <c r="E99">
        <v>0.0009076655</v>
      </c>
      <c r="F99">
        <v>0.0013921932</v>
      </c>
      <c r="G99" s="4">
        <v>6.4030085E-07</v>
      </c>
      <c r="H99">
        <v>0.0011314936</v>
      </c>
      <c r="I99">
        <v>0.0001063817</v>
      </c>
      <c r="J99">
        <v>-0.5433</v>
      </c>
      <c r="K99">
        <v>-0.7572</v>
      </c>
      <c r="L99">
        <v>-0.3294</v>
      </c>
      <c r="M99">
        <v>0.5808330694</v>
      </c>
      <c r="N99">
        <v>0.4689909767</v>
      </c>
      <c r="O99">
        <v>0.7193465786</v>
      </c>
      <c r="P99">
        <v>99</v>
      </c>
      <c r="Q99">
        <v>109766</v>
      </c>
      <c r="R99">
        <v>0.0009053337</v>
      </c>
      <c r="S99">
        <v>0.0007232346</v>
      </c>
      <c r="T99">
        <v>0.0011332824</v>
      </c>
      <c r="U99" s="4">
        <v>1.1682162E-08</v>
      </c>
      <c r="V99">
        <v>0.0009019186</v>
      </c>
      <c r="W99">
        <v>9.06053E-05</v>
      </c>
      <c r="X99">
        <v>-0.6536</v>
      </c>
      <c r="Y99">
        <v>-0.8782</v>
      </c>
      <c r="Z99">
        <v>-0.429</v>
      </c>
      <c r="AA99">
        <v>0.5201746108</v>
      </c>
      <c r="AB99">
        <v>0.4155465486</v>
      </c>
      <c r="AC99">
        <v>0.6511463678</v>
      </c>
      <c r="AD99">
        <v>0.2214527684</v>
      </c>
      <c r="AE99">
        <v>0.1816</v>
      </c>
      <c r="AF99">
        <v>-0.1095</v>
      </c>
      <c r="AG99">
        <v>0.4728</v>
      </c>
      <c r="AH99" s="4">
        <v>2.788499E-19</v>
      </c>
      <c r="AI99">
        <v>-0.6601</v>
      </c>
      <c r="AJ99">
        <v>-0.8043</v>
      </c>
      <c r="AK99">
        <v>-0.516</v>
      </c>
    </row>
    <row r="100" spans="1:37" ht="12.75">
      <c r="A100" t="s">
        <v>90</v>
      </c>
      <c r="B100">
        <v>91</v>
      </c>
      <c r="C100">
        <v>57579</v>
      </c>
      <c r="D100">
        <v>0.0016835146</v>
      </c>
      <c r="E100">
        <v>0.0013336816</v>
      </c>
      <c r="F100">
        <v>0.002125111</v>
      </c>
      <c r="G100">
        <v>0.2408010265</v>
      </c>
      <c r="H100">
        <v>0.0015804373</v>
      </c>
      <c r="I100">
        <v>0.0001655439</v>
      </c>
      <c r="J100">
        <v>-0.1394</v>
      </c>
      <c r="K100">
        <v>-0.3723</v>
      </c>
      <c r="L100">
        <v>0.0935</v>
      </c>
      <c r="M100">
        <v>0.8698724166</v>
      </c>
      <c r="N100">
        <v>0.6891135986</v>
      </c>
      <c r="O100">
        <v>1.098045406</v>
      </c>
      <c r="P100">
        <v>80</v>
      </c>
      <c r="Q100">
        <v>55400</v>
      </c>
      <c r="R100">
        <v>0.0015245468</v>
      </c>
      <c r="S100">
        <v>0.0011939785</v>
      </c>
      <c r="T100">
        <v>0.0019466373</v>
      </c>
      <c r="U100">
        <v>0.2881950525</v>
      </c>
      <c r="V100">
        <v>0.0014440433</v>
      </c>
      <c r="W100">
        <v>0.0001613323</v>
      </c>
      <c r="X100">
        <v>-0.1324</v>
      </c>
      <c r="Y100">
        <v>-0.3768</v>
      </c>
      <c r="Z100">
        <v>0.112</v>
      </c>
      <c r="AA100">
        <v>0.8759538669</v>
      </c>
      <c r="AB100">
        <v>0.6860203045</v>
      </c>
      <c r="AC100">
        <v>1.1184729839</v>
      </c>
      <c r="AD100">
        <v>0.6936747424</v>
      </c>
      <c r="AE100">
        <v>0.0644</v>
      </c>
      <c r="AF100">
        <v>-0.256</v>
      </c>
      <c r="AG100">
        <v>0.3847</v>
      </c>
      <c r="AH100">
        <v>0.018009839</v>
      </c>
      <c r="AI100">
        <v>-0.1848</v>
      </c>
      <c r="AJ100">
        <v>-0.3379</v>
      </c>
      <c r="AK100">
        <v>-0.0317</v>
      </c>
    </row>
    <row r="101" spans="1:37" ht="12.75">
      <c r="A101" t="s">
        <v>83</v>
      </c>
      <c r="B101">
        <v>95</v>
      </c>
      <c r="C101">
        <v>113600</v>
      </c>
      <c r="D101">
        <v>0.0008204215</v>
      </c>
      <c r="E101">
        <v>0.0006529302</v>
      </c>
      <c r="F101">
        <v>0.001030878</v>
      </c>
      <c r="G101" s="4">
        <v>1.753169E-13</v>
      </c>
      <c r="H101">
        <v>0.0008362676</v>
      </c>
      <c r="I101">
        <v>8.57634E-05</v>
      </c>
      <c r="J101">
        <v>-0.8582</v>
      </c>
      <c r="K101">
        <v>-1.0866</v>
      </c>
      <c r="L101">
        <v>-0.6299</v>
      </c>
      <c r="M101">
        <v>0.4239119817</v>
      </c>
      <c r="N101">
        <v>0.3373692119</v>
      </c>
      <c r="O101">
        <v>0.5326549132</v>
      </c>
      <c r="P101">
        <v>131</v>
      </c>
      <c r="Q101">
        <v>115286</v>
      </c>
      <c r="R101">
        <v>0.0010844203</v>
      </c>
      <c r="S101">
        <v>0.0008826608</v>
      </c>
      <c r="T101">
        <v>0.0013322982</v>
      </c>
      <c r="U101" s="4">
        <v>6.6604977E-06</v>
      </c>
      <c r="V101">
        <v>0.0011363045</v>
      </c>
      <c r="W101">
        <v>9.9223E-05</v>
      </c>
      <c r="X101">
        <v>-0.4731</v>
      </c>
      <c r="Y101">
        <v>-0.679</v>
      </c>
      <c r="Z101">
        <v>-0.2672</v>
      </c>
      <c r="AA101">
        <v>0.6230717994</v>
      </c>
      <c r="AB101">
        <v>0.5071474881</v>
      </c>
      <c r="AC101">
        <v>0.7654942129</v>
      </c>
      <c r="AD101">
        <v>0.0329172088</v>
      </c>
      <c r="AE101">
        <v>-0.3138</v>
      </c>
      <c r="AF101">
        <v>-0.6021</v>
      </c>
      <c r="AG101">
        <v>-0.0255</v>
      </c>
      <c r="AH101" s="4">
        <v>2.961321E-24</v>
      </c>
      <c r="AI101">
        <v>-0.7444</v>
      </c>
      <c r="AJ101">
        <v>-0.888</v>
      </c>
      <c r="AK101">
        <v>-0.6008</v>
      </c>
    </row>
    <row r="102" spans="1:37" ht="12.75">
      <c r="A102" t="s">
        <v>96</v>
      </c>
      <c r="B102">
        <v>86</v>
      </c>
      <c r="C102">
        <v>68428</v>
      </c>
      <c r="D102">
        <v>0.0011017871</v>
      </c>
      <c r="E102">
        <v>0.000857438</v>
      </c>
      <c r="F102">
        <v>0.0014157697</v>
      </c>
      <c r="G102">
        <v>1.0646E-05</v>
      </c>
      <c r="H102">
        <v>0.0012567955</v>
      </c>
      <c r="I102">
        <v>0.0001354386</v>
      </c>
      <c r="J102">
        <v>-0.5634</v>
      </c>
      <c r="K102">
        <v>-0.8141</v>
      </c>
      <c r="L102">
        <v>-0.3126</v>
      </c>
      <c r="M102">
        <v>0.5692936681</v>
      </c>
      <c r="N102">
        <v>0.4430384343</v>
      </c>
      <c r="O102">
        <v>0.7315285886</v>
      </c>
      <c r="P102">
        <v>60</v>
      </c>
      <c r="Q102">
        <v>73968</v>
      </c>
      <c r="R102">
        <v>0.0007660609</v>
      </c>
      <c r="S102">
        <v>0.00057874</v>
      </c>
      <c r="T102">
        <v>0.001014012</v>
      </c>
      <c r="U102" s="4">
        <v>9.6962867E-09</v>
      </c>
      <c r="V102">
        <v>0.0008111616</v>
      </c>
      <c r="W102">
        <v>0.000104678</v>
      </c>
      <c r="X102">
        <v>-0.8206</v>
      </c>
      <c r="Y102">
        <v>-1.101</v>
      </c>
      <c r="Z102">
        <v>-0.5402</v>
      </c>
      <c r="AA102">
        <v>0.4401530799</v>
      </c>
      <c r="AB102">
        <v>0.3325247209</v>
      </c>
      <c r="AC102">
        <v>0.5826175367</v>
      </c>
      <c r="AD102">
        <v>0.0741222621</v>
      </c>
      <c r="AE102">
        <v>0.3286</v>
      </c>
      <c r="AF102">
        <v>-0.032</v>
      </c>
      <c r="AG102">
        <v>0.6893</v>
      </c>
      <c r="AH102" s="4">
        <v>9.152327E-15</v>
      </c>
      <c r="AI102">
        <v>-0.6649</v>
      </c>
      <c r="AJ102">
        <v>-0.833</v>
      </c>
      <c r="AK102">
        <v>-0.4968</v>
      </c>
    </row>
    <row r="103" spans="1:37" ht="12.75">
      <c r="A103" t="s">
        <v>97</v>
      </c>
      <c r="B103">
        <v>139</v>
      </c>
      <c r="C103">
        <v>111202</v>
      </c>
      <c r="D103">
        <v>0.0013360184</v>
      </c>
      <c r="E103">
        <v>0.001097011</v>
      </c>
      <c r="F103">
        <v>0.0016270988</v>
      </c>
      <c r="G103">
        <v>0.0002285706</v>
      </c>
      <c r="H103">
        <v>0.0012499775</v>
      </c>
      <c r="I103">
        <v>0.0001059554</v>
      </c>
      <c r="J103">
        <v>-0.3706</v>
      </c>
      <c r="K103">
        <v>-0.5677</v>
      </c>
      <c r="L103">
        <v>-0.1735</v>
      </c>
      <c r="M103">
        <v>0.6903210641</v>
      </c>
      <c r="N103">
        <v>0.5668258629</v>
      </c>
      <c r="O103">
        <v>0.8407223501</v>
      </c>
      <c r="P103">
        <v>130</v>
      </c>
      <c r="Q103">
        <v>115127</v>
      </c>
      <c r="R103">
        <v>0.0012090371</v>
      </c>
      <c r="S103">
        <v>0.0009871907</v>
      </c>
      <c r="T103">
        <v>0.0014807379</v>
      </c>
      <c r="U103">
        <v>0.0004276896</v>
      </c>
      <c r="V103">
        <v>0.0011291878</v>
      </c>
      <c r="W103">
        <v>9.89804E-05</v>
      </c>
      <c r="X103">
        <v>-0.3643</v>
      </c>
      <c r="Y103">
        <v>-0.567</v>
      </c>
      <c r="Z103">
        <v>-0.1616</v>
      </c>
      <c r="AA103">
        <v>0.6946724626</v>
      </c>
      <c r="AB103">
        <v>0.5672069165</v>
      </c>
      <c r="AC103">
        <v>0.8507826972</v>
      </c>
      <c r="AD103">
        <v>0.6262770867</v>
      </c>
      <c r="AE103">
        <v>0.0651</v>
      </c>
      <c r="AF103">
        <v>-0.1968</v>
      </c>
      <c r="AG103">
        <v>0.3269</v>
      </c>
      <c r="AH103" s="4">
        <v>2.7325721E-07</v>
      </c>
      <c r="AI103">
        <v>-0.3313</v>
      </c>
      <c r="AJ103">
        <v>-0.4576</v>
      </c>
      <c r="AK103">
        <v>-0.205</v>
      </c>
    </row>
    <row r="104" spans="1:37" ht="12.75">
      <c r="A104" t="s">
        <v>98</v>
      </c>
      <c r="B104" s="36"/>
      <c r="C104" s="36"/>
      <c r="D104" s="37"/>
      <c r="E104" s="36"/>
      <c r="F104" s="36"/>
      <c r="G104" s="36"/>
      <c r="H104" s="36"/>
      <c r="I104" s="36"/>
      <c r="J104" s="36"/>
      <c r="K104" s="36"/>
      <c r="L104" s="36"/>
      <c r="M104" s="36"/>
      <c r="N104" s="36"/>
      <c r="O104" s="36"/>
      <c r="P104">
        <v>6</v>
      </c>
      <c r="Q104">
        <v>14011</v>
      </c>
      <c r="R104">
        <v>0.0004291008</v>
      </c>
      <c r="S104">
        <v>0.0001823546</v>
      </c>
      <c r="T104">
        <v>0.0010097223</v>
      </c>
      <c r="U104">
        <v>0.0013413131</v>
      </c>
      <c r="V104">
        <v>0.000428235</v>
      </c>
      <c r="W104">
        <v>0.0001747888</v>
      </c>
      <c r="X104">
        <v>-1.4002</v>
      </c>
      <c r="Y104">
        <v>-2.2559</v>
      </c>
      <c r="Z104">
        <v>-0.5445</v>
      </c>
      <c r="AA104">
        <v>0.2465470369</v>
      </c>
      <c r="AB104">
        <v>0.1047748732</v>
      </c>
      <c r="AC104">
        <v>0.5801528509</v>
      </c>
      <c r="AD104">
        <v>0.9945513467</v>
      </c>
      <c r="AE104">
        <v>-7.7189</v>
      </c>
      <c r="AF104">
        <v>-2223.12</v>
      </c>
      <c r="AG104">
        <v>2207.683</v>
      </c>
      <c r="AH104">
        <v>0.9922383391</v>
      </c>
      <c r="AI104">
        <v>-4.3983</v>
      </c>
      <c r="AJ104">
        <v>-890.559</v>
      </c>
      <c r="AK104">
        <v>881.7624</v>
      </c>
    </row>
    <row r="105" spans="1:37" ht="12.75">
      <c r="A105" t="s">
        <v>84</v>
      </c>
      <c r="B105">
        <v>146</v>
      </c>
      <c r="C105">
        <v>122708</v>
      </c>
      <c r="D105">
        <v>0.001213353</v>
      </c>
      <c r="E105">
        <v>0.0009981825</v>
      </c>
      <c r="F105">
        <v>0.0014749062</v>
      </c>
      <c r="G105" s="4">
        <v>2.7597694E-06</v>
      </c>
      <c r="H105">
        <v>0.0011898165</v>
      </c>
      <c r="I105">
        <v>9.84113E-05</v>
      </c>
      <c r="J105">
        <v>-0.4669</v>
      </c>
      <c r="K105">
        <v>-0.6621</v>
      </c>
      <c r="L105">
        <v>-0.2717</v>
      </c>
      <c r="M105">
        <v>0.6269397919</v>
      </c>
      <c r="N105">
        <v>0.5157611266</v>
      </c>
      <c r="O105">
        <v>0.7620843883</v>
      </c>
      <c r="P105">
        <v>109</v>
      </c>
      <c r="Q105">
        <v>116035</v>
      </c>
      <c r="R105">
        <v>0.0009957646</v>
      </c>
      <c r="S105">
        <v>0.000801394</v>
      </c>
      <c r="T105">
        <v>0.0012372779</v>
      </c>
      <c r="U105" s="4">
        <v>4.6626886E-07</v>
      </c>
      <c r="V105">
        <v>0.0009393717</v>
      </c>
      <c r="W105">
        <v>8.99332E-05</v>
      </c>
      <c r="X105">
        <v>-0.5584</v>
      </c>
      <c r="Y105">
        <v>-0.7755</v>
      </c>
      <c r="Z105">
        <v>-0.3412</v>
      </c>
      <c r="AA105">
        <v>0.5721331717</v>
      </c>
      <c r="AB105">
        <v>0.4604542903</v>
      </c>
      <c r="AC105">
        <v>0.7108987213</v>
      </c>
      <c r="AD105">
        <v>0.2402509391</v>
      </c>
      <c r="AE105">
        <v>0.1628</v>
      </c>
      <c r="AF105">
        <v>-0.1089</v>
      </c>
      <c r="AG105">
        <v>0.4346</v>
      </c>
      <c r="AH105" s="4">
        <v>3.959651E-16</v>
      </c>
      <c r="AI105">
        <v>-0.5436</v>
      </c>
      <c r="AJ105">
        <v>-0.6745</v>
      </c>
      <c r="AK105">
        <v>-0.4127</v>
      </c>
    </row>
    <row r="106" spans="1:37" ht="12.75">
      <c r="A106" t="s">
        <v>85</v>
      </c>
      <c r="B106">
        <v>156</v>
      </c>
      <c r="C106">
        <v>99767</v>
      </c>
      <c r="D106">
        <v>0.0017120813</v>
      </c>
      <c r="E106">
        <v>0.001416941</v>
      </c>
      <c r="F106">
        <v>0.0020686975</v>
      </c>
      <c r="G106">
        <v>0.2041570782</v>
      </c>
      <c r="H106">
        <v>0.0015636433</v>
      </c>
      <c r="I106">
        <v>0.0001250937</v>
      </c>
      <c r="J106">
        <v>-0.1226</v>
      </c>
      <c r="K106">
        <v>-0.3118</v>
      </c>
      <c r="L106">
        <v>0.0666</v>
      </c>
      <c r="M106">
        <v>0.8846328209</v>
      </c>
      <c r="N106">
        <v>0.7321337624</v>
      </c>
      <c r="O106">
        <v>1.0688965159</v>
      </c>
      <c r="P106">
        <v>92</v>
      </c>
      <c r="Q106">
        <v>96269</v>
      </c>
      <c r="R106">
        <v>0.0010251144</v>
      </c>
      <c r="S106">
        <v>0.0008138625</v>
      </c>
      <c r="T106">
        <v>0.0012912003</v>
      </c>
      <c r="U106" s="4">
        <v>6.9322738E-06</v>
      </c>
      <c r="V106">
        <v>0.0009556555</v>
      </c>
      <c r="W106">
        <v>9.95864E-05</v>
      </c>
      <c r="X106">
        <v>-0.5293</v>
      </c>
      <c r="Y106">
        <v>-0.7601</v>
      </c>
      <c r="Z106">
        <v>-0.2986</v>
      </c>
      <c r="AA106">
        <v>0.5889966035</v>
      </c>
      <c r="AB106">
        <v>0.4676182911</v>
      </c>
      <c r="AC106">
        <v>0.7418807294</v>
      </c>
      <c r="AD106">
        <v>0.000773836</v>
      </c>
      <c r="AE106">
        <v>0.4781</v>
      </c>
      <c r="AF106">
        <v>0.1994</v>
      </c>
      <c r="AG106">
        <v>0.7568</v>
      </c>
      <c r="AH106" s="4">
        <v>2.7517017E-06</v>
      </c>
      <c r="AI106">
        <v>-0.3157</v>
      </c>
      <c r="AJ106">
        <v>-0.4476</v>
      </c>
      <c r="AK106">
        <v>-0.1837</v>
      </c>
    </row>
    <row r="107" spans="1:37" ht="12.75">
      <c r="A107" t="s">
        <v>99</v>
      </c>
      <c r="B107">
        <v>47</v>
      </c>
      <c r="C107">
        <v>54521</v>
      </c>
      <c r="D107">
        <v>0.0007537161</v>
      </c>
      <c r="E107">
        <v>0.0005468329</v>
      </c>
      <c r="F107">
        <v>0.0010388695</v>
      </c>
      <c r="G107" s="4">
        <v>8.3985796E-09</v>
      </c>
      <c r="H107">
        <v>0.0008620532</v>
      </c>
      <c r="I107">
        <v>0.0001256892</v>
      </c>
      <c r="J107">
        <v>-0.943</v>
      </c>
      <c r="K107">
        <v>-1.2639</v>
      </c>
      <c r="L107">
        <v>-0.6222</v>
      </c>
      <c r="M107">
        <v>0.3894453243</v>
      </c>
      <c r="N107">
        <v>0.2825487066</v>
      </c>
      <c r="O107">
        <v>0.5367841263</v>
      </c>
      <c r="P107">
        <v>41</v>
      </c>
      <c r="Q107">
        <v>59669</v>
      </c>
      <c r="R107">
        <v>0.0006377142</v>
      </c>
      <c r="S107">
        <v>0.0004596154</v>
      </c>
      <c r="T107">
        <v>0.0008848256</v>
      </c>
      <c r="U107" s="4">
        <v>1.8715564E-09</v>
      </c>
      <c r="V107">
        <v>0.000687124</v>
      </c>
      <c r="W107">
        <v>0.0001072739</v>
      </c>
      <c r="X107">
        <v>-1.004</v>
      </c>
      <c r="Y107">
        <v>-1.3315</v>
      </c>
      <c r="Z107">
        <v>-0.6765</v>
      </c>
      <c r="AA107">
        <v>0.3664093789</v>
      </c>
      <c r="AB107">
        <v>0.2640796886</v>
      </c>
      <c r="AC107">
        <v>0.5083913636</v>
      </c>
      <c r="AD107">
        <v>0.560785354</v>
      </c>
      <c r="AE107">
        <v>0.1323</v>
      </c>
      <c r="AF107">
        <v>-0.3135</v>
      </c>
      <c r="AG107">
        <v>0.5782</v>
      </c>
      <c r="AH107" s="4">
        <v>4.805401E-18</v>
      </c>
      <c r="AI107">
        <v>-0.9088</v>
      </c>
      <c r="AJ107">
        <v>-1.1145</v>
      </c>
      <c r="AK107">
        <v>-0.703</v>
      </c>
    </row>
    <row r="108" spans="1:37" ht="12.75">
      <c r="A108" t="s">
        <v>100</v>
      </c>
      <c r="B108">
        <v>110</v>
      </c>
      <c r="C108">
        <v>47323</v>
      </c>
      <c r="D108">
        <v>0.0022648523</v>
      </c>
      <c r="E108">
        <v>0.0018147591</v>
      </c>
      <c r="F108">
        <v>0.0028265768</v>
      </c>
      <c r="G108">
        <v>0.1642877512</v>
      </c>
      <c r="H108">
        <v>0.0023244511</v>
      </c>
      <c r="I108">
        <v>0.00022137</v>
      </c>
      <c r="J108">
        <v>0.1572</v>
      </c>
      <c r="K108">
        <v>-0.0643</v>
      </c>
      <c r="L108">
        <v>0.3788</v>
      </c>
      <c r="M108">
        <v>1.1702497543</v>
      </c>
      <c r="N108">
        <v>0.9376864628</v>
      </c>
      <c r="O108">
        <v>1.4604929705</v>
      </c>
      <c r="P108">
        <v>95</v>
      </c>
      <c r="Q108">
        <v>46127</v>
      </c>
      <c r="R108">
        <v>0.0020699943</v>
      </c>
      <c r="S108">
        <v>0.0016487165</v>
      </c>
      <c r="T108">
        <v>0.0025989165</v>
      </c>
      <c r="U108">
        <v>0.1352752745</v>
      </c>
      <c r="V108">
        <v>0.0020595313</v>
      </c>
      <c r="W108">
        <v>0.0002110857</v>
      </c>
      <c r="X108">
        <v>0.1734</v>
      </c>
      <c r="Y108">
        <v>-0.0541</v>
      </c>
      <c r="Z108">
        <v>0.401</v>
      </c>
      <c r="AA108">
        <v>1.1893498414</v>
      </c>
      <c r="AB108">
        <v>0.9472976361</v>
      </c>
      <c r="AC108">
        <v>1.4932508974</v>
      </c>
      <c r="AD108">
        <v>0.7178151447</v>
      </c>
      <c r="AE108">
        <v>0.0552</v>
      </c>
      <c r="AF108">
        <v>-0.244</v>
      </c>
      <c r="AG108">
        <v>0.3543</v>
      </c>
      <c r="AH108">
        <v>0.0426138683</v>
      </c>
      <c r="AI108">
        <v>0.1469</v>
      </c>
      <c r="AJ108">
        <v>0.0049</v>
      </c>
      <c r="AK108">
        <v>0.2889</v>
      </c>
    </row>
    <row r="109" spans="1:37" ht="12.75">
      <c r="A109" t="s">
        <v>103</v>
      </c>
      <c r="B109">
        <v>309</v>
      </c>
      <c r="C109">
        <v>135301</v>
      </c>
      <c r="D109">
        <v>0.0023060722</v>
      </c>
      <c r="E109">
        <v>0.0019763877</v>
      </c>
      <c r="F109">
        <v>0.0026907519</v>
      </c>
      <c r="G109">
        <v>0.0259819418</v>
      </c>
      <c r="H109">
        <v>0.0022837969</v>
      </c>
      <c r="I109">
        <v>0.0001297722</v>
      </c>
      <c r="J109">
        <v>0.1753</v>
      </c>
      <c r="K109">
        <v>0.021</v>
      </c>
      <c r="L109">
        <v>0.3295</v>
      </c>
      <c r="M109">
        <v>1.1915480966</v>
      </c>
      <c r="N109">
        <v>1.021200034</v>
      </c>
      <c r="O109">
        <v>1.3903122005</v>
      </c>
      <c r="P109">
        <v>216</v>
      </c>
      <c r="Q109">
        <v>131617</v>
      </c>
      <c r="R109">
        <v>0.0016181037</v>
      </c>
      <c r="S109">
        <v>0.0013638835</v>
      </c>
      <c r="T109">
        <v>0.0019197092</v>
      </c>
      <c r="U109">
        <v>0.4032792927</v>
      </c>
      <c r="V109">
        <v>0.0016411254</v>
      </c>
      <c r="W109">
        <v>0.0001115728</v>
      </c>
      <c r="X109">
        <v>-0.0729</v>
      </c>
      <c r="Y109">
        <v>-0.2438</v>
      </c>
      <c r="Z109">
        <v>0.098</v>
      </c>
      <c r="AA109">
        <v>0.9297085279</v>
      </c>
      <c r="AB109">
        <v>0.7836420465</v>
      </c>
      <c r="AC109">
        <v>1.103000982</v>
      </c>
      <c r="AD109">
        <v>0.0021502886</v>
      </c>
      <c r="AE109">
        <v>0.3195</v>
      </c>
      <c r="AF109">
        <v>0.1154</v>
      </c>
      <c r="AG109">
        <v>0.5235</v>
      </c>
      <c r="AH109">
        <v>0.2843917295</v>
      </c>
      <c r="AI109">
        <v>0.0561</v>
      </c>
      <c r="AJ109">
        <v>-0.0466</v>
      </c>
      <c r="AK109">
        <v>0.1587</v>
      </c>
    </row>
    <row r="110" spans="1:37" ht="12.75">
      <c r="A110" t="s">
        <v>104</v>
      </c>
      <c r="B110">
        <v>485</v>
      </c>
      <c r="C110">
        <v>120946</v>
      </c>
      <c r="D110">
        <v>0.0039631839</v>
      </c>
      <c r="E110">
        <v>0.0034488502</v>
      </c>
      <c r="F110">
        <v>0.0045542211</v>
      </c>
      <c r="G110" s="4">
        <v>5.191779E-24</v>
      </c>
      <c r="H110">
        <v>0.0040100541</v>
      </c>
      <c r="I110">
        <v>0.0001817217</v>
      </c>
      <c r="J110">
        <v>0.7168</v>
      </c>
      <c r="K110">
        <v>0.5777</v>
      </c>
      <c r="L110">
        <v>0.8558</v>
      </c>
      <c r="M110">
        <v>2.0477781054</v>
      </c>
      <c r="N110">
        <v>1.7820217539</v>
      </c>
      <c r="O110">
        <v>2.3531672156</v>
      </c>
      <c r="P110">
        <v>387</v>
      </c>
      <c r="Q110">
        <v>116681</v>
      </c>
      <c r="R110">
        <v>0.0032234761</v>
      </c>
      <c r="S110">
        <v>0.0027868814</v>
      </c>
      <c r="T110">
        <v>0.0037284681</v>
      </c>
      <c r="U110" s="4">
        <v>1.040556E-16</v>
      </c>
      <c r="V110">
        <v>0.0033167354</v>
      </c>
      <c r="W110">
        <v>0.0001683193</v>
      </c>
      <c r="X110">
        <v>0.6163</v>
      </c>
      <c r="Y110">
        <v>0.4708</v>
      </c>
      <c r="Z110">
        <v>0.7619</v>
      </c>
      <c r="AA110">
        <v>1.8521020946</v>
      </c>
      <c r="AB110">
        <v>1.6012492865</v>
      </c>
      <c r="AC110">
        <v>2.1422536753</v>
      </c>
      <c r="AD110">
        <v>0.0485119231</v>
      </c>
      <c r="AE110">
        <v>0.1718</v>
      </c>
      <c r="AF110">
        <v>0.0011</v>
      </c>
      <c r="AG110">
        <v>0.3424</v>
      </c>
      <c r="AH110" s="4">
        <v>9.944911E-47</v>
      </c>
      <c r="AI110">
        <v>0.6613</v>
      </c>
      <c r="AJ110">
        <v>0.571</v>
      </c>
      <c r="AK110">
        <v>0.7516</v>
      </c>
    </row>
    <row r="111" spans="1:37" ht="12.75">
      <c r="A111" t="s">
        <v>101</v>
      </c>
      <c r="B111">
        <v>201</v>
      </c>
      <c r="C111">
        <v>94424</v>
      </c>
      <c r="D111">
        <v>0.0021804125</v>
      </c>
      <c r="E111">
        <v>0.001831863</v>
      </c>
      <c r="F111">
        <v>0.0025952807</v>
      </c>
      <c r="G111">
        <v>0.179745122</v>
      </c>
      <c r="H111">
        <v>0.0021286961</v>
      </c>
      <c r="I111">
        <v>0.0001499868</v>
      </c>
      <c r="J111">
        <v>0.1192</v>
      </c>
      <c r="K111">
        <v>-0.055</v>
      </c>
      <c r="L111">
        <v>0.2934</v>
      </c>
      <c r="M111">
        <v>1.1266196922</v>
      </c>
      <c r="N111">
        <v>0.9465240669</v>
      </c>
      <c r="O111">
        <v>1.3409822055</v>
      </c>
      <c r="P111">
        <v>154</v>
      </c>
      <c r="Q111">
        <v>90797</v>
      </c>
      <c r="R111">
        <v>0.0017093745</v>
      </c>
      <c r="S111">
        <v>0.0014132017</v>
      </c>
      <c r="T111">
        <v>0.0020676179</v>
      </c>
      <c r="U111">
        <v>0.8528082917</v>
      </c>
      <c r="V111">
        <v>0.0016960913</v>
      </c>
      <c r="W111">
        <v>0.000136559</v>
      </c>
      <c r="X111">
        <v>-0.018</v>
      </c>
      <c r="Y111">
        <v>-0.2083</v>
      </c>
      <c r="Z111">
        <v>0.1723</v>
      </c>
      <c r="AA111">
        <v>0.9821497036</v>
      </c>
      <c r="AB111">
        <v>0.8119786742</v>
      </c>
      <c r="AC111">
        <v>1.1879844519</v>
      </c>
      <c r="AD111">
        <v>0.0817615615</v>
      </c>
      <c r="AE111">
        <v>0.2086</v>
      </c>
      <c r="AF111">
        <v>-0.0263</v>
      </c>
      <c r="AG111">
        <v>0.4434</v>
      </c>
      <c r="AH111">
        <v>0.4604671801</v>
      </c>
      <c r="AI111">
        <v>0.0435</v>
      </c>
      <c r="AJ111">
        <v>-0.072</v>
      </c>
      <c r="AK111">
        <v>0.159</v>
      </c>
    </row>
    <row r="112" spans="1:37" ht="12.75">
      <c r="A112" t="s">
        <v>102</v>
      </c>
      <c r="B112">
        <v>233</v>
      </c>
      <c r="C112">
        <v>52414</v>
      </c>
      <c r="D112">
        <v>0.0044784097</v>
      </c>
      <c r="E112">
        <v>0.0037904545</v>
      </c>
      <c r="F112">
        <v>0.0052912265</v>
      </c>
      <c r="G112" s="4">
        <v>6.245499E-23</v>
      </c>
      <c r="H112">
        <v>0.0044453772</v>
      </c>
      <c r="I112">
        <v>0.0002905783</v>
      </c>
      <c r="J112">
        <v>0.839</v>
      </c>
      <c r="K112">
        <v>0.6722</v>
      </c>
      <c r="L112">
        <v>1.0058</v>
      </c>
      <c r="M112">
        <v>2.3139954362</v>
      </c>
      <c r="N112">
        <v>1.9585288197</v>
      </c>
      <c r="O112">
        <v>2.7339780885</v>
      </c>
      <c r="P112">
        <v>169</v>
      </c>
      <c r="Q112">
        <v>47083</v>
      </c>
      <c r="R112">
        <v>0.003559717</v>
      </c>
      <c r="S112">
        <v>0.002959343</v>
      </c>
      <c r="T112">
        <v>0.0042818912</v>
      </c>
      <c r="U112" s="4">
        <v>3.138265E-14</v>
      </c>
      <c r="V112">
        <v>0.0035894059</v>
      </c>
      <c r="W112">
        <v>0.0002756122</v>
      </c>
      <c r="X112">
        <v>0.7155</v>
      </c>
      <c r="Y112">
        <v>0.5308</v>
      </c>
      <c r="Z112">
        <v>0.9003</v>
      </c>
      <c r="AA112">
        <v>2.0452948813</v>
      </c>
      <c r="AB112">
        <v>1.700339984</v>
      </c>
      <c r="AC112">
        <v>2.4602321834</v>
      </c>
      <c r="AD112">
        <v>0.0895676123</v>
      </c>
      <c r="AE112">
        <v>0.1948</v>
      </c>
      <c r="AF112">
        <v>-0.0301</v>
      </c>
      <c r="AG112">
        <v>0.4196</v>
      </c>
      <c r="AH112" s="4">
        <v>5.700219E-43</v>
      </c>
      <c r="AI112">
        <v>0.7762</v>
      </c>
      <c r="AJ112">
        <v>0.6655</v>
      </c>
      <c r="AK112">
        <v>0.8869</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39"/>
  <sheetViews>
    <sheetView workbookViewId="0" topLeftCell="A1">
      <selection activeCell="N24" sqref="N24"/>
    </sheetView>
  </sheetViews>
  <sheetFormatPr defaultColWidth="9.140625" defaultRowHeight="12.75"/>
  <cols>
    <col min="1" max="1" width="12.421875" style="0" customWidth="1"/>
    <col min="2" max="5" width="8.00390625" style="0" customWidth="1"/>
    <col min="7" max="7" width="18.140625" style="0" customWidth="1"/>
    <col min="8" max="11" width="8.00390625" style="0" customWidth="1"/>
  </cols>
  <sheetData>
    <row r="1" spans="1:5" ht="15.75" thickBot="1">
      <c r="A1" s="16" t="s">
        <v>306</v>
      </c>
      <c r="B1" s="16"/>
      <c r="C1" s="16"/>
      <c r="D1" s="16"/>
      <c r="E1" s="16"/>
    </row>
    <row r="2" spans="1:11" ht="13.5" thickBot="1">
      <c r="A2" s="65" t="s">
        <v>215</v>
      </c>
      <c r="B2" s="59" t="s">
        <v>307</v>
      </c>
      <c r="C2" s="59"/>
      <c r="D2" s="59"/>
      <c r="E2" s="60"/>
      <c r="G2" s="65" t="s">
        <v>215</v>
      </c>
      <c r="H2" s="59" t="s">
        <v>307</v>
      </c>
      <c r="I2" s="59"/>
      <c r="J2" s="59"/>
      <c r="K2" s="60"/>
    </row>
    <row r="3" spans="1:11" ht="12.75">
      <c r="A3" s="66"/>
      <c r="B3" s="17" t="s">
        <v>302</v>
      </c>
      <c r="C3" s="18" t="s">
        <v>311</v>
      </c>
      <c r="D3" s="17" t="s">
        <v>302</v>
      </c>
      <c r="E3" s="56" t="s">
        <v>311</v>
      </c>
      <c r="G3" s="66"/>
      <c r="H3" s="17" t="s">
        <v>302</v>
      </c>
      <c r="I3" s="18" t="s">
        <v>311</v>
      </c>
      <c r="J3" s="17" t="s">
        <v>302</v>
      </c>
      <c r="K3" s="56" t="s">
        <v>311</v>
      </c>
    </row>
    <row r="4" spans="1:11" ht="12.75">
      <c r="A4" s="66"/>
      <c r="B4" s="17" t="s">
        <v>216</v>
      </c>
      <c r="C4" s="18" t="s">
        <v>312</v>
      </c>
      <c r="D4" s="17" t="s">
        <v>216</v>
      </c>
      <c r="E4" s="34" t="s">
        <v>312</v>
      </c>
      <c r="G4" s="66"/>
      <c r="H4" s="17" t="s">
        <v>216</v>
      </c>
      <c r="I4" s="18" t="s">
        <v>312</v>
      </c>
      <c r="J4" s="17" t="s">
        <v>216</v>
      </c>
      <c r="K4" s="34" t="s">
        <v>312</v>
      </c>
    </row>
    <row r="5" spans="1:11" ht="12.75">
      <c r="A5" s="66"/>
      <c r="B5" s="19" t="s">
        <v>308</v>
      </c>
      <c r="C5" s="20" t="s">
        <v>313</v>
      </c>
      <c r="D5" s="19" t="s">
        <v>308</v>
      </c>
      <c r="E5" s="35" t="s">
        <v>313</v>
      </c>
      <c r="G5" s="66"/>
      <c r="H5" s="19" t="s">
        <v>308</v>
      </c>
      <c r="I5" s="20" t="s">
        <v>313</v>
      </c>
      <c r="J5" s="19" t="s">
        <v>308</v>
      </c>
      <c r="K5" s="35" t="s">
        <v>313</v>
      </c>
    </row>
    <row r="6" spans="1:11" ht="13.5" thickBot="1">
      <c r="A6" s="67"/>
      <c r="B6" s="61" t="s">
        <v>159</v>
      </c>
      <c r="C6" s="62"/>
      <c r="D6" s="63" t="s">
        <v>160</v>
      </c>
      <c r="E6" s="64"/>
      <c r="G6" s="67"/>
      <c r="H6" s="61" t="s">
        <v>159</v>
      </c>
      <c r="I6" s="62"/>
      <c r="J6" s="63" t="s">
        <v>160</v>
      </c>
      <c r="K6" s="64"/>
    </row>
    <row r="7" spans="1:11" ht="12.75">
      <c r="A7" s="22" t="s">
        <v>217</v>
      </c>
      <c r="B7" s="41">
        <f>'orig. data'!B4/4</f>
        <v>46</v>
      </c>
      <c r="C7" s="49">
        <f>'orig. data'!H4*100</f>
        <v>0.11166946000000001</v>
      </c>
      <c r="D7" s="45">
        <f>'orig. data'!P4/4</f>
        <v>46.25</v>
      </c>
      <c r="E7" s="52">
        <f>'orig. data'!V4*100</f>
        <v>0.10051343000000001</v>
      </c>
      <c r="G7" s="27" t="s">
        <v>232</v>
      </c>
      <c r="H7" s="41">
        <f>'orig. data'!B19/4</f>
        <v>50.5</v>
      </c>
      <c r="I7" s="49">
        <f>'orig. data'!H19*100</f>
        <v>0.10363013</v>
      </c>
      <c r="J7" s="45">
        <f>'orig. data'!P19/4</f>
        <v>45</v>
      </c>
      <c r="K7" s="52">
        <f>'orig. data'!V19*100</f>
        <v>0.08297684</v>
      </c>
    </row>
    <row r="8" spans="1:11" ht="12.75">
      <c r="A8" s="23" t="s">
        <v>218</v>
      </c>
      <c r="B8" s="42">
        <f>'orig. data'!B5/4</f>
        <v>127</v>
      </c>
      <c r="C8" s="49">
        <f>'orig. data'!H5*100</f>
        <v>0.16285705</v>
      </c>
      <c r="D8" s="45">
        <f>'orig. data'!P5/4</f>
        <v>107.5</v>
      </c>
      <c r="E8" s="52">
        <f>'orig. data'!V5*100</f>
        <v>0.13098215</v>
      </c>
      <c r="G8" s="28" t="s">
        <v>233</v>
      </c>
      <c r="H8" s="42">
        <f>'orig. data'!B20/4</f>
        <v>25</v>
      </c>
      <c r="I8" s="49">
        <f>'orig. data'!H20*100</f>
        <v>0.07993222</v>
      </c>
      <c r="J8" s="45">
        <f>'orig. data'!P20/4</f>
        <v>26.75</v>
      </c>
      <c r="K8" s="52">
        <f>'orig. data'!V20*100</f>
        <v>0.08243515</v>
      </c>
    </row>
    <row r="9" spans="1:11" ht="12.75">
      <c r="A9" s="23" t="s">
        <v>219</v>
      </c>
      <c r="B9" s="42">
        <f>'orig. data'!B7/4</f>
        <v>92.25</v>
      </c>
      <c r="C9" s="49">
        <f>'orig. data'!H7*100</f>
        <v>0.14448717</v>
      </c>
      <c r="D9" s="45">
        <f>'orig. data'!P7/4</f>
        <v>98</v>
      </c>
      <c r="E9" s="52">
        <f>'orig. data'!V7*100</f>
        <v>0.15656015</v>
      </c>
      <c r="G9" s="28" t="s">
        <v>238</v>
      </c>
      <c r="H9" s="42">
        <f>'orig. data'!B25/4</f>
        <v>23.75</v>
      </c>
      <c r="I9" s="49">
        <f>'orig. data'!H25*100</f>
        <v>0.08362676</v>
      </c>
      <c r="J9" s="45">
        <f>'orig. data'!P25/4</f>
        <v>32.75</v>
      </c>
      <c r="K9" s="52">
        <f>'orig. data'!V25*100</f>
        <v>0.11363045000000001</v>
      </c>
    </row>
    <row r="10" spans="1:11" ht="12.75">
      <c r="A10" s="23" t="s">
        <v>108</v>
      </c>
      <c r="B10" s="42">
        <f>'orig. data'!B6/4</f>
        <v>91</v>
      </c>
      <c r="C10" s="49">
        <f>'orig. data'!H6*100</f>
        <v>0.22784747000000002</v>
      </c>
      <c r="D10" s="45">
        <f>'orig. data'!P6/4</f>
        <v>81.5</v>
      </c>
      <c r="E10" s="52">
        <f>'orig. data'!V6*100</f>
        <v>0.19867267</v>
      </c>
      <c r="G10" s="28" t="s">
        <v>234</v>
      </c>
      <c r="H10" s="42">
        <f>'orig. data'!B21/4</f>
        <v>76.75</v>
      </c>
      <c r="I10" s="49">
        <f>'orig. data'!H21*100</f>
        <v>0.14601109</v>
      </c>
      <c r="J10" s="45">
        <f>'orig. data'!P21/4</f>
        <v>66.5</v>
      </c>
      <c r="K10" s="52">
        <f>'orig. data'!V21*100</f>
        <v>0.13116241</v>
      </c>
    </row>
    <row r="11" spans="1:11" ht="12.75">
      <c r="A11" s="23" t="s">
        <v>227</v>
      </c>
      <c r="B11" s="42">
        <f>'orig. data'!B8/4</f>
        <v>859</v>
      </c>
      <c r="C11" s="49">
        <f>'orig. data'!H8*100</f>
        <v>0.15417205</v>
      </c>
      <c r="D11" s="45">
        <f>'orig. data'!P8/4</f>
        <v>725.25</v>
      </c>
      <c r="E11" s="52">
        <f>'orig. data'!V8*100</f>
        <v>0.12767053</v>
      </c>
      <c r="G11" s="28" t="s">
        <v>237</v>
      </c>
      <c r="H11" s="42">
        <f>'orig. data'!B24/4</f>
        <v>51</v>
      </c>
      <c r="I11" s="49">
        <f>'orig. data'!H24*100</f>
        <v>0.12956741</v>
      </c>
      <c r="J11" s="45">
        <f>'orig. data'!P24/4</f>
        <v>44.75</v>
      </c>
      <c r="K11" s="52">
        <f>'orig. data'!V24*100</f>
        <v>0.10837582000000001</v>
      </c>
    </row>
    <row r="12" spans="1:11" ht="12.75">
      <c r="A12" s="23" t="s">
        <v>220</v>
      </c>
      <c r="B12" s="42">
        <f>'orig. data'!B9/4</f>
        <v>92.5</v>
      </c>
      <c r="C12" s="49">
        <f>'orig. data'!H9*100</f>
        <v>0.23376738</v>
      </c>
      <c r="D12" s="45">
        <f>'orig. data'!P9/4</f>
        <v>85.75</v>
      </c>
      <c r="E12" s="52">
        <f>'orig. data'!V9*100</f>
        <v>0.2248738</v>
      </c>
      <c r="G12" s="28" t="s">
        <v>235</v>
      </c>
      <c r="H12" s="42">
        <f>'orig. data'!B22/4</f>
        <v>61.75</v>
      </c>
      <c r="I12" s="49">
        <f>'orig. data'!H22*100</f>
        <v>0.12323136000000001</v>
      </c>
      <c r="J12" s="45">
        <f>'orig. data'!P22/4</f>
        <v>52.5</v>
      </c>
      <c r="K12" s="52">
        <f>'orig. data'!V22*100</f>
        <v>0.09902577</v>
      </c>
    </row>
    <row r="13" spans="1:11" ht="12.75">
      <c r="A13" s="23" t="s">
        <v>221</v>
      </c>
      <c r="B13" s="42">
        <f>'orig. data'!B10/4</f>
        <v>97.5</v>
      </c>
      <c r="C13" s="49">
        <f>'orig. data'!H10*100</f>
        <v>0.15711551999999998</v>
      </c>
      <c r="D13" s="45">
        <f>'orig. data'!P10/4</f>
        <v>72.5</v>
      </c>
      <c r="E13" s="52">
        <f>'orig. data'!V10*100</f>
        <v>0.11144159</v>
      </c>
      <c r="G13" s="28" t="s">
        <v>239</v>
      </c>
      <c r="H13" s="42">
        <f>'orig. data'!B26/4</f>
        <v>57</v>
      </c>
      <c r="I13" s="49">
        <f>'orig. data'!H26*100</f>
        <v>0.12131596000000001</v>
      </c>
      <c r="J13" s="45">
        <f>'orig. data'!P26/4</f>
        <v>49</v>
      </c>
      <c r="K13" s="52">
        <f>'orig. data'!V26*100</f>
        <v>0.09650133</v>
      </c>
    </row>
    <row r="14" spans="1:11" ht="12.75">
      <c r="A14" s="23" t="s">
        <v>222</v>
      </c>
      <c r="B14" s="42">
        <f>'orig. data'!B11/4</f>
        <v>60.25</v>
      </c>
      <c r="C14" s="49">
        <f>'orig. data'!H11*100</f>
        <v>0.19745196999999998</v>
      </c>
      <c r="D14" s="45">
        <f>'orig. data'!P11/4</f>
        <v>90.25</v>
      </c>
      <c r="E14" s="52">
        <f>'orig. data'!V11*100</f>
        <v>0.26831571</v>
      </c>
      <c r="G14" s="28" t="s">
        <v>236</v>
      </c>
      <c r="H14" s="42">
        <f>'orig. data'!B23/4</f>
        <v>91.5</v>
      </c>
      <c r="I14" s="49">
        <f>'orig. data'!H23*100</f>
        <v>0.11747147</v>
      </c>
      <c r="J14" s="45">
        <f>'orig. data'!P23/4</f>
        <v>92.25</v>
      </c>
      <c r="K14" s="52">
        <f>'orig. data'!V23*100</f>
        <v>0.11430377</v>
      </c>
    </row>
    <row r="15" spans="1:11" ht="12.75">
      <c r="A15" s="23" t="s">
        <v>223</v>
      </c>
      <c r="B15" s="42">
        <f>'orig. data'!B12/4</f>
        <v>4.25</v>
      </c>
      <c r="C15" s="49">
        <f>'orig. data'!H12*100</f>
        <v>0.44293902999999996</v>
      </c>
      <c r="D15" s="45">
        <f>'orig. data'!P12/4</f>
        <v>2.5</v>
      </c>
      <c r="E15" s="52">
        <f>'orig. data'!V12*100</f>
        <v>0.29886432</v>
      </c>
      <c r="G15" s="28" t="s">
        <v>240</v>
      </c>
      <c r="H15" s="42">
        <f>'orig. data'!B27/4</f>
        <v>75.5</v>
      </c>
      <c r="I15" s="49">
        <f>'orig. data'!H27*100</f>
        <v>0.13574559</v>
      </c>
      <c r="J15" s="45">
        <f>'orig. data'!P27/4</f>
        <v>50.25</v>
      </c>
      <c r="K15" s="52">
        <f>'orig. data'!V27*100</f>
        <v>0.09467555999999999</v>
      </c>
    </row>
    <row r="16" spans="1:11" ht="12.75">
      <c r="A16" s="23" t="s">
        <v>224</v>
      </c>
      <c r="B16" s="42">
        <f>'orig. data'!B13/4</f>
        <v>117.75</v>
      </c>
      <c r="C16" s="49">
        <f>'orig. data'!H13*100</f>
        <v>0.56249552</v>
      </c>
      <c r="D16" s="45">
        <f>'orig. data'!P13/4</f>
        <v>98.75</v>
      </c>
      <c r="E16" s="52">
        <f>'orig. data'!V13*100</f>
        <v>0.47719145999999996</v>
      </c>
      <c r="G16" s="28" t="s">
        <v>241</v>
      </c>
      <c r="H16" s="42">
        <f>'orig. data'!B28/4</f>
        <v>39.25</v>
      </c>
      <c r="I16" s="49">
        <f>'orig. data'!H28*100</f>
        <v>0.15415734</v>
      </c>
      <c r="J16" s="45">
        <f>'orig. data'!P28/4</f>
        <v>34</v>
      </c>
      <c r="K16" s="52">
        <f>'orig. data'!V28*100</f>
        <v>0.12854928</v>
      </c>
    </row>
    <row r="17" spans="1:11" ht="12.75">
      <c r="A17" s="23" t="s">
        <v>225</v>
      </c>
      <c r="B17" s="42">
        <f>'orig. data'!B14/4</f>
        <v>283.25</v>
      </c>
      <c r="C17" s="49">
        <f>'orig. data'!H14*100</f>
        <v>0.87277377</v>
      </c>
      <c r="D17" s="45">
        <f>'orig. data'!P14/4</f>
        <v>319.25</v>
      </c>
      <c r="E17" s="52">
        <f>'orig. data'!V14*100</f>
        <v>0.92694753</v>
      </c>
      <c r="G17" s="28" t="s">
        <v>243</v>
      </c>
      <c r="H17" s="48">
        <f>'orig. data'!B30/4</f>
        <v>108.5</v>
      </c>
      <c r="I17" s="49">
        <f>'orig. data'!H30*100</f>
        <v>0.29556382000000003</v>
      </c>
      <c r="J17" s="45">
        <f>'orig. data'!P30/4</f>
        <v>80.75</v>
      </c>
      <c r="K17" s="52">
        <f>'orig. data'!V30*100</f>
        <v>0.23426168</v>
      </c>
    </row>
    <row r="18" spans="1:11" ht="12.75">
      <c r="A18" s="24"/>
      <c r="B18" s="43"/>
      <c r="C18" s="50"/>
      <c r="D18" s="46"/>
      <c r="E18" s="53"/>
      <c r="G18" s="28" t="s">
        <v>242</v>
      </c>
      <c r="H18" s="42">
        <f>'orig. data'!B29/4</f>
        <v>198.5</v>
      </c>
      <c r="I18" s="49">
        <f>'orig. data'!H29*100</f>
        <v>0.30985729</v>
      </c>
      <c r="J18" s="45">
        <f>'orig. data'!P29/4</f>
        <v>150.75</v>
      </c>
      <c r="K18" s="52">
        <f>'orig. data'!V29*100</f>
        <v>0.24285334999999997</v>
      </c>
    </row>
    <row r="19" spans="1:11" ht="12.75">
      <c r="A19" s="23" t="s">
        <v>230</v>
      </c>
      <c r="B19" s="42">
        <f>'orig. data'!B15/4</f>
        <v>265.25</v>
      </c>
      <c r="C19" s="49">
        <f>'orig. data'!H15*100</f>
        <v>0.14492793</v>
      </c>
      <c r="D19" s="45">
        <f>'orig. data'!P15/4</f>
        <v>251.75</v>
      </c>
      <c r="E19" s="52">
        <f>'orig. data'!V15*100</f>
        <v>0.13202627</v>
      </c>
      <c r="G19" s="29"/>
      <c r="H19" s="43"/>
      <c r="I19" s="50"/>
      <c r="J19" s="46"/>
      <c r="K19" s="53"/>
    </row>
    <row r="20" spans="1:11" ht="12.75">
      <c r="A20" s="23" t="s">
        <v>231</v>
      </c>
      <c r="B20" s="42">
        <f>'orig. data'!B16/4</f>
        <v>250.25</v>
      </c>
      <c r="C20" s="49">
        <f>'orig. data'!H16*100</f>
        <v>0.18938354999999998</v>
      </c>
      <c r="D20" s="45">
        <f>'orig. data'!P16/4</f>
        <v>248.5</v>
      </c>
      <c r="E20" s="52">
        <f>'orig. data'!V16*100</f>
        <v>0.18161919</v>
      </c>
      <c r="G20" s="28" t="s">
        <v>244</v>
      </c>
      <c r="H20" s="42">
        <f>'orig. data'!B31/4</f>
        <v>282.25</v>
      </c>
      <c r="I20" s="49">
        <f>'orig. data'!H31*100</f>
        <v>0.10460376999999998</v>
      </c>
      <c r="J20" s="45">
        <f>'orig. data'!P31/4</f>
        <v>249</v>
      </c>
      <c r="K20" s="52">
        <f>'orig. data'!V31*100</f>
        <v>0.0876425</v>
      </c>
    </row>
    <row r="21" spans="1:11" ht="12.75">
      <c r="A21" s="23" t="s">
        <v>226</v>
      </c>
      <c r="B21" s="42">
        <f>'orig. data'!B17/4</f>
        <v>405.25</v>
      </c>
      <c r="C21" s="49">
        <f>'orig. data'!H17*100</f>
        <v>0.74567133</v>
      </c>
      <c r="D21" s="45">
        <f>'orig. data'!P17/4</f>
        <v>420.5</v>
      </c>
      <c r="E21" s="52">
        <f>'orig. data'!V17*100</f>
        <v>0.7512752</v>
      </c>
      <c r="G21" s="28" t="s">
        <v>245</v>
      </c>
      <c r="H21" s="42">
        <f>'orig. data'!B32/4</f>
        <v>257.75</v>
      </c>
      <c r="I21" s="49">
        <f>'orig. data'!H32*100</f>
        <v>0.15230864</v>
      </c>
      <c r="J21" s="45">
        <f>'orig. data'!P32/4</f>
        <v>232</v>
      </c>
      <c r="K21" s="52">
        <f>'orig. data'!V32*100</f>
        <v>0.13577910999999998</v>
      </c>
    </row>
    <row r="22" spans="1:11" ht="12.75">
      <c r="A22" s="24"/>
      <c r="B22" s="43"/>
      <c r="C22" s="50"/>
      <c r="D22" s="46"/>
      <c r="E22" s="53"/>
      <c r="G22" s="28" t="s">
        <v>246</v>
      </c>
      <c r="H22" s="42">
        <f>'orig. data'!B33/4</f>
        <v>319</v>
      </c>
      <c r="I22" s="49">
        <f>'orig. data'!H33*100</f>
        <v>0.27007978</v>
      </c>
      <c r="J22" s="45">
        <f>'orig. data'!P33/4</f>
        <v>244.25</v>
      </c>
      <c r="K22" s="52">
        <f>'orig. data'!V33*100</f>
        <v>0.21597986</v>
      </c>
    </row>
    <row r="23" spans="1:11" ht="13.5" thickBot="1">
      <c r="A23" s="25" t="s">
        <v>228</v>
      </c>
      <c r="B23" s="44">
        <f>'orig. data'!B18/4</f>
        <v>1870.75</v>
      </c>
      <c r="C23" s="51">
        <f>'orig. data'!H18*100</f>
        <v>0.19353581</v>
      </c>
      <c r="D23" s="47">
        <f>'orig. data'!P18/4</f>
        <v>1727.5</v>
      </c>
      <c r="E23" s="54">
        <f>'orig. data'!V18*100</f>
        <v>0.17404419</v>
      </c>
      <c r="G23" s="24"/>
      <c r="H23" s="43"/>
      <c r="I23" s="50"/>
      <c r="J23" s="46"/>
      <c r="K23" s="53"/>
    </row>
    <row r="24" spans="1:11" ht="13.5" thickBot="1">
      <c r="A24" s="21" t="s">
        <v>229</v>
      </c>
      <c r="C24" s="26"/>
      <c r="G24" s="25" t="s">
        <v>227</v>
      </c>
      <c r="H24" s="44">
        <f>'orig. data'!B8/4</f>
        <v>859</v>
      </c>
      <c r="I24" s="55">
        <f>'orig. data'!H8*100</f>
        <v>0.15417205</v>
      </c>
      <c r="J24" s="47">
        <f>'orig. data'!P8/4</f>
        <v>725.25</v>
      </c>
      <c r="K24" s="54">
        <f>'orig. data'!V8*100</f>
        <v>0.12767053</v>
      </c>
    </row>
    <row r="25" spans="1:9" ht="12.75">
      <c r="A25" s="58" t="s">
        <v>314</v>
      </c>
      <c r="B25" s="58"/>
      <c r="C25" s="58"/>
      <c r="D25" s="58"/>
      <c r="E25" s="58"/>
      <c r="G25" s="21" t="s">
        <v>229</v>
      </c>
      <c r="I25" s="26"/>
    </row>
    <row r="26" spans="7:11" ht="12.75">
      <c r="G26" s="58" t="s">
        <v>314</v>
      </c>
      <c r="H26" s="58"/>
      <c r="I26" s="58"/>
      <c r="J26" s="58"/>
      <c r="K26" s="58"/>
    </row>
    <row r="38" ht="12.75">
      <c r="A38" t="s">
        <v>310</v>
      </c>
    </row>
    <row r="39" ht="12.75">
      <c r="A39" t="s">
        <v>309</v>
      </c>
    </row>
  </sheetData>
  <mergeCells count="10">
    <mergeCell ref="A25:E25"/>
    <mergeCell ref="G26:K26"/>
    <mergeCell ref="B2:E2"/>
    <mergeCell ref="B6:C6"/>
    <mergeCell ref="D6:E6"/>
    <mergeCell ref="A2:A6"/>
    <mergeCell ref="G2:G6"/>
    <mergeCell ref="H2:K2"/>
    <mergeCell ref="H6:I6"/>
    <mergeCell ref="J6:K6"/>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elaineb</dc:creator>
  <cp:keywords/>
  <dc:description/>
  <cp:lastModifiedBy>elaineb</cp:lastModifiedBy>
  <cp:lastPrinted>2008-02-11T19:16:58Z</cp:lastPrinted>
  <dcterms:created xsi:type="dcterms:W3CDTF">2006-01-23T20:42:54Z</dcterms:created>
  <dcterms:modified xsi:type="dcterms:W3CDTF">2008-04-09T16:50:42Z</dcterms:modified>
  <cp:category/>
  <cp:version/>
  <cp:contentType/>
  <cp:contentStatus/>
</cp:coreProperties>
</file>