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45" windowWidth="15180" windowHeight="7425" activeTab="0"/>
  </bookViews>
  <sheets>
    <sheet name="all-rha " sheetId="1" r:id="rId1"/>
    <sheet name="graph data" sheetId="2" r:id="rId2"/>
    <sheet name="orig. data" sheetId="3" r:id="rId3"/>
    <sheet name="crude rate table" sheetId="4" r:id="rId4"/>
    <sheet name="agg rha " sheetId="5" r:id="rId5"/>
  </sheets>
  <definedNames/>
  <calcPr fullCalcOnLoad="1"/>
</workbook>
</file>

<file path=xl/sharedStrings.xml><?xml version="1.0" encoding="utf-8"?>
<sst xmlns="http://schemas.openxmlformats.org/spreadsheetml/2006/main" count="153" uniqueCount="113">
  <si>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</si>
  <si>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</si>
  <si>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</si>
  <si>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</si>
  <si>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</si>
  <si>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</si>
  <si>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</si>
  <si>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</si>
  <si>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</si>
  <si>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</si>
  <si>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</si>
  <si>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</si>
  <si>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</si>
  <si>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</si>
  <si>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</si>
  <si>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</si>
  <si>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 xml:space="preserve"> </t>
  </si>
  <si>
    <t>Brandon</t>
  </si>
  <si>
    <t>T1count</t>
  </si>
  <si>
    <t>T1pop</t>
  </si>
  <si>
    <t>T1_adj_rate</t>
  </si>
  <si>
    <t>T1prob</t>
  </si>
  <si>
    <t>T1_crd_rate</t>
  </si>
  <si>
    <t>T2count</t>
  </si>
  <si>
    <t>T2pop</t>
  </si>
  <si>
    <t>T2_adj_rate</t>
  </si>
  <si>
    <t>T2prob</t>
  </si>
  <si>
    <t>T2_crd_rate</t>
  </si>
  <si>
    <t>T1T2prob</t>
  </si>
  <si>
    <t>ALLprob</t>
  </si>
  <si>
    <t>T1 avg</t>
  </si>
  <si>
    <t>T2 avg</t>
  </si>
  <si>
    <t>T1 adj</t>
  </si>
  <si>
    <t>T2 adj</t>
  </si>
  <si>
    <t>T1 count</t>
  </si>
  <si>
    <t>T1 pop</t>
  </si>
  <si>
    <t>T1 prob</t>
  </si>
  <si>
    <t>T2 count</t>
  </si>
  <si>
    <t>T2 pop</t>
  </si>
  <si>
    <t>T2 prob</t>
  </si>
  <si>
    <t>CI work</t>
  </si>
  <si>
    <t>t</t>
  </si>
  <si>
    <t>Suppression</t>
  </si>
  <si>
    <t>T1T2 prob</t>
  </si>
  <si>
    <t>T1_crd_std_dev</t>
  </si>
  <si>
    <t>T2_crd_std_dev</t>
  </si>
  <si>
    <t>Region</t>
  </si>
  <si>
    <t>Number</t>
  </si>
  <si>
    <t>Observed</t>
  </si>
  <si>
    <t>per Year</t>
  </si>
  <si>
    <t>South Eastman</t>
  </si>
  <si>
    <t>Central</t>
  </si>
  <si>
    <t>Assiniboine</t>
  </si>
  <si>
    <t>Parkland</t>
  </si>
  <si>
    <t>Interlake</t>
  </si>
  <si>
    <t>North Eastman</t>
  </si>
  <si>
    <t>Churchill</t>
  </si>
  <si>
    <t>Nor-Man</t>
  </si>
  <si>
    <t>Burntwood</t>
  </si>
  <si>
    <t>North</t>
  </si>
  <si>
    <t>Winnipeg</t>
  </si>
  <si>
    <t>Manitoba</t>
  </si>
  <si>
    <t>blank cells = suppressed</t>
  </si>
  <si>
    <t>South</t>
  </si>
  <si>
    <t>Mid</t>
  </si>
  <si>
    <t>T1_Lci_adj</t>
  </si>
  <si>
    <t>T1_Uci_adj</t>
  </si>
  <si>
    <t>T1_estimate</t>
  </si>
  <si>
    <t>T1_Lci_est</t>
  </si>
  <si>
    <t>T1_Uci_est</t>
  </si>
  <si>
    <t>T1_rate_ratio</t>
  </si>
  <si>
    <t>T1_Lci_ratio</t>
  </si>
  <si>
    <t>T1_Uci_ratio</t>
  </si>
  <si>
    <t>T2_Lci_adj</t>
  </si>
  <si>
    <t>T2_Uci_adj</t>
  </si>
  <si>
    <t>T2_estimate</t>
  </si>
  <si>
    <t>T2_Lci_est</t>
  </si>
  <si>
    <t>T2_Uci_est</t>
  </si>
  <si>
    <t>T2_rate_ratio</t>
  </si>
  <si>
    <t>T2_Lci_ratio</t>
  </si>
  <si>
    <t>T2_Uci_ratio</t>
  </si>
  <si>
    <t>T1T2_estimate</t>
  </si>
  <si>
    <t>T1T2_Lci_est</t>
  </si>
  <si>
    <t>T1T2_Uci_est</t>
  </si>
  <si>
    <t>ALL_estimate</t>
  </si>
  <si>
    <t>ALL_Lci_est</t>
  </si>
  <si>
    <t>ALL_Uci_est</t>
  </si>
  <si>
    <t>South Eastman (1,2)</t>
  </si>
  <si>
    <t>Assiniboine (1,2)</t>
  </si>
  <si>
    <t>Winnipeg (1,2)</t>
  </si>
  <si>
    <t>Parkland (1,2,t)</t>
  </si>
  <si>
    <t>Nor-Man (1,2,t)</t>
  </si>
  <si>
    <t>Churchill (1,2)</t>
  </si>
  <si>
    <t>Telehealth Specialist Visits</t>
  </si>
  <si>
    <t>Crude and Adjusted MB Tel Specialist Visits to Compare to MB Year Average, T1=2003/04,T2=2004/05</t>
  </si>
  <si>
    <t>Central (t)</t>
  </si>
  <si>
    <t>Brandon (1,2,t)</t>
  </si>
  <si>
    <t>Interlake (1,2)</t>
  </si>
  <si>
    <t>North Eastman (2)</t>
  </si>
  <si>
    <t>Burntwood (1,2)</t>
  </si>
  <si>
    <t>2003/04</t>
  </si>
  <si>
    <t>2004/05</t>
  </si>
  <si>
    <t>Mb Avg 2003/04</t>
  </si>
  <si>
    <t>Mb Avg 2004/05</t>
  </si>
  <si>
    <t>South (1)</t>
  </si>
  <si>
    <t>Mid (1,2,t)</t>
  </si>
  <si>
    <t>North (1,2)</t>
  </si>
  <si>
    <t>DMS Process</t>
  </si>
  <si>
    <t>Crude</t>
  </si>
  <si>
    <t>Appendix Table 3.19: Telehealth Specialist Visits</t>
  </si>
  <si>
    <t>Rate per</t>
  </si>
  <si>
    <t>Resident</t>
  </si>
  <si>
    <t>Source: Manitoba Centre for Health Policy, 2008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</si>
</sst>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0000"/>
    <numFmt numFmtId="177" formatCode="0.000000"/>
    <numFmt numFmtId="178" formatCode="0.0000000"/>
    <numFmt numFmtId="179" formatCode="#,##0.0"/>
  </numFmts>
  <fonts count="13">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b/>
      <sz val="8"/>
      <name val="Univers 45 Light"/>
      <family val="0"/>
    </font>
    <font>
      <b/>
      <sz val="20"/>
      <name val="Arial"/>
      <family val="2"/>
    </font>
    <font>
      <u val="single"/>
      <sz val="10"/>
      <color indexed="12"/>
      <name val="Arial"/>
      <family val="0"/>
    </font>
    <font>
      <u val="single"/>
      <sz val="10"/>
      <color indexed="36"/>
      <name val="Arial"/>
      <family val="0"/>
    </font>
    <font>
      <b/>
      <sz val="8"/>
      <name val="Arial"/>
      <family val="2"/>
    </font>
  </fonts>
  <fills count="3">
    <fill>
      <patternFill/>
    </fill>
    <fill>
      <patternFill patternType="gray125"/>
    </fill>
    <fill>
      <patternFill patternType="solid">
        <fgColor indexed="22"/>
        <bgColor indexed="64"/>
      </patternFill>
    </fill>
  </fills>
  <borders count="27">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69">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11" fontId="0" fillId="0" borderId="0" xfId="0" applyNumberFormat="1" applyAlignment="1">
      <alignment/>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11"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6" fillId="0" borderId="0" xfId="17" applyFont="1" applyAlignment="1">
      <alignment/>
      <protection/>
    </xf>
    <xf numFmtId="0" fontId="8" fillId="0" borderId="1" xfId="0" applyFont="1" applyBorder="1" applyAlignment="1">
      <alignment horizontal="center"/>
    </xf>
    <xf numFmtId="2" fontId="8" fillId="0" borderId="1" xfId="0" applyNumberFormat="1"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1" fontId="8" fillId="0" borderId="3" xfId="0" applyNumberFormat="1" applyFont="1" applyBorder="1" applyAlignment="1">
      <alignment horizontal="center"/>
    </xf>
    <xf numFmtId="0" fontId="8" fillId="0" borderId="4" xfId="0" applyFont="1" applyBorder="1" applyAlignment="1">
      <alignment horizontal="center"/>
    </xf>
    <xf numFmtId="0" fontId="4" fillId="0" borderId="0" xfId="0" applyFont="1" applyAlignment="1">
      <alignment/>
    </xf>
    <xf numFmtId="0" fontId="12" fillId="0" borderId="5" xfId="0" applyFont="1" applyBorder="1" applyAlignment="1">
      <alignment/>
    </xf>
    <xf numFmtId="0" fontId="12" fillId="0" borderId="6" xfId="0" applyFont="1" applyBorder="1" applyAlignment="1">
      <alignment/>
    </xf>
    <xf numFmtId="0" fontId="12" fillId="2" borderId="6" xfId="0" applyFont="1" applyFill="1" applyBorder="1" applyAlignment="1">
      <alignment/>
    </xf>
    <xf numFmtId="0" fontId="12" fillId="0" borderId="7" xfId="0" applyFont="1" applyBorder="1" applyAlignment="1">
      <alignment/>
    </xf>
    <xf numFmtId="1" fontId="0" fillId="0" borderId="0" xfId="0" applyNumberFormat="1" applyAlignment="1">
      <alignment/>
    </xf>
    <xf numFmtId="173" fontId="0" fillId="0" borderId="0" xfId="22" applyNumberFormat="1" applyFont="1" applyAlignment="1">
      <alignment horizontal="center"/>
      <protection/>
    </xf>
    <xf numFmtId="0" fontId="5" fillId="0" borderId="0" xfId="0" applyFont="1" applyAlignment="1">
      <alignment/>
    </xf>
    <xf numFmtId="0" fontId="5" fillId="0" borderId="0" xfId="0" applyFont="1" applyAlignment="1">
      <alignment horizontal="left"/>
    </xf>
    <xf numFmtId="0" fontId="7" fillId="0" borderId="0" xfId="0" applyFont="1" applyAlignment="1">
      <alignment horizontal="left"/>
    </xf>
    <xf numFmtId="0" fontId="8" fillId="0" borderId="0" xfId="0" applyFont="1" applyFill="1" applyBorder="1" applyAlignment="1">
      <alignment horizontal="center"/>
    </xf>
    <xf numFmtId="2" fontId="8" fillId="0" borderId="0" xfId="0" applyNumberFormat="1" applyFont="1" applyFill="1" applyBorder="1" applyAlignment="1">
      <alignment horizontal="center"/>
    </xf>
    <xf numFmtId="1" fontId="8" fillId="0" borderId="0" xfId="0" applyNumberFormat="1" applyFont="1" applyFill="1" applyBorder="1" applyAlignment="1">
      <alignment horizontal="center"/>
    </xf>
    <xf numFmtId="0" fontId="12" fillId="0" borderId="0" xfId="0" applyFont="1" applyFill="1" applyBorder="1" applyAlignment="1">
      <alignment/>
    </xf>
    <xf numFmtId="3" fontId="4" fillId="0" borderId="0" xfId="0" applyNumberFormat="1" applyFont="1" applyFill="1" applyBorder="1" applyAlignment="1" quotePrefix="1">
      <alignment horizontal="center"/>
    </xf>
    <xf numFmtId="2" fontId="4" fillId="0" borderId="0" xfId="0" applyNumberFormat="1" applyFont="1" applyFill="1" applyBorder="1" applyAlignment="1" quotePrefix="1">
      <alignment horizontal="center"/>
    </xf>
    <xf numFmtId="2" fontId="4"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0" fontId="0" fillId="0" borderId="0" xfId="0" applyFill="1" applyBorder="1" applyAlignment="1">
      <alignment/>
    </xf>
    <xf numFmtId="0" fontId="8" fillId="0" borderId="0" xfId="0" applyFont="1" applyFill="1" applyBorder="1" applyAlignment="1">
      <alignment horizontal="center" vertical="center"/>
    </xf>
    <xf numFmtId="172" fontId="4" fillId="0" borderId="8" xfId="0" applyNumberFormat="1" applyFont="1" applyFill="1" applyBorder="1" applyAlignment="1" quotePrefix="1">
      <alignment horizontal="center"/>
    </xf>
    <xf numFmtId="172" fontId="4" fillId="0" borderId="9" xfId="0" applyNumberFormat="1" applyFont="1" applyFill="1" applyBorder="1" applyAlignment="1" quotePrefix="1">
      <alignment horizontal="center"/>
    </xf>
    <xf numFmtId="172" fontId="4" fillId="2" borderId="8" xfId="0" applyNumberFormat="1" applyFont="1" applyFill="1" applyBorder="1" applyAlignment="1" quotePrefix="1">
      <alignment horizontal="center"/>
    </xf>
    <xf numFmtId="172" fontId="4" fillId="0" borderId="10" xfId="0" applyNumberFormat="1" applyFont="1" applyFill="1" applyBorder="1" applyAlignment="1">
      <alignment horizontal="center"/>
    </xf>
    <xf numFmtId="172" fontId="4" fillId="2" borderId="10" xfId="0" applyNumberFormat="1" applyFont="1" applyFill="1" applyBorder="1" applyAlignment="1">
      <alignment horizontal="center"/>
    </xf>
    <xf numFmtId="172" fontId="4" fillId="0" borderId="11" xfId="0" applyNumberFormat="1" applyFont="1" applyFill="1" applyBorder="1" applyAlignment="1">
      <alignment horizontal="center"/>
    </xf>
    <xf numFmtId="2" fontId="8" fillId="0" borderId="12" xfId="0" applyNumberFormat="1" applyFont="1" applyBorder="1" applyAlignment="1">
      <alignment horizontal="center"/>
    </xf>
    <xf numFmtId="2" fontId="8" fillId="0" borderId="10" xfId="0" applyNumberFormat="1" applyFont="1" applyBorder="1" applyAlignment="1">
      <alignment horizontal="center"/>
    </xf>
    <xf numFmtId="1" fontId="8" fillId="0" borderId="13" xfId="0" applyNumberFormat="1" applyFont="1" applyBorder="1" applyAlignment="1">
      <alignment horizontal="center"/>
    </xf>
    <xf numFmtId="179" fontId="4" fillId="0" borderId="14" xfId="0" applyNumberFormat="1" applyFont="1" applyFill="1" applyBorder="1" applyAlignment="1" quotePrefix="1">
      <alignment horizontal="center"/>
    </xf>
    <xf numFmtId="179" fontId="4" fillId="0" borderId="15" xfId="0" applyNumberFormat="1" applyFont="1" applyFill="1" applyBorder="1" applyAlignment="1" quotePrefix="1">
      <alignment horizontal="center"/>
    </xf>
    <xf numFmtId="179" fontId="4" fillId="2" borderId="15" xfId="0" applyNumberFormat="1" applyFont="1" applyFill="1" applyBorder="1" applyAlignment="1" quotePrefix="1">
      <alignment horizontal="center"/>
    </xf>
    <xf numFmtId="179" fontId="4" fillId="0" borderId="16" xfId="0" applyNumberFormat="1" applyFont="1" applyFill="1" applyBorder="1" applyAlignment="1" quotePrefix="1">
      <alignment horizontal="center"/>
    </xf>
    <xf numFmtId="179" fontId="4" fillId="0" borderId="2" xfId="0" applyNumberFormat="1" applyFont="1" applyFill="1" applyBorder="1" applyAlignment="1" quotePrefix="1">
      <alignment horizontal="center"/>
    </xf>
    <xf numFmtId="179" fontId="4" fillId="2" borderId="2" xfId="0" applyNumberFormat="1" applyFont="1" applyFill="1" applyBorder="1" applyAlignment="1" quotePrefix="1">
      <alignment horizontal="center"/>
    </xf>
    <xf numFmtId="179" fontId="4" fillId="0" borderId="17" xfId="0" applyNumberFormat="1" applyFont="1" applyFill="1" applyBorder="1" applyAlignment="1" quotePrefix="1">
      <alignment horizontal="center"/>
    </xf>
    <xf numFmtId="0" fontId="5" fillId="0" borderId="0" xfId="0" applyFont="1" applyAlignment="1">
      <alignment horizontal="center"/>
    </xf>
    <xf numFmtId="0" fontId="7" fillId="0" borderId="0" xfId="0" applyFont="1" applyAlignment="1">
      <alignment horizontal="left"/>
    </xf>
    <xf numFmtId="0" fontId="8" fillId="0" borderId="18"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15.15: Telehealth Specialist Visits by RHA
</a:t>
            </a:r>
            <a:r>
              <a:rPr lang="en-US" cap="none" sz="800" b="0" i="0" u="none" baseline="0"/>
              <a:t>Age-adjusted annual rate of Telehealth visits to specialist physicians, per resident</a:t>
            </a:r>
          </a:p>
        </c:rich>
      </c:tx>
      <c:layout>
        <c:manualLayout>
          <c:xMode val="factor"/>
          <c:yMode val="factor"/>
          <c:x val="0.02025"/>
          <c:y val="-0.01925"/>
        </c:manualLayout>
      </c:layout>
      <c:spPr>
        <a:noFill/>
        <a:ln>
          <a:noFill/>
        </a:ln>
      </c:spPr>
    </c:title>
    <c:plotArea>
      <c:layout>
        <c:manualLayout>
          <c:xMode val="edge"/>
          <c:yMode val="edge"/>
          <c:x val="0.017"/>
          <c:y val="0.08525"/>
          <c:w val="0.983"/>
          <c:h val="0.7995"/>
        </c:manualLayout>
      </c:layout>
      <c:barChart>
        <c:barDir val="bar"/>
        <c:grouping val="clustered"/>
        <c:varyColors val="0"/>
        <c:ser>
          <c:idx val="0"/>
          <c:order val="0"/>
          <c:tx>
            <c:strRef>
              <c:f>'graph data'!$H$3</c:f>
              <c:strCache>
                <c:ptCount val="1"/>
                <c:pt idx="0">
                  <c:v>Mb Avg 2003/04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2003/04</c:name>
            <c:spPr>
              <a:ln w="25400">
                <a:solidFill>
                  <a:srgbClr val="C0C0C0"/>
                </a:solidFill>
                <a:prstDash val="sysDot"/>
              </a:ln>
            </c:spPr>
            <c:trendlineType val="linear"/>
            <c:forward val="0.5"/>
            <c:backward val="0.5"/>
            <c:dispEq val="0"/>
            <c:dispRSqr val="0"/>
          </c:trendline>
          <c:cat>
            <c:strRef>
              <c:f>'graph data'!$B$4:$B$19</c:f>
              <c:strCache>
                <c:ptCount val="16"/>
                <c:pt idx="0">
                  <c:v>South Eastman (1,2)</c:v>
                </c:pt>
                <c:pt idx="1">
                  <c:v>Central (t)</c:v>
                </c:pt>
                <c:pt idx="2">
                  <c:v>Assiniboine (1,2)</c:v>
                </c:pt>
                <c:pt idx="3">
                  <c:v>Brandon (1,2,t)</c:v>
                </c:pt>
                <c:pt idx="4">
                  <c:v>Winnipeg (1,2)</c:v>
                </c:pt>
                <c:pt idx="5">
                  <c:v>Parkland (1,2,t)</c:v>
                </c:pt>
                <c:pt idx="6">
                  <c:v>Interlake (1,2)</c:v>
                </c:pt>
                <c:pt idx="7">
                  <c:v>North Eastman (2)</c:v>
                </c:pt>
                <c:pt idx="8">
                  <c:v>Churchill (1,2)</c:v>
                </c:pt>
                <c:pt idx="9">
                  <c:v>Nor-Man (1,2,t)</c:v>
                </c:pt>
                <c:pt idx="10">
                  <c:v>Burntwood (1,2)</c:v>
                </c:pt>
                <c:pt idx="12">
                  <c:v>South (1)</c:v>
                </c:pt>
                <c:pt idx="13">
                  <c:v>Mid (1,2,t)</c:v>
                </c:pt>
                <c:pt idx="14">
                  <c:v>North (1,2)</c:v>
                </c:pt>
                <c:pt idx="15">
                  <c:v>Manitoba</c:v>
                </c:pt>
              </c:strCache>
            </c:strRef>
          </c:cat>
          <c:val>
            <c:numRef>
              <c:f>'graph data'!$H$4:$H$19</c:f>
              <c:numCache>
                <c:ptCount val="16"/>
                <c:pt idx="0">
                  <c:v>0.0011090697</c:v>
                </c:pt>
                <c:pt idx="1">
                  <c:v>0.0011090697</c:v>
                </c:pt>
                <c:pt idx="2">
                  <c:v>0.0011090697</c:v>
                </c:pt>
                <c:pt idx="3">
                  <c:v>0.0011090697</c:v>
                </c:pt>
                <c:pt idx="4">
                  <c:v>0.0011090697</c:v>
                </c:pt>
                <c:pt idx="5">
                  <c:v>0.0011090697</c:v>
                </c:pt>
                <c:pt idx="6">
                  <c:v>0.0011090697</c:v>
                </c:pt>
                <c:pt idx="7">
                  <c:v>0.0011090697</c:v>
                </c:pt>
                <c:pt idx="8">
                  <c:v>0.0011090697</c:v>
                </c:pt>
                <c:pt idx="9">
                  <c:v>0.0011090697</c:v>
                </c:pt>
                <c:pt idx="10">
                  <c:v>0.0011090697</c:v>
                </c:pt>
                <c:pt idx="12">
                  <c:v>0.0011090697</c:v>
                </c:pt>
                <c:pt idx="13">
                  <c:v>0.0011090697</c:v>
                </c:pt>
                <c:pt idx="14">
                  <c:v>0.0011090697</c:v>
                </c:pt>
                <c:pt idx="15">
                  <c:v>0.0011090697</c:v>
                </c:pt>
              </c:numCache>
            </c:numRef>
          </c:val>
        </c:ser>
        <c:ser>
          <c:idx val="1"/>
          <c:order val="1"/>
          <c:tx>
            <c:strRef>
              <c:f>'graph data'!$I$3</c:f>
              <c:strCache>
                <c:ptCount val="1"/>
                <c:pt idx="0">
                  <c:v>2003/04</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data'!$B$4:$B$19</c:f>
              <c:strCache>
                <c:ptCount val="16"/>
                <c:pt idx="0">
                  <c:v>South Eastman (1,2)</c:v>
                </c:pt>
                <c:pt idx="1">
                  <c:v>Central (t)</c:v>
                </c:pt>
                <c:pt idx="2">
                  <c:v>Assiniboine (1,2)</c:v>
                </c:pt>
                <c:pt idx="3">
                  <c:v>Brandon (1,2,t)</c:v>
                </c:pt>
                <c:pt idx="4">
                  <c:v>Winnipeg (1,2)</c:v>
                </c:pt>
                <c:pt idx="5">
                  <c:v>Parkland (1,2,t)</c:v>
                </c:pt>
                <c:pt idx="6">
                  <c:v>Interlake (1,2)</c:v>
                </c:pt>
                <c:pt idx="7">
                  <c:v>North Eastman (2)</c:v>
                </c:pt>
                <c:pt idx="8">
                  <c:v>Churchill (1,2)</c:v>
                </c:pt>
                <c:pt idx="9">
                  <c:v>Nor-Man (1,2,t)</c:v>
                </c:pt>
                <c:pt idx="10">
                  <c:v>Burntwood (1,2)</c:v>
                </c:pt>
                <c:pt idx="12">
                  <c:v>South (1)</c:v>
                </c:pt>
                <c:pt idx="13">
                  <c:v>Mid (1,2,t)</c:v>
                </c:pt>
                <c:pt idx="14">
                  <c:v>North (1,2)</c:v>
                </c:pt>
                <c:pt idx="15">
                  <c:v>Manitoba</c:v>
                </c:pt>
              </c:strCache>
            </c:strRef>
          </c:cat>
          <c:val>
            <c:numRef>
              <c:f>'graph data'!$I$4:$I$19</c:f>
              <c:numCache>
                <c:ptCount val="16"/>
                <c:pt idx="0">
                  <c:v>0.0003973942</c:v>
                </c:pt>
                <c:pt idx="1">
                  <c:v>0.0010965904</c:v>
                </c:pt>
                <c:pt idx="2">
                  <c:v>0.0031613846</c:v>
                </c:pt>
                <c:pt idx="3">
                  <c:v>0.0028490976</c:v>
                </c:pt>
                <c:pt idx="4">
                  <c:v>2.56391E-05</c:v>
                </c:pt>
                <c:pt idx="5">
                  <c:v>0.0045651311</c:v>
                </c:pt>
                <c:pt idx="6">
                  <c:v>0.000568161</c:v>
                </c:pt>
                <c:pt idx="7">
                  <c:v>0.0010079147</c:v>
                </c:pt>
                <c:pt idx="8">
                  <c:v>0.0162290245</c:v>
                </c:pt>
                <c:pt idx="9">
                  <c:v>0.0074389365</c:v>
                </c:pt>
                <c:pt idx="10">
                  <c:v>0.0054061887</c:v>
                </c:pt>
                <c:pt idx="12">
                  <c:v>0.0016405283</c:v>
                </c:pt>
                <c:pt idx="13">
                  <c:v>0.0018456045</c:v>
                </c:pt>
                <c:pt idx="14">
                  <c:v>0.0066298107</c:v>
                </c:pt>
                <c:pt idx="15">
                  <c:v>0.0011090697</c:v>
                </c:pt>
              </c:numCache>
            </c:numRef>
          </c:val>
        </c:ser>
        <c:ser>
          <c:idx val="2"/>
          <c:order val="2"/>
          <c:tx>
            <c:strRef>
              <c:f>'graph data'!$J$3</c:f>
              <c:strCache>
                <c:ptCount val="1"/>
                <c:pt idx="0">
                  <c:v>2004/05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data'!$B$4:$B$19</c:f>
              <c:strCache>
                <c:ptCount val="16"/>
                <c:pt idx="0">
                  <c:v>South Eastman (1,2)</c:v>
                </c:pt>
                <c:pt idx="1">
                  <c:v>Central (t)</c:v>
                </c:pt>
                <c:pt idx="2">
                  <c:v>Assiniboine (1,2)</c:v>
                </c:pt>
                <c:pt idx="3">
                  <c:v>Brandon (1,2,t)</c:v>
                </c:pt>
                <c:pt idx="4">
                  <c:v>Winnipeg (1,2)</c:v>
                </c:pt>
                <c:pt idx="5">
                  <c:v>Parkland (1,2,t)</c:v>
                </c:pt>
                <c:pt idx="6">
                  <c:v>Interlake (1,2)</c:v>
                </c:pt>
                <c:pt idx="7">
                  <c:v>North Eastman (2)</c:v>
                </c:pt>
                <c:pt idx="8">
                  <c:v>Churchill (1,2)</c:v>
                </c:pt>
                <c:pt idx="9">
                  <c:v>Nor-Man (1,2,t)</c:v>
                </c:pt>
                <c:pt idx="10">
                  <c:v>Burntwood (1,2)</c:v>
                </c:pt>
                <c:pt idx="12">
                  <c:v>South (1)</c:v>
                </c:pt>
                <c:pt idx="13">
                  <c:v>Mid (1,2,t)</c:v>
                </c:pt>
                <c:pt idx="14">
                  <c:v>North (1,2)</c:v>
                </c:pt>
                <c:pt idx="15">
                  <c:v>Manitoba</c:v>
                </c:pt>
              </c:strCache>
            </c:strRef>
          </c:cat>
          <c:val>
            <c:numRef>
              <c:f>'graph data'!$J$4:$J$19</c:f>
              <c:numCache>
                <c:ptCount val="16"/>
                <c:pt idx="0">
                  <c:v>0.0006894055</c:v>
                </c:pt>
                <c:pt idx="1">
                  <c:v>0.0014704644</c:v>
                </c:pt>
                <c:pt idx="2">
                  <c:v>0.0031666211</c:v>
                </c:pt>
                <c:pt idx="3">
                  <c:v>0.0049364537</c:v>
                </c:pt>
                <c:pt idx="4">
                  <c:v>4.34423E-05</c:v>
                </c:pt>
                <c:pt idx="5">
                  <c:v>0.0092260704</c:v>
                </c:pt>
                <c:pt idx="6">
                  <c:v>0.0007370883</c:v>
                </c:pt>
                <c:pt idx="7">
                  <c:v>0.0007948674</c:v>
                </c:pt>
                <c:pt idx="8">
                  <c:v>0.0120844708</c:v>
                </c:pt>
                <c:pt idx="9">
                  <c:v>0.0049646306</c:v>
                </c:pt>
                <c:pt idx="10">
                  <c:v>0.0075878275</c:v>
                </c:pt>
                <c:pt idx="12">
                  <c:v>0.0018469826</c:v>
                </c:pt>
                <c:pt idx="13">
                  <c:v>0.0031160531</c:v>
                </c:pt>
                <c:pt idx="14">
                  <c:v>0.0070956535</c:v>
                </c:pt>
                <c:pt idx="15">
                  <c:v>0.0014447255</c:v>
                </c:pt>
              </c:numCache>
            </c:numRef>
          </c:val>
        </c:ser>
        <c:ser>
          <c:idx val="3"/>
          <c:order val="3"/>
          <c:tx>
            <c:strRef>
              <c:f>'graph data'!$K$3</c:f>
              <c:strCache>
                <c:ptCount val="1"/>
                <c:pt idx="0">
                  <c:v>Mb Avg 2004/05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2004/05</c:name>
            <c:spPr>
              <a:ln w="25400">
                <a:solidFill>
                  <a:srgbClr val="000000"/>
                </a:solidFill>
                <a:prstDash val="sysDot"/>
              </a:ln>
            </c:spPr>
            <c:trendlineType val="linear"/>
            <c:forward val="0.5"/>
            <c:backward val="0.5"/>
            <c:dispEq val="0"/>
            <c:dispRSqr val="0"/>
          </c:trendline>
          <c:cat>
            <c:strRef>
              <c:f>'graph data'!$B$4:$B$19</c:f>
              <c:strCache>
                <c:ptCount val="16"/>
                <c:pt idx="0">
                  <c:v>South Eastman (1,2)</c:v>
                </c:pt>
                <c:pt idx="1">
                  <c:v>Central (t)</c:v>
                </c:pt>
                <c:pt idx="2">
                  <c:v>Assiniboine (1,2)</c:v>
                </c:pt>
                <c:pt idx="3">
                  <c:v>Brandon (1,2,t)</c:v>
                </c:pt>
                <c:pt idx="4">
                  <c:v>Winnipeg (1,2)</c:v>
                </c:pt>
                <c:pt idx="5">
                  <c:v>Parkland (1,2,t)</c:v>
                </c:pt>
                <c:pt idx="6">
                  <c:v>Interlake (1,2)</c:v>
                </c:pt>
                <c:pt idx="7">
                  <c:v>North Eastman (2)</c:v>
                </c:pt>
                <c:pt idx="8">
                  <c:v>Churchill (1,2)</c:v>
                </c:pt>
                <c:pt idx="9">
                  <c:v>Nor-Man (1,2,t)</c:v>
                </c:pt>
                <c:pt idx="10">
                  <c:v>Burntwood (1,2)</c:v>
                </c:pt>
                <c:pt idx="12">
                  <c:v>South (1)</c:v>
                </c:pt>
                <c:pt idx="13">
                  <c:v>Mid (1,2,t)</c:v>
                </c:pt>
                <c:pt idx="14">
                  <c:v>North (1,2)</c:v>
                </c:pt>
                <c:pt idx="15">
                  <c:v>Manitoba</c:v>
                </c:pt>
              </c:strCache>
            </c:strRef>
          </c:cat>
          <c:val>
            <c:numRef>
              <c:f>'graph data'!$K$4:$K$19</c:f>
              <c:numCache>
                <c:ptCount val="16"/>
                <c:pt idx="0">
                  <c:v>0.0014447255</c:v>
                </c:pt>
                <c:pt idx="1">
                  <c:v>0.0014447255</c:v>
                </c:pt>
                <c:pt idx="2">
                  <c:v>0.0014447255</c:v>
                </c:pt>
                <c:pt idx="3">
                  <c:v>0.0014447255</c:v>
                </c:pt>
                <c:pt idx="4">
                  <c:v>0.0014447255</c:v>
                </c:pt>
                <c:pt idx="5">
                  <c:v>0.0014447255</c:v>
                </c:pt>
                <c:pt idx="6">
                  <c:v>0.0014447255</c:v>
                </c:pt>
                <c:pt idx="7">
                  <c:v>0.0014447255</c:v>
                </c:pt>
                <c:pt idx="8">
                  <c:v>0.0014447255</c:v>
                </c:pt>
                <c:pt idx="9">
                  <c:v>0.0014447255</c:v>
                </c:pt>
                <c:pt idx="10">
                  <c:v>0.0014447255</c:v>
                </c:pt>
                <c:pt idx="12">
                  <c:v>0.0014447255</c:v>
                </c:pt>
                <c:pt idx="13">
                  <c:v>0.0014447255</c:v>
                </c:pt>
                <c:pt idx="14">
                  <c:v>0.0014447255</c:v>
                </c:pt>
                <c:pt idx="15">
                  <c:v>0.0014447255</c:v>
                </c:pt>
              </c:numCache>
            </c:numRef>
          </c:val>
        </c:ser>
        <c:axId val="65823296"/>
        <c:axId val="55538753"/>
      </c:barChart>
      <c:catAx>
        <c:axId val="65823296"/>
        <c:scaling>
          <c:orientation val="maxMin"/>
        </c:scaling>
        <c:axPos val="l"/>
        <c:delete val="0"/>
        <c:numFmt formatCode="General" sourceLinked="1"/>
        <c:majorTickMark val="none"/>
        <c:minorTickMark val="none"/>
        <c:tickLblPos val="nextTo"/>
        <c:crossAx val="55538753"/>
        <c:crosses val="autoZero"/>
        <c:auto val="1"/>
        <c:lblOffset val="100"/>
        <c:noMultiLvlLbl val="0"/>
      </c:catAx>
      <c:valAx>
        <c:axId val="55538753"/>
        <c:scaling>
          <c:orientation val="minMax"/>
          <c:max val="0.02"/>
        </c:scaling>
        <c:axPos val="t"/>
        <c:majorGridlines>
          <c:spPr>
            <a:ln w="12700">
              <a:solidFill/>
            </a:ln>
          </c:spPr>
        </c:majorGridlines>
        <c:delete val="0"/>
        <c:numFmt formatCode="0.000" sourceLinked="0"/>
        <c:majorTickMark val="none"/>
        <c:minorTickMark val="none"/>
        <c:tickLblPos val="nextTo"/>
        <c:crossAx val="65823296"/>
        <c:crosses val="max"/>
        <c:crossBetween val="between"/>
        <c:dispUnits/>
        <c:majorUnit val="0.002"/>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2825"/>
          <c:y val="0.096"/>
          <c:w val="0.236"/>
          <c:h val="0.16"/>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X.X.X: Telehealth Specialist Visits
by Aggregate RHA Areas</a:t>
            </a:r>
            <a:r>
              <a:rPr lang="en-US" cap="none" sz="800" b="1" i="0" u="none" baseline="0"/>
              <a:t>
</a:t>
            </a:r>
            <a:r>
              <a:rPr lang="en-US" cap="none" sz="800" b="0" i="0" u="none" baseline="0"/>
              <a:t>Age-adjusted annual rate of Telehealth visits to specialist physicians, per resident</a:t>
            </a:r>
          </a:p>
        </c:rich>
      </c:tx>
      <c:layout>
        <c:manualLayout>
          <c:xMode val="factor"/>
          <c:yMode val="factor"/>
          <c:x val="0"/>
          <c:y val="-0.01925"/>
        </c:manualLayout>
      </c:layout>
      <c:spPr>
        <a:noFill/>
        <a:ln>
          <a:noFill/>
        </a:ln>
      </c:spPr>
    </c:title>
    <c:plotArea>
      <c:layout>
        <c:manualLayout>
          <c:xMode val="edge"/>
          <c:yMode val="edge"/>
          <c:x val="0.017"/>
          <c:y val="0.12825"/>
          <c:w val="0.983"/>
          <c:h val="0.831"/>
        </c:manualLayout>
      </c:layout>
      <c:barChart>
        <c:barDir val="bar"/>
        <c:grouping val="clustered"/>
        <c:varyColors val="0"/>
        <c:ser>
          <c:idx val="0"/>
          <c:order val="0"/>
          <c:tx>
            <c:strRef>
              <c:f>'graph data'!$H$3</c:f>
              <c:strCache>
                <c:ptCount val="1"/>
                <c:pt idx="0">
                  <c:v>Mb Avg 2003/04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2003/04</c:name>
            <c:spPr>
              <a:ln w="25400">
                <a:solidFill>
                  <a:srgbClr val="C0C0C0"/>
                </a:solidFill>
                <a:prstDash val="sysDot"/>
              </a:ln>
            </c:spPr>
            <c:trendlineType val="linear"/>
            <c:forward val="0.5"/>
            <c:backward val="0.5"/>
            <c:dispEq val="0"/>
            <c:dispRSqr val="0"/>
          </c:trendline>
          <c:cat>
            <c:strRef>
              <c:f>'graph data'!$B$16:$B$19</c:f>
              <c:strCache>
                <c:ptCount val="4"/>
                <c:pt idx="0">
                  <c:v>South (1)</c:v>
                </c:pt>
                <c:pt idx="1">
                  <c:v>Mid (1,2,t)</c:v>
                </c:pt>
                <c:pt idx="2">
                  <c:v>North (1,2)</c:v>
                </c:pt>
                <c:pt idx="3">
                  <c:v>Manitoba</c:v>
                </c:pt>
              </c:strCache>
            </c:strRef>
          </c:cat>
          <c:val>
            <c:numRef>
              <c:f>'graph data'!$H$16:$H$19</c:f>
              <c:numCache>
                <c:ptCount val="4"/>
                <c:pt idx="0">
                  <c:v>0.0011090697</c:v>
                </c:pt>
                <c:pt idx="1">
                  <c:v>0.0011090697</c:v>
                </c:pt>
                <c:pt idx="2">
                  <c:v>0.0011090697</c:v>
                </c:pt>
                <c:pt idx="3">
                  <c:v>0.0011090697</c:v>
                </c:pt>
              </c:numCache>
            </c:numRef>
          </c:val>
        </c:ser>
        <c:ser>
          <c:idx val="1"/>
          <c:order val="1"/>
          <c:tx>
            <c:strRef>
              <c:f>'graph data'!$I$3</c:f>
              <c:strCache>
                <c:ptCount val="1"/>
                <c:pt idx="0">
                  <c:v>2003/04</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data'!$B$16:$B$19</c:f>
              <c:strCache>
                <c:ptCount val="4"/>
                <c:pt idx="0">
                  <c:v>South (1)</c:v>
                </c:pt>
                <c:pt idx="1">
                  <c:v>Mid (1,2,t)</c:v>
                </c:pt>
                <c:pt idx="2">
                  <c:v>North (1,2)</c:v>
                </c:pt>
                <c:pt idx="3">
                  <c:v>Manitoba</c:v>
                </c:pt>
              </c:strCache>
            </c:strRef>
          </c:cat>
          <c:val>
            <c:numRef>
              <c:f>'graph data'!$I$16:$I$19</c:f>
              <c:numCache>
                <c:ptCount val="4"/>
                <c:pt idx="0">
                  <c:v>0.0016405283</c:v>
                </c:pt>
                <c:pt idx="1">
                  <c:v>0.0018456045</c:v>
                </c:pt>
                <c:pt idx="2">
                  <c:v>0.0066298107</c:v>
                </c:pt>
                <c:pt idx="3">
                  <c:v>0.0011090697</c:v>
                </c:pt>
              </c:numCache>
            </c:numRef>
          </c:val>
        </c:ser>
        <c:ser>
          <c:idx val="2"/>
          <c:order val="2"/>
          <c:tx>
            <c:strRef>
              <c:f>'graph data'!$J$3</c:f>
              <c:strCache>
                <c:ptCount val="1"/>
                <c:pt idx="0">
                  <c:v>2004/05</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data'!$B$16:$B$19</c:f>
              <c:strCache>
                <c:ptCount val="4"/>
                <c:pt idx="0">
                  <c:v>South (1)</c:v>
                </c:pt>
                <c:pt idx="1">
                  <c:v>Mid (1,2,t)</c:v>
                </c:pt>
                <c:pt idx="2">
                  <c:v>North (1,2)</c:v>
                </c:pt>
                <c:pt idx="3">
                  <c:v>Manitoba</c:v>
                </c:pt>
              </c:strCache>
            </c:strRef>
          </c:cat>
          <c:val>
            <c:numRef>
              <c:f>'graph data'!$J$16:$J$19</c:f>
              <c:numCache>
                <c:ptCount val="4"/>
                <c:pt idx="0">
                  <c:v>0.0018469826</c:v>
                </c:pt>
                <c:pt idx="1">
                  <c:v>0.0031160531</c:v>
                </c:pt>
                <c:pt idx="2">
                  <c:v>0.0070956535</c:v>
                </c:pt>
                <c:pt idx="3">
                  <c:v>0.0014447255</c:v>
                </c:pt>
              </c:numCache>
            </c:numRef>
          </c:val>
        </c:ser>
        <c:ser>
          <c:idx val="3"/>
          <c:order val="3"/>
          <c:tx>
            <c:strRef>
              <c:f>'graph data'!$K$3</c:f>
              <c:strCache>
                <c:ptCount val="1"/>
                <c:pt idx="0">
                  <c:v>Mb Avg 2004/05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2004/05</c:name>
            <c:spPr>
              <a:ln w="25400">
                <a:solidFill>
                  <a:srgbClr val="000000"/>
                </a:solidFill>
                <a:prstDash val="sysDot"/>
              </a:ln>
            </c:spPr>
            <c:trendlineType val="linear"/>
            <c:forward val="0.5"/>
            <c:backward val="0.5"/>
            <c:dispEq val="0"/>
            <c:dispRSqr val="0"/>
          </c:trendline>
          <c:cat>
            <c:strRef>
              <c:f>'graph data'!$B$16:$B$19</c:f>
              <c:strCache>
                <c:ptCount val="4"/>
                <c:pt idx="0">
                  <c:v>South (1)</c:v>
                </c:pt>
                <c:pt idx="1">
                  <c:v>Mid (1,2,t)</c:v>
                </c:pt>
                <c:pt idx="2">
                  <c:v>North (1,2)</c:v>
                </c:pt>
                <c:pt idx="3">
                  <c:v>Manitoba</c:v>
                </c:pt>
              </c:strCache>
            </c:strRef>
          </c:cat>
          <c:val>
            <c:numRef>
              <c:f>'graph data'!$K$16:$K$19</c:f>
              <c:numCache>
                <c:ptCount val="4"/>
                <c:pt idx="0">
                  <c:v>0.0014447255</c:v>
                </c:pt>
                <c:pt idx="1">
                  <c:v>0.0014447255</c:v>
                </c:pt>
                <c:pt idx="2">
                  <c:v>0.0014447255</c:v>
                </c:pt>
                <c:pt idx="3">
                  <c:v>0.0014447255</c:v>
                </c:pt>
              </c:numCache>
            </c:numRef>
          </c:val>
        </c:ser>
        <c:axId val="30086730"/>
        <c:axId val="2345115"/>
      </c:barChart>
      <c:catAx>
        <c:axId val="30086730"/>
        <c:scaling>
          <c:orientation val="maxMin"/>
        </c:scaling>
        <c:axPos val="l"/>
        <c:delete val="0"/>
        <c:numFmt formatCode="General" sourceLinked="1"/>
        <c:majorTickMark val="none"/>
        <c:minorTickMark val="none"/>
        <c:tickLblPos val="nextTo"/>
        <c:crossAx val="2345115"/>
        <c:crosses val="autoZero"/>
        <c:auto val="1"/>
        <c:lblOffset val="100"/>
        <c:noMultiLvlLbl val="0"/>
      </c:catAx>
      <c:valAx>
        <c:axId val="2345115"/>
        <c:scaling>
          <c:orientation val="minMax"/>
          <c:max val="0.02"/>
        </c:scaling>
        <c:axPos val="t"/>
        <c:majorGridlines/>
        <c:delete val="0"/>
        <c:numFmt formatCode="0.000" sourceLinked="0"/>
        <c:majorTickMark val="none"/>
        <c:minorTickMark val="none"/>
        <c:tickLblPos val="nextTo"/>
        <c:crossAx val="30086730"/>
        <c:crosses val="max"/>
        <c:crossBetween val="between"/>
        <c:dispUnits/>
        <c:majorUnit val="0.002"/>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25"/>
          <c:y val="0.147"/>
          <c:w val="0.2445"/>
          <c:h val="0.151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cdr:x>
      <cdr:y>0.87875</cdr:y>
    </cdr:from>
    <cdr:to>
      <cdr:x>0.956</cdr:x>
      <cdr:y>0.987</cdr:y>
    </cdr:to>
    <cdr:sp>
      <cdr:nvSpPr>
        <cdr:cNvPr id="1" name="TextBox 4"/>
        <cdr:cNvSpPr txBox="1">
          <a:spLocks noChangeArrowheads="1"/>
        </cdr:cNvSpPr>
      </cdr:nvSpPr>
      <cdr:spPr>
        <a:xfrm>
          <a:off x="1171575" y="4000500"/>
          <a:ext cx="4276725" cy="495300"/>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0.63775</cdr:x>
      <cdr:y>0.96125</cdr:y>
    </cdr:from>
    <cdr:to>
      <cdr:x>1</cdr:x>
      <cdr:y>1</cdr:y>
    </cdr:to>
    <cdr:sp>
      <cdr:nvSpPr>
        <cdr:cNvPr id="2" name="mchp"/>
        <cdr:cNvSpPr txBox="1">
          <a:spLocks noChangeArrowheads="1"/>
        </cdr:cNvSpPr>
      </cdr:nvSpPr>
      <cdr:spPr>
        <a:xfrm>
          <a:off x="3638550" y="4381500"/>
          <a:ext cx="2066925" cy="180975"/>
        </a:xfrm>
        <a:prstGeom prst="rect">
          <a:avLst/>
        </a:prstGeom>
        <a:solidFill>
          <a:srgbClr val="FFFFFF"/>
        </a:solidFill>
        <a:ln w="9525" cmpd="sng">
          <a:noFill/>
        </a:ln>
      </cdr:spPr>
      <cdr:txBody>
        <a:bodyPr vertOverflow="clip" wrap="square" anchor="b"/>
        <a:p>
          <a:pPr algn="ctr">
            <a:defRPr/>
          </a:pPr>
          <a:r>
            <a:rPr lang="en-US" cap="none" sz="700" b="0" i="0" u="none" baseline="0"/>
            <a:t>Source: Manitoba Centre for Health Policy, 2008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0.60375</cdr:x>
      <cdr:y>0.9595</cdr:y>
    </cdr:from>
    <cdr:to>
      <cdr:x>1</cdr:x>
      <cdr:y>1</cdr:y>
    </cdr:to>
    <cdr:sp>
      <cdr:nvSpPr>
        <cdr:cNvPr id="1" name="TextBox 1"/>
        <cdr:cNvSpPr txBox="1">
          <a:spLocks noChangeArrowheads="1"/>
        </cdr:cNvSpPr>
      </cdr:nvSpPr>
      <cdr:spPr>
        <a:xfrm>
          <a:off x="3438525" y="4371975"/>
          <a:ext cx="2257425" cy="180975"/>
        </a:xfrm>
        <a:prstGeom prst="rect">
          <a:avLst/>
        </a:prstGeom>
        <a:noFill/>
        <a:ln w="9525" cmpd="sng">
          <a:noFill/>
        </a:ln>
      </cdr:spPr>
      <cdr:txBody>
        <a:bodyPr vertOverflow="clip" wrap="square" anchor="b"/>
        <a:p>
          <a:pPr algn="ctr">
            <a:defRPr/>
          </a:pPr>
          <a:r>
            <a:rPr lang="en-US" cap="none" sz="700" b="0" i="0" u="none" baseline="0"/>
            <a:t>Source: Manitoba Centre for Health Policy, 2008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20"/>
  <sheetViews>
    <sheetView workbookViewId="0" topLeftCell="A1">
      <pane xSplit="7" ySplit="3" topLeftCell="H4" activePane="bottomRight" state="frozen"/>
      <selection pane="topLeft" activeCell="A1" sqref="A1"/>
      <selection pane="topRight" activeCell="G1" sqref="G1"/>
      <selection pane="bottomLeft" activeCell="A2" sqref="A2"/>
      <selection pane="bottomRight" activeCell="A15" sqref="A15"/>
    </sheetView>
  </sheetViews>
  <sheetFormatPr defaultColWidth="9.140625" defaultRowHeight="12.75"/>
  <cols>
    <col min="1" max="1" width="22.421875" style="2" customWidth="1"/>
    <col min="2" max="2" width="27.28125" style="2" customWidth="1"/>
    <col min="3" max="5" width="2.8515625" style="2" customWidth="1"/>
    <col min="6" max="7" width="7.8515625" style="2" customWidth="1"/>
    <col min="8" max="8" width="9.57421875" style="2" bestFit="1" customWidth="1"/>
    <col min="9" max="9" width="9.140625" style="2" customWidth="1"/>
    <col min="10" max="10" width="9.140625" style="11" customWidth="1"/>
    <col min="11" max="13" width="9.140625" style="2" customWidth="1"/>
    <col min="14" max="14" width="9.421875" style="2" bestFit="1" customWidth="1"/>
    <col min="15" max="15" width="2.8515625" style="10" customWidth="1"/>
    <col min="16" max="17" width="9.140625" style="2" customWidth="1"/>
    <col min="18" max="18" width="9.421875" style="2" bestFit="1" customWidth="1"/>
    <col min="19" max="19" width="2.8515625" style="10" customWidth="1"/>
    <col min="20" max="20" width="9.28125" style="2" bestFit="1" customWidth="1"/>
    <col min="21" max="16384" width="9.140625" style="2" customWidth="1"/>
  </cols>
  <sheetData>
    <row r="1" spans="3:20" ht="12.75">
      <c r="C1" s="58" t="s">
        <v>40</v>
      </c>
      <c r="D1" s="58"/>
      <c r="E1" s="58"/>
      <c r="F1" s="58" t="s">
        <v>42</v>
      </c>
      <c r="G1" s="58"/>
      <c r="H1" s="6" t="s">
        <v>30</v>
      </c>
      <c r="I1" s="3" t="s">
        <v>32</v>
      </c>
      <c r="J1" s="3" t="s">
        <v>33</v>
      </c>
      <c r="K1" s="6" t="s">
        <v>31</v>
      </c>
      <c r="L1" s="6" t="s">
        <v>34</v>
      </c>
      <c r="M1" s="6" t="s">
        <v>35</v>
      </c>
      <c r="N1" s="6" t="s">
        <v>36</v>
      </c>
      <c r="O1" s="7"/>
      <c r="P1" s="6" t="s">
        <v>37</v>
      </c>
      <c r="Q1" s="6" t="s">
        <v>38</v>
      </c>
      <c r="R1" s="6" t="s">
        <v>39</v>
      </c>
      <c r="S1" s="7"/>
      <c r="T1" s="6" t="s">
        <v>43</v>
      </c>
    </row>
    <row r="2" spans="3:20" ht="12.75">
      <c r="C2" s="30" t="s">
        <v>40</v>
      </c>
      <c r="D2" s="29"/>
      <c r="E2" s="29"/>
      <c r="F2" s="14" t="s">
        <v>34</v>
      </c>
      <c r="G2" s="14" t="s">
        <v>37</v>
      </c>
      <c r="H2" s="6"/>
      <c r="I2" s="3"/>
      <c r="J2" s="3"/>
      <c r="K2" s="6"/>
      <c r="L2" s="6"/>
      <c r="M2" s="6"/>
      <c r="N2" s="6"/>
      <c r="O2" s="7"/>
      <c r="P2" s="6"/>
      <c r="Q2" s="6"/>
      <c r="R2" s="6"/>
      <c r="S2" s="7"/>
      <c r="T2" s="6"/>
    </row>
    <row r="3" spans="2:27" ht="12.75">
      <c r="B3" s="5" t="s">
        <v>0</v>
      </c>
      <c r="C3" s="13">
        <v>1</v>
      </c>
      <c r="D3" s="13">
        <v>2</v>
      </c>
      <c r="E3" s="13" t="s">
        <v>41</v>
      </c>
      <c r="F3" s="14" t="s">
        <v>35</v>
      </c>
      <c r="G3" s="14" t="s">
        <v>38</v>
      </c>
      <c r="H3" s="2" t="s">
        <v>102</v>
      </c>
      <c r="I3" s="5" t="s">
        <v>100</v>
      </c>
      <c r="J3" s="5" t="s">
        <v>101</v>
      </c>
      <c r="K3" s="2" t="s">
        <v>103</v>
      </c>
      <c r="U3" s="6"/>
      <c r="V3" s="6"/>
      <c r="W3" s="6"/>
      <c r="X3" s="6"/>
      <c r="Y3" s="6"/>
      <c r="Z3" s="6"/>
      <c r="AA3" s="6"/>
    </row>
    <row r="4" spans="1:27" ht="12.75">
      <c r="A4" s="2">
        <v>1</v>
      </c>
      <c r="B4" t="s">
        <v>87</v>
      </c>
      <c r="C4" t="str">
        <f>IF(AND(N4&lt;=0.01,N4&gt;0),"1","")</f>
        <v>1</v>
      </c>
      <c r="D4" t="str">
        <f>IF(AND(R4&lt;=0.01,R4&gt;0),"2","")</f>
        <v>2</v>
      </c>
      <c r="E4">
        <f>IF(AND(T4&lt;=0.01,T4&gt;0),"t","")</f>
      </c>
      <c r="F4" t="str">
        <f aca="true" t="shared" si="0" ref="F4:F14">IF(AND(L4&gt;0,L4&lt;=5),"T1c"," ")&amp;IF(AND(M4&gt;0,M4&lt;=5),"T1p"," ")</f>
        <v>  </v>
      </c>
      <c r="G4" t="str">
        <f aca="true" t="shared" si="1" ref="G4:G14">IF(AND(P4&gt;0,P4&lt;=5),"T2c"," ")&amp;IF(AND(Q4&gt;0,Q4&lt;=5),"T2p"," ")</f>
        <v>  </v>
      </c>
      <c r="H4" s="28">
        <f aca="true" t="shared" si="2" ref="H4:H14">I$19</f>
        <v>0.0011090697</v>
      </c>
      <c r="I4" s="3">
        <f>'orig. data'!D4</f>
        <v>0.0003973942</v>
      </c>
      <c r="J4" s="3">
        <f>'orig. data'!R4</f>
        <v>0.0006894055</v>
      </c>
      <c r="K4" s="28">
        <f aca="true" t="shared" si="3" ref="K4:K14">J$19</f>
        <v>0.0014447255</v>
      </c>
      <c r="L4" s="6">
        <f>'orig. data'!B4</f>
        <v>23</v>
      </c>
      <c r="M4" s="6">
        <f>'orig. data'!C4</f>
        <v>57489</v>
      </c>
      <c r="N4" s="12">
        <f>'orig. data'!G4</f>
        <v>3.33033E-05</v>
      </c>
      <c r="O4" s="8"/>
      <c r="P4" s="6">
        <f>'orig. data'!P4</f>
        <v>38</v>
      </c>
      <c r="Q4" s="6">
        <f>'orig. data'!Q4</f>
        <v>58111</v>
      </c>
      <c r="R4" s="12">
        <f>'orig. data'!U4</f>
        <v>0.0003925537</v>
      </c>
      <c r="S4" s="8"/>
      <c r="T4" s="12">
        <f>'orig. data'!AD4</f>
        <v>0.1089460142</v>
      </c>
      <c r="U4" s="3"/>
      <c r="V4" s="3"/>
      <c r="W4" s="3"/>
      <c r="X4" s="3"/>
      <c r="Y4" s="3"/>
      <c r="Z4" s="3"/>
      <c r="AA4" s="3"/>
    </row>
    <row r="5" spans="1:27" ht="12.75">
      <c r="A5" s="2">
        <v>2</v>
      </c>
      <c r="B5" t="s">
        <v>95</v>
      </c>
      <c r="C5">
        <f aca="true" t="shared" si="4" ref="C5:C19">IF(AND(N5&lt;=0.01,N5&gt;0),"1","")</f>
      </c>
      <c r="D5">
        <f aca="true" t="shared" si="5" ref="D5:D19">IF(AND(R5&lt;=0.01,R5&gt;0),"2","")</f>
      </c>
      <c r="E5" t="str">
        <f aca="true" t="shared" si="6" ref="E5:E20">IF(AND(T5&lt;=0.01,T5&gt;0),"t","")</f>
        <v>t</v>
      </c>
      <c r="F5" t="str">
        <f t="shared" si="0"/>
        <v>  </v>
      </c>
      <c r="G5" t="str">
        <f t="shared" si="1"/>
        <v>  </v>
      </c>
      <c r="H5" s="28">
        <f t="shared" si="2"/>
        <v>0.0011090697</v>
      </c>
      <c r="I5" s="3">
        <f>'orig. data'!D5</f>
        <v>0.0010965904</v>
      </c>
      <c r="J5" s="3">
        <f>'orig. data'!R5</f>
        <v>0.0014704644</v>
      </c>
      <c r="K5" s="28">
        <f t="shared" si="3"/>
        <v>0.0014447255</v>
      </c>
      <c r="L5" s="6">
        <f>'orig. data'!B5</f>
        <v>112</v>
      </c>
      <c r="M5" s="6">
        <f>'orig. data'!C5</f>
        <v>99342</v>
      </c>
      <c r="N5" s="12">
        <f>'orig. data'!G5</f>
        <v>0.9442689288</v>
      </c>
      <c r="O5" s="9"/>
      <c r="P5" s="6">
        <f>'orig. data'!P5</f>
        <v>140</v>
      </c>
      <c r="Q5" s="6">
        <f>'orig. data'!Q5</f>
        <v>99150</v>
      </c>
      <c r="R5" s="12">
        <f>'orig. data'!U5</f>
        <v>0.9094716752</v>
      </c>
      <c r="S5" s="9"/>
      <c r="T5" s="12">
        <f>'orig. data'!AD5</f>
        <v>0.0002401488</v>
      </c>
      <c r="U5" s="1"/>
      <c r="V5" s="1"/>
      <c r="W5" s="1"/>
      <c r="X5" s="1"/>
      <c r="Y5" s="1"/>
      <c r="Z5" s="1"/>
      <c r="AA5" s="1"/>
    </row>
    <row r="6" spans="1:27" ht="12.75">
      <c r="A6" s="2">
        <v>3</v>
      </c>
      <c r="B6" t="s">
        <v>88</v>
      </c>
      <c r="C6" t="str">
        <f t="shared" si="4"/>
        <v>1</v>
      </c>
      <c r="D6" t="str">
        <f t="shared" si="5"/>
        <v>2</v>
      </c>
      <c r="E6">
        <f t="shared" si="6"/>
      </c>
      <c r="F6" t="str">
        <f t="shared" si="0"/>
        <v>  </v>
      </c>
      <c r="G6" t="str">
        <f t="shared" si="1"/>
        <v>  </v>
      </c>
      <c r="H6" s="28">
        <f t="shared" si="2"/>
        <v>0.0011090697</v>
      </c>
      <c r="I6" s="3">
        <f>'orig. data'!D7</f>
        <v>0.0031613846</v>
      </c>
      <c r="J6" s="3">
        <f>'orig. data'!R7</f>
        <v>0.0031666211</v>
      </c>
      <c r="K6" s="28">
        <f t="shared" si="3"/>
        <v>0.0014447255</v>
      </c>
      <c r="L6" s="6">
        <f>'orig. data'!B7</f>
        <v>252</v>
      </c>
      <c r="M6" s="6">
        <f>'orig. data'!C7</f>
        <v>69660</v>
      </c>
      <c r="N6" s="12">
        <f>'orig. data'!G7</f>
        <v>6.184808E-13</v>
      </c>
      <c r="O6" s="9"/>
      <c r="P6" s="6">
        <f>'orig. data'!P7</f>
        <v>260</v>
      </c>
      <c r="Q6" s="6">
        <f>'orig. data'!Q7</f>
        <v>69049</v>
      </c>
      <c r="R6" s="12">
        <f>'orig. data'!U7</f>
        <v>4.8131879E-08</v>
      </c>
      <c r="S6" s="9"/>
      <c r="T6" s="12">
        <f>'orig. data'!AD7</f>
        <v>0.638346398</v>
      </c>
      <c r="U6" s="1"/>
      <c r="V6" s="1"/>
      <c r="W6" s="1"/>
      <c r="X6" s="1"/>
      <c r="Y6" s="1"/>
      <c r="Z6" s="1"/>
      <c r="AA6" s="1"/>
    </row>
    <row r="7" spans="1:27" ht="12.75">
      <c r="A7" s="2">
        <v>4</v>
      </c>
      <c r="B7" t="s">
        <v>96</v>
      </c>
      <c r="C7" t="str">
        <f t="shared" si="4"/>
        <v>1</v>
      </c>
      <c r="D7" t="str">
        <f t="shared" si="5"/>
        <v>2</v>
      </c>
      <c r="E7" t="str">
        <f t="shared" si="6"/>
        <v>t</v>
      </c>
      <c r="F7" t="str">
        <f t="shared" si="0"/>
        <v>  </v>
      </c>
      <c r="G7" t="str">
        <f t="shared" si="1"/>
        <v>  </v>
      </c>
      <c r="H7" s="28">
        <f t="shared" si="2"/>
        <v>0.0011090697</v>
      </c>
      <c r="I7" s="3">
        <f>'orig. data'!D6</f>
        <v>0.0028490976</v>
      </c>
      <c r="J7" s="3">
        <f>'orig. data'!R6</f>
        <v>0.0049364537</v>
      </c>
      <c r="K7" s="28">
        <f t="shared" si="3"/>
        <v>0.0014447255</v>
      </c>
      <c r="L7" s="6">
        <f>'orig. data'!B6</f>
        <v>155</v>
      </c>
      <c r="M7" s="6">
        <f>'orig. data'!C6</f>
        <v>47867</v>
      </c>
      <c r="N7" s="12">
        <f>'orig. data'!G6</f>
        <v>8.187657E-10</v>
      </c>
      <c r="O7" s="9"/>
      <c r="P7" s="6">
        <f>'orig. data'!P6</f>
        <v>250</v>
      </c>
      <c r="Q7" s="6">
        <f>'orig. data'!Q6</f>
        <v>48266</v>
      </c>
      <c r="R7" s="12">
        <f>'orig. data'!U6</f>
        <v>1.067201E-17</v>
      </c>
      <c r="S7" s="9"/>
      <c r="T7" s="12">
        <f>'orig. data'!AD6</f>
        <v>0.0040487534</v>
      </c>
      <c r="U7" s="1"/>
      <c r="V7" s="1"/>
      <c r="W7" s="1"/>
      <c r="X7" s="1"/>
      <c r="Y7" s="1"/>
      <c r="Z7" s="1"/>
      <c r="AA7" s="1"/>
    </row>
    <row r="8" spans="1:27" ht="12.75">
      <c r="A8" s="2">
        <v>5</v>
      </c>
      <c r="B8" t="s">
        <v>89</v>
      </c>
      <c r="C8" t="str">
        <f t="shared" si="4"/>
        <v>1</v>
      </c>
      <c r="D8" t="str">
        <f t="shared" si="5"/>
        <v>2</v>
      </c>
      <c r="E8">
        <f t="shared" si="6"/>
      </c>
      <c r="F8" t="str">
        <f t="shared" si="0"/>
        <v>  </v>
      </c>
      <c r="G8" t="str">
        <f t="shared" si="1"/>
        <v>  </v>
      </c>
      <c r="H8" s="28">
        <f t="shared" si="2"/>
        <v>0.0011090697</v>
      </c>
      <c r="I8" s="3">
        <f>'orig. data'!D8</f>
        <v>2.56391E-05</v>
      </c>
      <c r="J8" s="3">
        <f>'orig. data'!R8</f>
        <v>4.34423E-05</v>
      </c>
      <c r="K8" s="28">
        <f t="shared" si="3"/>
        <v>0.0014447255</v>
      </c>
      <c r="L8" s="6">
        <f>'orig. data'!B8</f>
        <v>17</v>
      </c>
      <c r="M8" s="6">
        <f>'orig. data'!C8</f>
        <v>658986</v>
      </c>
      <c r="N8" s="12">
        <f>'orig. data'!G8</f>
        <v>4.192684E-42</v>
      </c>
      <c r="O8" s="9"/>
      <c r="P8" s="6">
        <f>'orig. data'!P8</f>
        <v>27</v>
      </c>
      <c r="Q8" s="6">
        <f>'orig. data'!Q8</f>
        <v>660456</v>
      </c>
      <c r="R8" s="12">
        <f>'orig. data'!U8</f>
        <v>5.055455E-51</v>
      </c>
      <c r="S8" s="9"/>
      <c r="T8" s="12">
        <f>'orig. data'!AD8</f>
        <v>0.1817852933</v>
      </c>
      <c r="U8" s="1"/>
      <c r="V8" s="1"/>
      <c r="W8" s="1"/>
      <c r="X8" s="1"/>
      <c r="Y8" s="1"/>
      <c r="Z8" s="1"/>
      <c r="AA8" s="1"/>
    </row>
    <row r="9" spans="1:27" ht="12.75">
      <c r="A9" s="2">
        <v>6</v>
      </c>
      <c r="B9" t="s">
        <v>90</v>
      </c>
      <c r="C9" t="str">
        <f t="shared" si="4"/>
        <v>1</v>
      </c>
      <c r="D9" t="str">
        <f t="shared" si="5"/>
        <v>2</v>
      </c>
      <c r="E9" t="str">
        <f t="shared" si="6"/>
        <v>t</v>
      </c>
      <c r="F9" t="str">
        <f t="shared" si="0"/>
        <v>  </v>
      </c>
      <c r="G9" t="str">
        <f t="shared" si="1"/>
        <v>  </v>
      </c>
      <c r="H9" s="28">
        <f t="shared" si="2"/>
        <v>0.0011090697</v>
      </c>
      <c r="I9" s="3">
        <f>'orig. data'!D9</f>
        <v>0.0045651311</v>
      </c>
      <c r="J9" s="3">
        <f>'orig. data'!R9</f>
        <v>0.0092260704</v>
      </c>
      <c r="K9" s="28">
        <f t="shared" si="3"/>
        <v>0.0014447255</v>
      </c>
      <c r="L9" s="6">
        <f>'orig. data'!B9</f>
        <v>221</v>
      </c>
      <c r="M9" s="6">
        <f>'orig. data'!C9</f>
        <v>42896</v>
      </c>
      <c r="N9" s="12">
        <f>'orig. data'!G9</f>
        <v>6.315856E-22</v>
      </c>
      <c r="O9" s="9"/>
      <c r="P9" s="6">
        <f>'orig. data'!P9</f>
        <v>402</v>
      </c>
      <c r="Q9" s="6">
        <f>'orig. data'!Q9</f>
        <v>42666</v>
      </c>
      <c r="R9" s="12">
        <f>'orig. data'!U9</f>
        <v>1.795003E-41</v>
      </c>
      <c r="S9" s="9"/>
      <c r="T9" s="12">
        <f>'orig. data'!AD9</f>
        <v>4.68367E-05</v>
      </c>
      <c r="U9" s="1"/>
      <c r="V9" s="1"/>
      <c r="W9" s="1"/>
      <c r="X9" s="1"/>
      <c r="Y9" s="1"/>
      <c r="Z9" s="1"/>
      <c r="AA9" s="1"/>
    </row>
    <row r="10" spans="1:20" ht="12.75">
      <c r="A10" s="2">
        <v>7</v>
      </c>
      <c r="B10" t="s">
        <v>97</v>
      </c>
      <c r="C10" t="str">
        <f t="shared" si="4"/>
        <v>1</v>
      </c>
      <c r="D10" t="str">
        <f t="shared" si="5"/>
        <v>2</v>
      </c>
      <c r="E10">
        <f t="shared" si="6"/>
      </c>
      <c r="F10" t="str">
        <f t="shared" si="0"/>
        <v>  </v>
      </c>
      <c r="G10" t="str">
        <f t="shared" si="1"/>
        <v>  </v>
      </c>
      <c r="H10" s="28">
        <f t="shared" si="2"/>
        <v>0.0011090697</v>
      </c>
      <c r="I10" s="3">
        <f>'orig. data'!D10</f>
        <v>0.000568161</v>
      </c>
      <c r="J10" s="3">
        <f>'orig. data'!R10</f>
        <v>0.0007370883</v>
      </c>
      <c r="K10" s="28">
        <f t="shared" si="3"/>
        <v>0.0014447255</v>
      </c>
      <c r="L10" s="6">
        <f>'orig. data'!B10</f>
        <v>46</v>
      </c>
      <c r="M10" s="6">
        <f>'orig. data'!C10</f>
        <v>75716</v>
      </c>
      <c r="N10" s="12">
        <f>'orig. data'!G10</f>
        <v>0.0007919158</v>
      </c>
      <c r="P10" s="6">
        <f>'orig. data'!P10</f>
        <v>58</v>
      </c>
      <c r="Q10" s="6">
        <f>'orig. data'!Q10</f>
        <v>76122</v>
      </c>
      <c r="R10" s="12">
        <f>'orig. data'!U10</f>
        <v>0.0003085983</v>
      </c>
      <c r="T10" s="12">
        <f>'orig. data'!AD10</f>
        <v>0.4423386651</v>
      </c>
    </row>
    <row r="11" spans="1:27" ht="12.75">
      <c r="A11" s="2">
        <v>8</v>
      </c>
      <c r="B11" t="s">
        <v>98</v>
      </c>
      <c r="C11">
        <f t="shared" si="4"/>
      </c>
      <c r="D11" t="str">
        <f t="shared" si="5"/>
        <v>2</v>
      </c>
      <c r="E11">
        <f t="shared" si="6"/>
      </c>
      <c r="F11" t="str">
        <f t="shared" si="0"/>
        <v>  </v>
      </c>
      <c r="G11" t="str">
        <f t="shared" si="1"/>
        <v>  </v>
      </c>
      <c r="H11" s="28">
        <f t="shared" si="2"/>
        <v>0.0011090697</v>
      </c>
      <c r="I11" s="3">
        <f>'orig. data'!D11</f>
        <v>0.0010079147</v>
      </c>
      <c r="J11" s="3">
        <f>'orig. data'!R11</f>
        <v>0.0007948674</v>
      </c>
      <c r="K11" s="28">
        <f t="shared" si="3"/>
        <v>0.0014447255</v>
      </c>
      <c r="L11" s="6">
        <f>'orig. data'!B11</f>
        <v>42</v>
      </c>
      <c r="M11" s="6">
        <f>'orig. data'!C11</f>
        <v>39784</v>
      </c>
      <c r="N11" s="12">
        <f>'orig. data'!G11</f>
        <v>0.6402557418</v>
      </c>
      <c r="O11" s="9"/>
      <c r="P11" s="6">
        <f>'orig. data'!P11</f>
        <v>31</v>
      </c>
      <c r="Q11" s="6">
        <f>'orig. data'!Q11</f>
        <v>39758</v>
      </c>
      <c r="R11" s="12">
        <f>'orig. data'!U11</f>
        <v>0.0075707083</v>
      </c>
      <c r="S11" s="9"/>
      <c r="T11" s="12">
        <f>'orig. data'!AD11</f>
        <v>0.2523536971</v>
      </c>
      <c r="U11" s="1"/>
      <c r="V11" s="1"/>
      <c r="W11" s="1"/>
      <c r="X11" s="1"/>
      <c r="Y11" s="1"/>
      <c r="Z11" s="1"/>
      <c r="AA11" s="1"/>
    </row>
    <row r="12" spans="1:27" ht="12.75">
      <c r="A12" s="2">
        <v>9</v>
      </c>
      <c r="B12" t="s">
        <v>92</v>
      </c>
      <c r="C12" t="str">
        <f t="shared" si="4"/>
        <v>1</v>
      </c>
      <c r="D12" t="str">
        <f t="shared" si="5"/>
        <v>2</v>
      </c>
      <c r="E12">
        <f t="shared" si="6"/>
      </c>
      <c r="F12" t="str">
        <f t="shared" si="0"/>
        <v>  </v>
      </c>
      <c r="G12" t="str">
        <f t="shared" si="1"/>
        <v>  </v>
      </c>
      <c r="H12" s="28">
        <f t="shared" si="2"/>
        <v>0.0011090697</v>
      </c>
      <c r="I12" s="3">
        <f>'orig. data'!D12</f>
        <v>0.0162290245</v>
      </c>
      <c r="J12" s="3">
        <f>'orig. data'!R12</f>
        <v>0.0120844708</v>
      </c>
      <c r="K12" s="28">
        <f t="shared" si="3"/>
        <v>0.0014447255</v>
      </c>
      <c r="L12" s="6">
        <f>'orig. data'!B12</f>
        <v>16</v>
      </c>
      <c r="M12" s="6">
        <f>'orig. data'!C12</f>
        <v>1031</v>
      </c>
      <c r="N12" s="12">
        <f>'orig. data'!G12</f>
        <v>5.955393E-21</v>
      </c>
      <c r="O12" s="9"/>
      <c r="P12" s="6">
        <f>'orig. data'!P12</f>
        <v>10</v>
      </c>
      <c r="Q12" s="6">
        <f>'orig. data'!Q12</f>
        <v>968</v>
      </c>
      <c r="R12" s="12">
        <f>'orig. data'!U12</f>
        <v>7.322842E-10</v>
      </c>
      <c r="S12" s="9"/>
      <c r="T12" s="12">
        <f>'orig. data'!AD12</f>
        <v>0.3865732179</v>
      </c>
      <c r="U12" s="1"/>
      <c r="V12" s="1"/>
      <c r="W12" s="1"/>
      <c r="X12" s="1"/>
      <c r="Y12" s="1"/>
      <c r="Z12" s="1"/>
      <c r="AA12" s="1"/>
    </row>
    <row r="13" spans="1:27" ht="12.75">
      <c r="A13" s="2">
        <v>10</v>
      </c>
      <c r="B13" t="s">
        <v>91</v>
      </c>
      <c r="C13" t="str">
        <f t="shared" si="4"/>
        <v>1</v>
      </c>
      <c r="D13" t="str">
        <f t="shared" si="5"/>
        <v>2</v>
      </c>
      <c r="E13" t="str">
        <f t="shared" si="6"/>
        <v>t</v>
      </c>
      <c r="F13" t="str">
        <f t="shared" si="0"/>
        <v>  </v>
      </c>
      <c r="G13" t="str">
        <f t="shared" si="1"/>
        <v>  </v>
      </c>
      <c r="H13" s="28">
        <f t="shared" si="2"/>
        <v>0.0011090697</v>
      </c>
      <c r="I13" s="3">
        <f>'orig. data'!D13</f>
        <v>0.0074389365</v>
      </c>
      <c r="J13" s="3">
        <f>'orig. data'!R13</f>
        <v>0.0049646306</v>
      </c>
      <c r="K13" s="28">
        <f t="shared" si="3"/>
        <v>0.0014447255</v>
      </c>
      <c r="L13" s="6">
        <f>'orig. data'!B13</f>
        <v>169</v>
      </c>
      <c r="M13" s="6">
        <f>'orig. data'!C13</f>
        <v>25009</v>
      </c>
      <c r="N13" s="12">
        <f>'orig. data'!G13</f>
        <v>1.306888E-35</v>
      </c>
      <c r="O13" s="9"/>
      <c r="P13" s="6">
        <f>'orig. data'!P13</f>
        <v>112</v>
      </c>
      <c r="Q13" s="6">
        <f>'orig. data'!Q13</f>
        <v>24751</v>
      </c>
      <c r="R13" s="12">
        <f>'orig. data'!U13</f>
        <v>1.846069E-14</v>
      </c>
      <c r="S13" s="9"/>
      <c r="T13" s="12">
        <f>'orig. data'!AD13</f>
        <v>0.0075996454</v>
      </c>
      <c r="U13" s="1"/>
      <c r="V13" s="1"/>
      <c r="W13" s="1"/>
      <c r="X13" s="1"/>
      <c r="Y13" s="1"/>
      <c r="Z13" s="1"/>
      <c r="AA13" s="1"/>
    </row>
    <row r="14" spans="1:27" ht="12.75">
      <c r="A14" s="2">
        <v>11</v>
      </c>
      <c r="B14" t="s">
        <v>99</v>
      </c>
      <c r="C14" t="str">
        <f t="shared" si="4"/>
        <v>1</v>
      </c>
      <c r="D14" t="str">
        <f t="shared" si="5"/>
        <v>2</v>
      </c>
      <c r="E14">
        <f t="shared" si="6"/>
      </c>
      <c r="F14" t="str">
        <f t="shared" si="0"/>
        <v>  </v>
      </c>
      <c r="G14" t="str">
        <f t="shared" si="1"/>
        <v>  </v>
      </c>
      <c r="H14" s="28">
        <f t="shared" si="2"/>
        <v>0.0011090697</v>
      </c>
      <c r="I14" s="3">
        <f>'orig. data'!D14</f>
        <v>0.0054061887</v>
      </c>
      <c r="J14" s="3">
        <f>'orig. data'!R14</f>
        <v>0.0075878275</v>
      </c>
      <c r="K14" s="28">
        <f t="shared" si="3"/>
        <v>0.0014447255</v>
      </c>
      <c r="L14" s="6">
        <f>'orig. data'!B14</f>
        <v>237</v>
      </c>
      <c r="M14" s="6">
        <f>'orig. data'!C14</f>
        <v>45357</v>
      </c>
      <c r="N14" s="12">
        <f>'orig. data'!G14</f>
        <v>2.255039E-26</v>
      </c>
      <c r="O14" s="9"/>
      <c r="P14" s="6">
        <f>'orig. data'!P14</f>
        <v>354</v>
      </c>
      <c r="Q14" s="6">
        <f>'orig. data'!Q14</f>
        <v>44938</v>
      </c>
      <c r="R14" s="12">
        <f>'orig. data'!U14</f>
        <v>3.915954E-31</v>
      </c>
      <c r="S14" s="9"/>
      <c r="T14" s="12">
        <f>'orig. data'!AD14</f>
        <v>0.0999847839</v>
      </c>
      <c r="U14" s="1"/>
      <c r="V14" s="1"/>
      <c r="W14" s="1"/>
      <c r="X14" s="1"/>
      <c r="Y14" s="1"/>
      <c r="Z14" s="1"/>
      <c r="AA14" s="1"/>
    </row>
    <row r="15" spans="2:27" ht="12.75">
      <c r="B15"/>
      <c r="C15"/>
      <c r="D15"/>
      <c r="E15"/>
      <c r="F15"/>
      <c r="G15"/>
      <c r="H15" s="28"/>
      <c r="I15" s="3"/>
      <c r="J15" s="3"/>
      <c r="K15" s="28"/>
      <c r="L15" s="6"/>
      <c r="M15" s="6"/>
      <c r="N15" s="12"/>
      <c r="O15" s="9"/>
      <c r="P15" s="6"/>
      <c r="Q15" s="6"/>
      <c r="R15" s="12"/>
      <c r="S15" s="9"/>
      <c r="T15" s="12"/>
      <c r="U15" s="1"/>
      <c r="V15" s="1"/>
      <c r="W15" s="1"/>
      <c r="X15" s="1"/>
      <c r="Y15" s="1"/>
      <c r="Z15" s="1"/>
      <c r="AA15" s="1"/>
    </row>
    <row r="16" spans="1:27" ht="12.75">
      <c r="A16" s="2">
        <v>12</v>
      </c>
      <c r="B16" t="s">
        <v>104</v>
      </c>
      <c r="C16" t="str">
        <f t="shared" si="4"/>
        <v>1</v>
      </c>
      <c r="D16">
        <f t="shared" si="5"/>
      </c>
      <c r="E16">
        <f t="shared" si="6"/>
      </c>
      <c r="F16" t="str">
        <f>IF(AND(L16&gt;0,L16&lt;=5),"T1c"," ")&amp;IF(AND(M16&gt;0,M16&lt;=5),"T1p"," ")</f>
        <v>  </v>
      </c>
      <c r="G16" t="str">
        <f>IF(AND(P16&gt;0,P16&lt;=5),"T2c"," ")&amp;IF(AND(Q16&gt;0,Q16&lt;=5),"T2p"," ")</f>
        <v>  </v>
      </c>
      <c r="H16" s="28">
        <f>I$19</f>
        <v>0.0011090697</v>
      </c>
      <c r="I16" s="3">
        <f>'orig. data'!D15</f>
        <v>0.0016405283</v>
      </c>
      <c r="J16" s="3">
        <f>'orig. data'!R15</f>
        <v>0.0018469826</v>
      </c>
      <c r="K16" s="28">
        <f>J$19</f>
        <v>0.0014447255</v>
      </c>
      <c r="L16" s="6">
        <f>'orig. data'!B15</f>
        <v>387</v>
      </c>
      <c r="M16" s="6">
        <f>'orig. data'!C15</f>
        <v>226491</v>
      </c>
      <c r="N16" s="12">
        <f>'orig. data'!G15</f>
        <v>0.0005006342</v>
      </c>
      <c r="O16" s="9"/>
      <c r="P16" s="6">
        <f>'orig. data'!P15</f>
        <v>438</v>
      </c>
      <c r="Q16" s="6">
        <f>'orig. data'!Q15</f>
        <v>226310</v>
      </c>
      <c r="R16" s="12">
        <f>'orig. data'!U15</f>
        <v>0.0253186274</v>
      </c>
      <c r="S16" s="9"/>
      <c r="T16" s="12">
        <f>'orig. data'!AD15</f>
        <v>0.7200401001</v>
      </c>
      <c r="U16" s="1"/>
      <c r="V16" s="1"/>
      <c r="W16" s="1"/>
      <c r="X16" s="1"/>
      <c r="Y16" s="1"/>
      <c r="Z16" s="1"/>
      <c r="AA16" s="1"/>
    </row>
    <row r="17" spans="1:20" ht="12.75">
      <c r="A17" s="2">
        <v>13</v>
      </c>
      <c r="B17" t="s">
        <v>105</v>
      </c>
      <c r="C17" t="str">
        <f t="shared" si="4"/>
        <v>1</v>
      </c>
      <c r="D17" t="str">
        <f t="shared" si="5"/>
        <v>2</v>
      </c>
      <c r="E17" t="str">
        <f t="shared" si="6"/>
        <v>t</v>
      </c>
      <c r="F17" t="str">
        <f>IF(AND(L17&gt;0,L17&lt;=5),"T1c"," ")&amp;IF(AND(M17&gt;0,M17&lt;=5),"T1p"," ")</f>
        <v>  </v>
      </c>
      <c r="G17" t="str">
        <f>IF(AND(P17&gt;0,P17&lt;=5),"T2c"," ")&amp;IF(AND(Q17&gt;0,Q17&lt;=5),"T2p"," ")</f>
        <v>  </v>
      </c>
      <c r="H17" s="28">
        <f>I$19</f>
        <v>0.0011090697</v>
      </c>
      <c r="I17" s="3">
        <f>'orig. data'!D16</f>
        <v>0.0018456045</v>
      </c>
      <c r="J17" s="3">
        <f>'orig. data'!R16</f>
        <v>0.0031160531</v>
      </c>
      <c r="K17" s="28">
        <f>J$19</f>
        <v>0.0014447255</v>
      </c>
      <c r="L17" s="6">
        <f>'orig. data'!B16</f>
        <v>309</v>
      </c>
      <c r="M17" s="6">
        <f>'orig. data'!C16</f>
        <v>158396</v>
      </c>
      <c r="N17" s="12">
        <f>'orig. data'!G16</f>
        <v>1.14495E-05</v>
      </c>
      <c r="P17" s="6">
        <f>'orig. data'!P16</f>
        <v>491</v>
      </c>
      <c r="Q17" s="6">
        <f>'orig. data'!Q16</f>
        <v>158546</v>
      </c>
      <c r="R17" s="12">
        <f>'orig. data'!U16</f>
        <v>1.600738E-12</v>
      </c>
      <c r="T17" s="12">
        <f>'orig. data'!AD16</f>
        <v>0.000261204</v>
      </c>
    </row>
    <row r="18" spans="1:20" ht="12.75">
      <c r="A18" s="2">
        <v>14</v>
      </c>
      <c r="B18" t="s">
        <v>106</v>
      </c>
      <c r="C18" t="str">
        <f t="shared" si="4"/>
        <v>1</v>
      </c>
      <c r="D18" t="str">
        <f t="shared" si="5"/>
        <v>2</v>
      </c>
      <c r="E18">
        <f t="shared" si="6"/>
      </c>
      <c r="F18" t="str">
        <f>IF(AND(L18&gt;0,L18&lt;=5),"T1c"," ")&amp;IF(AND(M18&gt;0,M18&lt;=5),"T1p"," ")</f>
        <v>  </v>
      </c>
      <c r="G18" t="str">
        <f>IF(AND(P18&gt;0,P18&lt;=5),"T2c"," ")&amp;IF(AND(Q18&gt;0,Q18&lt;=5),"T2p"," ")</f>
        <v>  </v>
      </c>
      <c r="H18" s="28">
        <f>I$19</f>
        <v>0.0011090697</v>
      </c>
      <c r="I18" s="3">
        <f>'orig. data'!D17</f>
        <v>0.0066298107</v>
      </c>
      <c r="J18" s="3">
        <f>'orig. data'!R17</f>
        <v>0.0070956535</v>
      </c>
      <c r="K18" s="28">
        <f>J$19</f>
        <v>0.0014447255</v>
      </c>
      <c r="L18" s="6">
        <f>'orig. data'!B17</f>
        <v>422</v>
      </c>
      <c r="M18" s="6">
        <f>'orig. data'!C17</f>
        <v>71397</v>
      </c>
      <c r="N18" s="12">
        <f>'orig. data'!G17</f>
        <v>6.340066E-57</v>
      </c>
      <c r="P18" s="6">
        <f>'orig. data'!P17</f>
        <v>476</v>
      </c>
      <c r="Q18" s="6">
        <f>'orig. data'!Q17</f>
        <v>70657</v>
      </c>
      <c r="R18" s="12">
        <f>'orig. data'!U17</f>
        <v>1.699994E-47</v>
      </c>
      <c r="T18" s="12">
        <f>'orig. data'!AD17</f>
        <v>0.9499789437</v>
      </c>
    </row>
    <row r="19" spans="1:20" ht="12.75">
      <c r="A19" s="2">
        <v>15</v>
      </c>
      <c r="B19" t="s">
        <v>61</v>
      </c>
      <c r="C19">
        <f t="shared" si="4"/>
      </c>
      <c r="D19">
        <f t="shared" si="5"/>
      </c>
      <c r="E19">
        <f t="shared" si="6"/>
      </c>
      <c r="F19" t="str">
        <f>IF(AND(L19&gt;0,L19&lt;=5),"T1c"," ")&amp;IF(AND(M19&gt;0,M19&lt;=5),"T1p"," ")</f>
        <v>  </v>
      </c>
      <c r="G19" t="str">
        <f>IF(AND(P19&gt;0,P19&lt;=5),"T2c"," ")&amp;IF(AND(Q19&gt;0,Q19&lt;=5),"T2p"," ")</f>
        <v>  </v>
      </c>
      <c r="H19" s="28">
        <f>I$19</f>
        <v>0.0011090697</v>
      </c>
      <c r="I19" s="3">
        <f>'orig. data'!D18</f>
        <v>0.0011090697</v>
      </c>
      <c r="J19" s="3">
        <f>'orig. data'!R18</f>
        <v>0.0014447255</v>
      </c>
      <c r="K19" s="28">
        <f>J$19</f>
        <v>0.0014447255</v>
      </c>
      <c r="L19" s="6">
        <f>'orig. data'!B18</f>
        <v>1290</v>
      </c>
      <c r="M19" s="6">
        <f>'orig. data'!C18</f>
        <v>1163137</v>
      </c>
      <c r="N19" s="12" t="str">
        <f>'orig. data'!G18</f>
        <v> </v>
      </c>
      <c r="P19" s="6">
        <f>'orig. data'!P18</f>
        <v>1682</v>
      </c>
      <c r="Q19" s="6">
        <f>'orig. data'!Q18</f>
        <v>1164235</v>
      </c>
      <c r="R19" s="12" t="str">
        <f>'orig. data'!U18</f>
        <v> </v>
      </c>
      <c r="T19" s="12" t="str">
        <f>'orig. data'!AD18</f>
        <v> </v>
      </c>
    </row>
    <row r="20" spans="2:20" ht="12.75">
      <c r="B20"/>
      <c r="C20"/>
      <c r="D20"/>
      <c r="E20">
        <f t="shared" si="6"/>
      </c>
      <c r="F20"/>
      <c r="G20"/>
      <c r="H20" s="28"/>
      <c r="I20" s="3"/>
      <c r="J20" s="3"/>
      <c r="K20" s="28"/>
      <c r="L20" s="6"/>
      <c r="M20" s="6"/>
      <c r="N20" s="12"/>
      <c r="P20" s="6"/>
      <c r="Q20" s="6"/>
      <c r="R20" s="12"/>
      <c r="T20" s="12"/>
    </row>
  </sheetData>
  <mergeCells count="2">
    <mergeCell ref="C1:E1"/>
    <mergeCell ref="F1:G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K18"/>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20" sqref="A20"/>
    </sheetView>
  </sheetViews>
  <sheetFormatPr defaultColWidth="9.140625" defaultRowHeight="12.75"/>
  <cols>
    <col min="1" max="1" width="27.7109375" style="0" customWidth="1"/>
  </cols>
  <sheetData>
    <row r="1" ht="12.75">
      <c r="A1" t="s">
        <v>94</v>
      </c>
    </row>
    <row r="2" ht="12.75">
      <c r="A2" t="s">
        <v>107</v>
      </c>
    </row>
    <row r="3" spans="1:37" ht="12.75">
      <c r="A3" t="s">
        <v>0</v>
      </c>
      <c r="B3" t="s">
        <v>18</v>
      </c>
      <c r="C3" t="s">
        <v>19</v>
      </c>
      <c r="D3" t="s">
        <v>20</v>
      </c>
      <c r="E3" t="s">
        <v>65</v>
      </c>
      <c r="F3" t="s">
        <v>66</v>
      </c>
      <c r="G3" t="s">
        <v>21</v>
      </c>
      <c r="H3" t="s">
        <v>22</v>
      </c>
      <c r="I3" t="s">
        <v>44</v>
      </c>
      <c r="J3" t="s">
        <v>67</v>
      </c>
      <c r="K3" t="s">
        <v>68</v>
      </c>
      <c r="L3" t="s">
        <v>69</v>
      </c>
      <c r="M3" t="s">
        <v>70</v>
      </c>
      <c r="N3" t="s">
        <v>71</v>
      </c>
      <c r="O3" t="s">
        <v>72</v>
      </c>
      <c r="P3" t="s">
        <v>23</v>
      </c>
      <c r="Q3" t="s">
        <v>24</v>
      </c>
      <c r="R3" t="s">
        <v>25</v>
      </c>
      <c r="S3" t="s">
        <v>73</v>
      </c>
      <c r="T3" t="s">
        <v>74</v>
      </c>
      <c r="U3" t="s">
        <v>26</v>
      </c>
      <c r="V3" t="s">
        <v>27</v>
      </c>
      <c r="W3" t="s">
        <v>45</v>
      </c>
      <c r="X3" t="s">
        <v>75</v>
      </c>
      <c r="Y3" t="s">
        <v>76</v>
      </c>
      <c r="Z3" t="s">
        <v>77</v>
      </c>
      <c r="AA3" t="s">
        <v>78</v>
      </c>
      <c r="AB3" t="s">
        <v>79</v>
      </c>
      <c r="AC3" t="s">
        <v>80</v>
      </c>
      <c r="AD3" t="s">
        <v>28</v>
      </c>
      <c r="AE3" t="s">
        <v>81</v>
      </c>
      <c r="AF3" t="s">
        <v>82</v>
      </c>
      <c r="AG3" t="s">
        <v>83</v>
      </c>
      <c r="AH3" t="s">
        <v>29</v>
      </c>
      <c r="AI3" t="s">
        <v>84</v>
      </c>
      <c r="AJ3" t="s">
        <v>85</v>
      </c>
      <c r="AK3" t="s">
        <v>86</v>
      </c>
    </row>
    <row r="4" spans="1:37" ht="12.75">
      <c r="A4" t="s">
        <v>3</v>
      </c>
      <c r="B4">
        <v>23</v>
      </c>
      <c r="C4">
        <v>57489</v>
      </c>
      <c r="D4">
        <v>0.0003973942</v>
      </c>
      <c r="E4">
        <v>0.000244731</v>
      </c>
      <c r="F4">
        <v>0.0006452886</v>
      </c>
      <c r="G4">
        <v>3.33033E-05</v>
      </c>
      <c r="H4">
        <v>0.0004000765</v>
      </c>
      <c r="I4">
        <v>8.34217E-05</v>
      </c>
      <c r="J4">
        <v>-1.0263</v>
      </c>
      <c r="K4">
        <v>-1.5111</v>
      </c>
      <c r="L4">
        <v>-0.5416</v>
      </c>
      <c r="M4">
        <v>0.3583130954</v>
      </c>
      <c r="N4">
        <v>0.2206633362</v>
      </c>
      <c r="O4">
        <v>0.5818287556</v>
      </c>
      <c r="P4">
        <v>38</v>
      </c>
      <c r="Q4">
        <v>58111</v>
      </c>
      <c r="R4">
        <v>0.0006894055</v>
      </c>
      <c r="S4">
        <v>0.0004579627</v>
      </c>
      <c r="T4">
        <v>0.0010378136</v>
      </c>
      <c r="U4">
        <v>0.0003925537</v>
      </c>
      <c r="V4">
        <v>0.0006539209</v>
      </c>
      <c r="W4">
        <v>0.00010608</v>
      </c>
      <c r="X4">
        <v>-0.7398</v>
      </c>
      <c r="Y4">
        <v>-1.1489</v>
      </c>
      <c r="Z4">
        <v>-0.3308</v>
      </c>
      <c r="AA4">
        <v>0.4771878859</v>
      </c>
      <c r="AB4">
        <v>0.3169894519</v>
      </c>
      <c r="AC4">
        <v>0.7183465479</v>
      </c>
      <c r="AD4">
        <v>0.1089460142</v>
      </c>
      <c r="AE4">
        <v>-0.475</v>
      </c>
      <c r="AF4">
        <v>-1.0557</v>
      </c>
      <c r="AG4">
        <v>0.1058</v>
      </c>
      <c r="AH4" s="4">
        <v>4.9297041E-07</v>
      </c>
      <c r="AI4">
        <v>-0.6752</v>
      </c>
      <c r="AJ4">
        <v>-0.9383</v>
      </c>
      <c r="AK4">
        <v>-0.412</v>
      </c>
    </row>
    <row r="5" spans="1:37" ht="12.75">
      <c r="A5" t="s">
        <v>1</v>
      </c>
      <c r="B5">
        <v>112</v>
      </c>
      <c r="C5">
        <v>99342</v>
      </c>
      <c r="D5">
        <v>0.0010965904</v>
      </c>
      <c r="E5">
        <v>0.0007984681</v>
      </c>
      <c r="F5">
        <v>0.0015060219</v>
      </c>
      <c r="G5">
        <v>0.9442689288</v>
      </c>
      <c r="H5">
        <v>0.0011274184</v>
      </c>
      <c r="I5">
        <v>0.000106531</v>
      </c>
      <c r="J5">
        <v>-0.0113</v>
      </c>
      <c r="K5">
        <v>-0.3286</v>
      </c>
      <c r="L5">
        <v>0.306</v>
      </c>
      <c r="M5">
        <v>0.988747956</v>
      </c>
      <c r="N5">
        <v>0.7199440499</v>
      </c>
      <c r="O5">
        <v>1.3579145778</v>
      </c>
      <c r="P5">
        <v>140</v>
      </c>
      <c r="Q5">
        <v>99150</v>
      </c>
      <c r="R5">
        <v>0.0014704644</v>
      </c>
      <c r="S5">
        <v>0.0010845737</v>
      </c>
      <c r="T5">
        <v>0.0019936547</v>
      </c>
      <c r="U5">
        <v>0.9094716752</v>
      </c>
      <c r="V5">
        <v>0.001412002</v>
      </c>
      <c r="W5">
        <v>0.000119336</v>
      </c>
      <c r="X5">
        <v>0.0177</v>
      </c>
      <c r="Y5">
        <v>-0.2867</v>
      </c>
      <c r="Z5">
        <v>0.3221</v>
      </c>
      <c r="AA5">
        <v>1.0178157349</v>
      </c>
      <c r="AB5">
        <v>0.7507126211</v>
      </c>
      <c r="AC5">
        <v>1.3799539811</v>
      </c>
      <c r="AD5">
        <v>0.0002401488</v>
      </c>
      <c r="AE5">
        <v>0.7739</v>
      </c>
      <c r="AF5">
        <v>0.3609</v>
      </c>
      <c r="AG5">
        <v>1.187</v>
      </c>
      <c r="AH5">
        <v>0.7942900525</v>
      </c>
      <c r="AI5">
        <v>-0.0256</v>
      </c>
      <c r="AJ5">
        <v>-0.2179</v>
      </c>
      <c r="AK5">
        <v>0.1667</v>
      </c>
    </row>
    <row r="6" spans="1:37" ht="12.75">
      <c r="A6" t="s">
        <v>9</v>
      </c>
      <c r="B6">
        <v>155</v>
      </c>
      <c r="C6">
        <v>47867</v>
      </c>
      <c r="D6">
        <v>0.0028490976</v>
      </c>
      <c r="E6">
        <v>0.0021083227</v>
      </c>
      <c r="F6">
        <v>0.0038501493</v>
      </c>
      <c r="G6" s="4">
        <v>8.187657E-10</v>
      </c>
      <c r="H6">
        <v>0.003238139</v>
      </c>
      <c r="I6">
        <v>0.0002600936</v>
      </c>
      <c r="J6">
        <v>0.9435</v>
      </c>
      <c r="K6">
        <v>0.6424</v>
      </c>
      <c r="L6">
        <v>1.2446</v>
      </c>
      <c r="M6">
        <v>2.5689075955</v>
      </c>
      <c r="N6">
        <v>1.9009830209</v>
      </c>
      <c r="O6">
        <v>3.4715124553</v>
      </c>
      <c r="P6">
        <v>250</v>
      </c>
      <c r="Q6">
        <v>48266</v>
      </c>
      <c r="R6">
        <v>0.0049364537</v>
      </c>
      <c r="S6">
        <v>0.0037266888</v>
      </c>
      <c r="T6">
        <v>0.0065389348</v>
      </c>
      <c r="U6" s="4">
        <v>1.067201E-17</v>
      </c>
      <c r="V6">
        <v>0.0051796296</v>
      </c>
      <c r="W6">
        <v>0.0003275885</v>
      </c>
      <c r="X6">
        <v>1.2287</v>
      </c>
      <c r="Y6">
        <v>0.9476</v>
      </c>
      <c r="Z6">
        <v>1.5099</v>
      </c>
      <c r="AA6">
        <v>3.4168799948</v>
      </c>
      <c r="AB6">
        <v>2.5795133876</v>
      </c>
      <c r="AC6">
        <v>4.5260741638</v>
      </c>
      <c r="AD6">
        <v>0.0040487534</v>
      </c>
      <c r="AE6">
        <v>-0.4737</v>
      </c>
      <c r="AF6">
        <v>-0.7967</v>
      </c>
      <c r="AG6">
        <v>-0.1507</v>
      </c>
      <c r="AH6" s="4">
        <v>4.100591E-23</v>
      </c>
      <c r="AI6">
        <v>0.9369</v>
      </c>
      <c r="AJ6">
        <v>0.7515</v>
      </c>
      <c r="AK6">
        <v>1.1224</v>
      </c>
    </row>
    <row r="7" spans="1:37" ht="12.75">
      <c r="A7" t="s">
        <v>10</v>
      </c>
      <c r="B7">
        <v>252</v>
      </c>
      <c r="C7">
        <v>69660</v>
      </c>
      <c r="D7">
        <v>0.0031613846</v>
      </c>
      <c r="E7">
        <v>0.0023767187</v>
      </c>
      <c r="F7">
        <v>0.0042051054</v>
      </c>
      <c r="G7" s="4">
        <v>6.184808E-13</v>
      </c>
      <c r="H7">
        <v>0.0036175711</v>
      </c>
      <c r="I7">
        <v>0.0002278856</v>
      </c>
      <c r="J7">
        <v>1.0475</v>
      </c>
      <c r="K7">
        <v>0.7622</v>
      </c>
      <c r="L7">
        <v>1.3328</v>
      </c>
      <c r="M7">
        <v>2.8504832623</v>
      </c>
      <c r="N7">
        <v>2.1429841003</v>
      </c>
      <c r="O7">
        <v>3.791560949</v>
      </c>
      <c r="P7">
        <v>260</v>
      </c>
      <c r="Q7">
        <v>69049</v>
      </c>
      <c r="R7">
        <v>0.0031666211</v>
      </c>
      <c r="S7">
        <v>0.0023889823</v>
      </c>
      <c r="T7">
        <v>0.0041973897</v>
      </c>
      <c r="U7" s="4">
        <v>4.8131879E-08</v>
      </c>
      <c r="V7">
        <v>0.0037654419</v>
      </c>
      <c r="W7">
        <v>0.0002335228</v>
      </c>
      <c r="X7">
        <v>0.7847</v>
      </c>
      <c r="Y7">
        <v>0.5029</v>
      </c>
      <c r="Z7">
        <v>1.0665</v>
      </c>
      <c r="AA7">
        <v>2.1918496846</v>
      </c>
      <c r="AB7">
        <v>1.6535890459</v>
      </c>
      <c r="AC7">
        <v>2.9053198264</v>
      </c>
      <c r="AD7">
        <v>0.638346398</v>
      </c>
      <c r="AE7">
        <v>0.0743</v>
      </c>
      <c r="AF7">
        <v>-0.2355</v>
      </c>
      <c r="AG7">
        <v>0.3841</v>
      </c>
      <c r="AH7" s="4">
        <v>8.096031E-30</v>
      </c>
      <c r="AI7">
        <v>0.9834</v>
      </c>
      <c r="AJ7">
        <v>0.8135</v>
      </c>
      <c r="AK7">
        <v>1.1534</v>
      </c>
    </row>
    <row r="8" spans="1:37" ht="12.75">
      <c r="A8" t="s">
        <v>11</v>
      </c>
      <c r="B8">
        <v>17</v>
      </c>
      <c r="C8">
        <v>658986</v>
      </c>
      <c r="D8">
        <v>2.56391E-05</v>
      </c>
      <c r="E8">
        <v>1.48958E-05</v>
      </c>
      <c r="F8">
        <v>4.41308E-05</v>
      </c>
      <c r="G8" s="4">
        <v>4.192684E-42</v>
      </c>
      <c r="H8">
        <v>2.57972E-05</v>
      </c>
      <c r="I8" s="4">
        <v>6.2567424E-06</v>
      </c>
      <c r="J8">
        <v>-3.7672</v>
      </c>
      <c r="K8">
        <v>-4.3102</v>
      </c>
      <c r="L8">
        <v>-3.2241</v>
      </c>
      <c r="M8">
        <v>0.0231176959</v>
      </c>
      <c r="N8">
        <v>0.0134309308</v>
      </c>
      <c r="O8">
        <v>0.0397908282</v>
      </c>
      <c r="P8">
        <v>27</v>
      </c>
      <c r="Q8">
        <v>660456</v>
      </c>
      <c r="R8">
        <v>4.34423E-05</v>
      </c>
      <c r="S8">
        <v>2.75034E-05</v>
      </c>
      <c r="T8">
        <v>6.86183E-05</v>
      </c>
      <c r="U8" s="4">
        <v>5.055455E-51</v>
      </c>
      <c r="V8">
        <v>4.08808E-05</v>
      </c>
      <c r="W8" s="4">
        <v>7.8675225E-06</v>
      </c>
      <c r="X8">
        <v>-3.5042</v>
      </c>
      <c r="Y8">
        <v>-3.9614</v>
      </c>
      <c r="Z8">
        <v>-3.0471</v>
      </c>
      <c r="AA8">
        <v>0.0300696098</v>
      </c>
      <c r="AB8">
        <v>0.0190371091</v>
      </c>
      <c r="AC8">
        <v>0.0474957322</v>
      </c>
      <c r="AD8">
        <v>0.1817852933</v>
      </c>
      <c r="AE8">
        <v>-0.4514</v>
      </c>
      <c r="AF8">
        <v>-1.1139</v>
      </c>
      <c r="AG8">
        <v>0.2112</v>
      </c>
      <c r="AH8" s="4">
        <v>3.56654E-100</v>
      </c>
      <c r="AI8">
        <v>-3.7161</v>
      </c>
      <c r="AJ8">
        <v>-4.0589</v>
      </c>
      <c r="AK8">
        <v>-3.3733</v>
      </c>
    </row>
    <row r="9" spans="1:37" ht="12.75">
      <c r="A9" t="s">
        <v>6</v>
      </c>
      <c r="B9">
        <v>221</v>
      </c>
      <c r="C9">
        <v>42896</v>
      </c>
      <c r="D9">
        <v>0.0045651311</v>
      </c>
      <c r="E9">
        <v>0.0034222564</v>
      </c>
      <c r="F9">
        <v>0.0060896727</v>
      </c>
      <c r="G9" s="4">
        <v>6.315856E-22</v>
      </c>
      <c r="H9">
        <v>0.0051519955</v>
      </c>
      <c r="I9">
        <v>0.0003465607</v>
      </c>
      <c r="J9">
        <v>1.4149</v>
      </c>
      <c r="K9">
        <v>1.1268</v>
      </c>
      <c r="L9">
        <v>1.7031</v>
      </c>
      <c r="M9">
        <v>4.1161805008</v>
      </c>
      <c r="N9">
        <v>3.0857000668</v>
      </c>
      <c r="O9">
        <v>5.4907935148</v>
      </c>
      <c r="P9">
        <v>402</v>
      </c>
      <c r="Q9">
        <v>42666</v>
      </c>
      <c r="R9">
        <v>0.0092260704</v>
      </c>
      <c r="S9">
        <v>0.0070473064</v>
      </c>
      <c r="T9">
        <v>0.012078427</v>
      </c>
      <c r="U9" s="4">
        <v>1.795003E-41</v>
      </c>
      <c r="V9">
        <v>0.0094220222</v>
      </c>
      <c r="W9">
        <v>0.0004699278</v>
      </c>
      <c r="X9">
        <v>1.8541</v>
      </c>
      <c r="Y9">
        <v>1.5847</v>
      </c>
      <c r="Z9">
        <v>2.1235</v>
      </c>
      <c r="AA9">
        <v>6.3860369346</v>
      </c>
      <c r="AB9">
        <v>4.8779552742</v>
      </c>
      <c r="AC9">
        <v>8.3603611427</v>
      </c>
      <c r="AD9">
        <v>4.68367E-05</v>
      </c>
      <c r="AE9">
        <v>-0.6276</v>
      </c>
      <c r="AF9">
        <v>-0.9298</v>
      </c>
      <c r="AG9">
        <v>-0.3255</v>
      </c>
      <c r="AH9" s="4">
        <v>1.777302E-84</v>
      </c>
      <c r="AI9">
        <v>1.6581</v>
      </c>
      <c r="AJ9">
        <v>1.4912</v>
      </c>
      <c r="AK9">
        <v>1.825</v>
      </c>
    </row>
    <row r="10" spans="1:37" ht="12.75">
      <c r="A10" t="s">
        <v>4</v>
      </c>
      <c r="B10">
        <v>46</v>
      </c>
      <c r="C10">
        <v>75716</v>
      </c>
      <c r="D10">
        <v>0.000568161</v>
      </c>
      <c r="E10">
        <v>0.0003844161</v>
      </c>
      <c r="F10">
        <v>0.000839733</v>
      </c>
      <c r="G10">
        <v>0.0007919158</v>
      </c>
      <c r="H10">
        <v>0.0006075334</v>
      </c>
      <c r="I10">
        <v>8.95759E-05</v>
      </c>
      <c r="J10">
        <v>-0.6689</v>
      </c>
      <c r="K10">
        <v>-1.0596</v>
      </c>
      <c r="L10">
        <v>-0.2782</v>
      </c>
      <c r="M10">
        <v>0.5122860928</v>
      </c>
      <c r="N10">
        <v>0.34661132100000003</v>
      </c>
      <c r="O10">
        <v>0.7571508054</v>
      </c>
      <c r="P10">
        <v>58</v>
      </c>
      <c r="Q10">
        <v>76122</v>
      </c>
      <c r="R10">
        <v>0.0007370883</v>
      </c>
      <c r="S10">
        <v>0.0005113892</v>
      </c>
      <c r="T10">
        <v>0.0010623985</v>
      </c>
      <c r="U10">
        <v>0.0003085983</v>
      </c>
      <c r="V10">
        <v>0.0007619348</v>
      </c>
      <c r="W10">
        <v>0.0001000469</v>
      </c>
      <c r="X10">
        <v>-0.673</v>
      </c>
      <c r="Y10">
        <v>-1.0385</v>
      </c>
      <c r="Z10">
        <v>-0.3074</v>
      </c>
      <c r="AA10">
        <v>0.5101926388</v>
      </c>
      <c r="AB10">
        <v>0.3539698351</v>
      </c>
      <c r="AC10">
        <v>0.7353635899</v>
      </c>
      <c r="AD10">
        <v>0.4423386651</v>
      </c>
      <c r="AE10">
        <v>-0.1844</v>
      </c>
      <c r="AF10">
        <v>-0.6547</v>
      </c>
      <c r="AG10">
        <v>0.286</v>
      </c>
      <c r="AH10" s="4">
        <v>6.996208E-08</v>
      </c>
      <c r="AI10">
        <v>-0.658</v>
      </c>
      <c r="AJ10">
        <v>-0.8972</v>
      </c>
      <c r="AK10">
        <v>-0.4188</v>
      </c>
    </row>
    <row r="11" spans="1:37" ht="12.75">
      <c r="A11" t="s">
        <v>2</v>
      </c>
      <c r="B11">
        <v>42</v>
      </c>
      <c r="C11">
        <v>39784</v>
      </c>
      <c r="D11">
        <v>0.0010079147</v>
      </c>
      <c r="E11">
        <v>0.0006748879</v>
      </c>
      <c r="F11">
        <v>0.0015052754</v>
      </c>
      <c r="G11">
        <v>0.6402557418</v>
      </c>
      <c r="H11">
        <v>0.0010557008</v>
      </c>
      <c r="I11">
        <v>0.0001628982</v>
      </c>
      <c r="J11">
        <v>-0.0956</v>
      </c>
      <c r="K11">
        <v>-0.4967</v>
      </c>
      <c r="L11">
        <v>0.3055</v>
      </c>
      <c r="M11">
        <v>0.9087929666</v>
      </c>
      <c r="N11">
        <v>0.6085171011</v>
      </c>
      <c r="O11">
        <v>1.3572414887</v>
      </c>
      <c r="P11">
        <v>31</v>
      </c>
      <c r="Q11">
        <v>39758</v>
      </c>
      <c r="R11">
        <v>0.0007948674</v>
      </c>
      <c r="S11">
        <v>0.0005126917</v>
      </c>
      <c r="T11">
        <v>0.0012323474</v>
      </c>
      <c r="U11">
        <v>0.0075707083</v>
      </c>
      <c r="V11">
        <v>0.0007797173</v>
      </c>
      <c r="W11">
        <v>0.0001400414</v>
      </c>
      <c r="X11">
        <v>-0.5975</v>
      </c>
      <c r="Y11">
        <v>-1.036</v>
      </c>
      <c r="Z11">
        <v>-0.159</v>
      </c>
      <c r="AA11">
        <v>0.5501857834</v>
      </c>
      <c r="AB11">
        <v>0.3548713291</v>
      </c>
      <c r="AC11">
        <v>0.8529976119</v>
      </c>
      <c r="AD11">
        <v>0.2523536971</v>
      </c>
      <c r="AE11">
        <v>0.3134</v>
      </c>
      <c r="AF11">
        <v>-0.2232</v>
      </c>
      <c r="AG11">
        <v>0.8501</v>
      </c>
      <c r="AH11">
        <v>0.0085502482</v>
      </c>
      <c r="AI11">
        <v>-0.3659</v>
      </c>
      <c r="AJ11">
        <v>-0.6386</v>
      </c>
      <c r="AK11">
        <v>-0.0932</v>
      </c>
    </row>
    <row r="12" spans="1:37" ht="12.75">
      <c r="A12" t="s">
        <v>8</v>
      </c>
      <c r="B12">
        <v>16</v>
      </c>
      <c r="C12">
        <v>1031</v>
      </c>
      <c r="D12">
        <v>0.0162290245</v>
      </c>
      <c r="E12">
        <v>0.0092698784</v>
      </c>
      <c r="F12">
        <v>0.0284125881</v>
      </c>
      <c r="G12" s="4">
        <v>5.955393E-21</v>
      </c>
      <c r="H12">
        <v>0.0155189137</v>
      </c>
      <c r="I12">
        <v>0.0038797284</v>
      </c>
      <c r="J12">
        <v>2.6833</v>
      </c>
      <c r="K12">
        <v>2.1232</v>
      </c>
      <c r="L12">
        <v>3.2433</v>
      </c>
      <c r="M12">
        <v>14.633006911</v>
      </c>
      <c r="N12">
        <v>8.3582469625</v>
      </c>
      <c r="O12">
        <v>25.618397281</v>
      </c>
      <c r="P12">
        <v>10</v>
      </c>
      <c r="Q12">
        <v>968</v>
      </c>
      <c r="R12">
        <v>0.0120844708</v>
      </c>
      <c r="S12">
        <v>0.0061472188</v>
      </c>
      <c r="T12">
        <v>0.0237561797</v>
      </c>
      <c r="U12" s="4">
        <v>7.322842E-10</v>
      </c>
      <c r="V12">
        <v>0.0103305785</v>
      </c>
      <c r="W12">
        <v>0.0032668158</v>
      </c>
      <c r="X12">
        <v>2.124</v>
      </c>
      <c r="Y12">
        <v>1.4481</v>
      </c>
      <c r="Z12">
        <v>2.7999</v>
      </c>
      <c r="AA12">
        <v>8.3645444879</v>
      </c>
      <c r="AB12">
        <v>4.2549389046</v>
      </c>
      <c r="AC12">
        <v>16.443386394</v>
      </c>
      <c r="AD12">
        <v>0.3865732179</v>
      </c>
      <c r="AE12">
        <v>0.3708</v>
      </c>
      <c r="AF12">
        <v>-0.4686</v>
      </c>
      <c r="AG12">
        <v>1.2102</v>
      </c>
      <c r="AH12" s="4">
        <v>7.205989E-28</v>
      </c>
      <c r="AI12">
        <v>2.3668</v>
      </c>
      <c r="AJ12">
        <v>1.9429</v>
      </c>
      <c r="AK12">
        <v>2.7908</v>
      </c>
    </row>
    <row r="13" spans="1:37" ht="12.75">
      <c r="A13" t="s">
        <v>5</v>
      </c>
      <c r="B13">
        <v>169</v>
      </c>
      <c r="C13">
        <v>25009</v>
      </c>
      <c r="D13">
        <v>0.0074389365</v>
      </c>
      <c r="E13">
        <v>0.0055137344</v>
      </c>
      <c r="F13">
        <v>0.0100363515</v>
      </c>
      <c r="G13" s="4">
        <v>1.306888E-35</v>
      </c>
      <c r="H13">
        <v>0.0067575673</v>
      </c>
      <c r="I13">
        <v>0.0005198129</v>
      </c>
      <c r="J13">
        <v>1.9032</v>
      </c>
      <c r="K13">
        <v>1.6037</v>
      </c>
      <c r="L13">
        <v>2.2027</v>
      </c>
      <c r="M13">
        <v>6.7073661158</v>
      </c>
      <c r="N13">
        <v>4.9714949584</v>
      </c>
      <c r="O13">
        <v>9.0493424188</v>
      </c>
      <c r="P13">
        <v>112</v>
      </c>
      <c r="Q13">
        <v>24751</v>
      </c>
      <c r="R13">
        <v>0.0049646306</v>
      </c>
      <c r="S13">
        <v>0.0036201878</v>
      </c>
      <c r="T13">
        <v>0.0068083641</v>
      </c>
      <c r="U13" s="4">
        <v>1.846069E-14</v>
      </c>
      <c r="V13">
        <v>0.0045250697</v>
      </c>
      <c r="W13">
        <v>0.0004275789</v>
      </c>
      <c r="X13">
        <v>1.2344</v>
      </c>
      <c r="Y13">
        <v>0.9186</v>
      </c>
      <c r="Z13">
        <v>1.5502</v>
      </c>
      <c r="AA13">
        <v>3.4363832645</v>
      </c>
      <c r="AB13">
        <v>2.5057962529</v>
      </c>
      <c r="AC13">
        <v>4.7125658867</v>
      </c>
      <c r="AD13">
        <v>0.0075996454</v>
      </c>
      <c r="AE13">
        <v>0.4803</v>
      </c>
      <c r="AF13">
        <v>0.1277</v>
      </c>
      <c r="AG13">
        <v>0.833</v>
      </c>
      <c r="AH13" s="4">
        <v>9.619521E-76</v>
      </c>
      <c r="AI13">
        <v>1.7214</v>
      </c>
      <c r="AJ13">
        <v>1.5382</v>
      </c>
      <c r="AK13">
        <v>1.9046</v>
      </c>
    </row>
    <row r="14" spans="1:37" ht="12.75">
      <c r="A14" t="s">
        <v>7</v>
      </c>
      <c r="B14">
        <v>237</v>
      </c>
      <c r="C14">
        <v>45357</v>
      </c>
      <c r="D14">
        <v>0.0054061887</v>
      </c>
      <c r="E14">
        <v>0.0040364778</v>
      </c>
      <c r="F14">
        <v>0.0072406879</v>
      </c>
      <c r="G14" s="4">
        <v>2.255039E-26</v>
      </c>
      <c r="H14">
        <v>0.0052252133</v>
      </c>
      <c r="I14">
        <v>0.0003394141</v>
      </c>
      <c r="J14">
        <v>1.584</v>
      </c>
      <c r="K14">
        <v>1.2919</v>
      </c>
      <c r="L14">
        <v>1.8762</v>
      </c>
      <c r="M14">
        <v>4.8745256466</v>
      </c>
      <c r="N14">
        <v>3.6395168108</v>
      </c>
      <c r="O14">
        <v>6.5286139656</v>
      </c>
      <c r="P14">
        <v>354</v>
      </c>
      <c r="Q14">
        <v>44938</v>
      </c>
      <c r="R14">
        <v>0.0075878275</v>
      </c>
      <c r="S14">
        <v>0.0057339533</v>
      </c>
      <c r="T14">
        <v>0.0100410873</v>
      </c>
      <c r="U14" s="4">
        <v>3.915954E-31</v>
      </c>
      <c r="V14">
        <v>0.0078775201</v>
      </c>
      <c r="W14">
        <v>0.0004186855</v>
      </c>
      <c r="X14">
        <v>1.6586</v>
      </c>
      <c r="Y14">
        <v>1.3785</v>
      </c>
      <c r="Z14">
        <v>1.9388</v>
      </c>
      <c r="AA14">
        <v>5.2520893571</v>
      </c>
      <c r="AB14">
        <v>3.9688876927</v>
      </c>
      <c r="AC14">
        <v>6.950169607</v>
      </c>
      <c r="AD14">
        <v>0.0999847839</v>
      </c>
      <c r="AE14">
        <v>-0.2631</v>
      </c>
      <c r="AF14">
        <v>-0.5765</v>
      </c>
      <c r="AG14">
        <v>0.0504</v>
      </c>
      <c r="AH14" s="4">
        <v>2.912937E-72</v>
      </c>
      <c r="AI14">
        <v>1.6033</v>
      </c>
      <c r="AJ14">
        <v>1.4285</v>
      </c>
      <c r="AK14">
        <v>1.7781</v>
      </c>
    </row>
    <row r="15" spans="1:37" ht="12.75">
      <c r="A15" t="s">
        <v>14</v>
      </c>
      <c r="B15">
        <v>387</v>
      </c>
      <c r="C15">
        <v>226491</v>
      </c>
      <c r="D15">
        <v>0.0016405283</v>
      </c>
      <c r="E15">
        <v>0.0013159391</v>
      </c>
      <c r="F15">
        <v>0.0020451804</v>
      </c>
      <c r="G15">
        <v>0.0005006342</v>
      </c>
      <c r="H15">
        <v>0.0017086772</v>
      </c>
      <c r="I15">
        <v>8.68569E-05</v>
      </c>
      <c r="J15">
        <v>0.3915</v>
      </c>
      <c r="K15">
        <v>0.171</v>
      </c>
      <c r="L15">
        <v>0.612</v>
      </c>
      <c r="M15">
        <v>1.4791931096</v>
      </c>
      <c r="N15">
        <v>1.1865252041</v>
      </c>
      <c r="O15">
        <v>1.8440503816</v>
      </c>
      <c r="P15">
        <v>438</v>
      </c>
      <c r="Q15">
        <v>226310</v>
      </c>
      <c r="R15">
        <v>0.0018469826</v>
      </c>
      <c r="S15">
        <v>0.0014892785</v>
      </c>
      <c r="T15">
        <v>0.0022906023</v>
      </c>
      <c r="U15">
        <v>0.0253186274</v>
      </c>
      <c r="V15">
        <v>0.0019353983</v>
      </c>
      <c r="W15">
        <v>9.24769E-05</v>
      </c>
      <c r="X15">
        <v>0.2456</v>
      </c>
      <c r="Y15">
        <v>0.0304</v>
      </c>
      <c r="Z15">
        <v>0.4609</v>
      </c>
      <c r="AA15">
        <v>1.2784315177</v>
      </c>
      <c r="AB15">
        <v>1.0308383973</v>
      </c>
      <c r="AC15">
        <v>1.5854930799</v>
      </c>
      <c r="AD15">
        <v>0.7200401001</v>
      </c>
      <c r="AE15">
        <v>-0.0431</v>
      </c>
      <c r="AF15">
        <v>-0.2787</v>
      </c>
      <c r="AG15">
        <v>0.1925</v>
      </c>
      <c r="AH15" s="4">
        <v>4.0182397E-08</v>
      </c>
      <c r="AI15">
        <v>0.3672</v>
      </c>
      <c r="AJ15">
        <v>0.2361</v>
      </c>
      <c r="AK15">
        <v>0.4983</v>
      </c>
    </row>
    <row r="16" spans="1:37" ht="12.75">
      <c r="A16" t="s">
        <v>12</v>
      </c>
      <c r="B16">
        <v>309</v>
      </c>
      <c r="C16">
        <v>158396</v>
      </c>
      <c r="D16">
        <v>0.0018456045</v>
      </c>
      <c r="E16">
        <v>0.0014700812</v>
      </c>
      <c r="F16">
        <v>0.002317053</v>
      </c>
      <c r="G16">
        <v>1.14495E-05</v>
      </c>
      <c r="H16">
        <v>0.0019508068</v>
      </c>
      <c r="I16">
        <v>0.0001109775</v>
      </c>
      <c r="J16">
        <v>0.5093</v>
      </c>
      <c r="K16">
        <v>0.2818</v>
      </c>
      <c r="L16">
        <v>0.7368</v>
      </c>
      <c r="M16">
        <v>1.6641014487</v>
      </c>
      <c r="N16">
        <v>1.3255083735</v>
      </c>
      <c r="O16">
        <v>2.0891860715</v>
      </c>
      <c r="P16">
        <v>491</v>
      </c>
      <c r="Q16">
        <v>158546</v>
      </c>
      <c r="R16">
        <v>0.0031160531</v>
      </c>
      <c r="S16">
        <v>0.0025176954</v>
      </c>
      <c r="T16">
        <v>0.003856617</v>
      </c>
      <c r="U16" s="4">
        <v>1.600738E-12</v>
      </c>
      <c r="V16">
        <v>0.003096893</v>
      </c>
      <c r="W16">
        <v>0.0001397608</v>
      </c>
      <c r="X16">
        <v>0.7686</v>
      </c>
      <c r="Y16">
        <v>0.5554</v>
      </c>
      <c r="Z16">
        <v>0.9819</v>
      </c>
      <c r="AA16">
        <v>2.1568478334</v>
      </c>
      <c r="AB16">
        <v>1.7426808008</v>
      </c>
      <c r="AC16">
        <v>2.6694461628</v>
      </c>
      <c r="AD16">
        <v>0.000261204</v>
      </c>
      <c r="AE16">
        <v>-0.4483</v>
      </c>
      <c r="AF16">
        <v>-0.689</v>
      </c>
      <c r="AG16">
        <v>-0.2076</v>
      </c>
      <c r="AH16" s="4">
        <v>1.703628E-21</v>
      </c>
      <c r="AI16">
        <v>0.648</v>
      </c>
      <c r="AJ16">
        <v>0.5146</v>
      </c>
      <c r="AK16">
        <v>0.7814</v>
      </c>
    </row>
    <row r="17" spans="1:37" ht="12.75">
      <c r="A17" t="s">
        <v>13</v>
      </c>
      <c r="B17">
        <v>422</v>
      </c>
      <c r="C17">
        <v>71397</v>
      </c>
      <c r="D17">
        <v>0.0066298107</v>
      </c>
      <c r="E17">
        <v>0.0053183628</v>
      </c>
      <c r="F17">
        <v>0.0082646467</v>
      </c>
      <c r="G17" s="4">
        <v>6.340066E-57</v>
      </c>
      <c r="H17">
        <v>0.0059106125</v>
      </c>
      <c r="I17">
        <v>0.0002877241</v>
      </c>
      <c r="J17">
        <v>1.7881</v>
      </c>
      <c r="K17">
        <v>1.5676</v>
      </c>
      <c r="L17">
        <v>2.0085</v>
      </c>
      <c r="M17">
        <v>5.9778124748</v>
      </c>
      <c r="N17">
        <v>4.7953368829</v>
      </c>
      <c r="O17">
        <v>7.4518731126</v>
      </c>
      <c r="P17">
        <v>476</v>
      </c>
      <c r="Q17">
        <v>70657</v>
      </c>
      <c r="R17">
        <v>0.0070956535</v>
      </c>
      <c r="S17">
        <v>0.0057202077</v>
      </c>
      <c r="T17">
        <v>0.0088018306</v>
      </c>
      <c r="U17" s="4">
        <v>1.699994E-47</v>
      </c>
      <c r="V17">
        <v>0.0067367706</v>
      </c>
      <c r="W17">
        <v>0.0003087794</v>
      </c>
      <c r="X17">
        <v>1.5916</v>
      </c>
      <c r="Y17">
        <v>1.3761</v>
      </c>
      <c r="Z17">
        <v>1.807</v>
      </c>
      <c r="AA17">
        <v>4.9114198527</v>
      </c>
      <c r="AB17">
        <v>3.9593733626</v>
      </c>
      <c r="AC17">
        <v>6.0923895678</v>
      </c>
      <c r="AD17">
        <v>0.9499789437</v>
      </c>
      <c r="AE17">
        <v>0.0075</v>
      </c>
      <c r="AF17">
        <v>-0.2281</v>
      </c>
      <c r="AG17">
        <v>0.2432</v>
      </c>
      <c r="AH17" s="4">
        <v>5.18938E-147</v>
      </c>
      <c r="AI17">
        <v>1.7355</v>
      </c>
      <c r="AJ17">
        <v>1.6038</v>
      </c>
      <c r="AK17">
        <v>1.8672</v>
      </c>
    </row>
    <row r="18" spans="1:37" ht="12.75">
      <c r="A18" t="s">
        <v>15</v>
      </c>
      <c r="B18">
        <v>1290</v>
      </c>
      <c r="C18">
        <v>1163137</v>
      </c>
      <c r="D18">
        <v>0.0011090697</v>
      </c>
      <c r="E18" t="s">
        <v>16</v>
      </c>
      <c r="F18" t="s">
        <v>16</v>
      </c>
      <c r="G18" t="s">
        <v>16</v>
      </c>
      <c r="H18">
        <v>0.0011090697</v>
      </c>
      <c r="I18">
        <v>3.08791E-05</v>
      </c>
      <c r="J18" t="s">
        <v>16</v>
      </c>
      <c r="K18" t="s">
        <v>16</v>
      </c>
      <c r="L18" t="s">
        <v>16</v>
      </c>
      <c r="M18" t="s">
        <v>16</v>
      </c>
      <c r="N18" t="s">
        <v>16</v>
      </c>
      <c r="O18" t="s">
        <v>16</v>
      </c>
      <c r="P18">
        <v>1682</v>
      </c>
      <c r="Q18">
        <v>1164235</v>
      </c>
      <c r="R18">
        <v>0.0014447255</v>
      </c>
      <c r="S18" t="s">
        <v>16</v>
      </c>
      <c r="T18" t="s">
        <v>16</v>
      </c>
      <c r="U18" t="s">
        <v>16</v>
      </c>
      <c r="V18">
        <v>0.0014447255</v>
      </c>
      <c r="W18">
        <v>3.52267E-05</v>
      </c>
      <c r="X18" t="s">
        <v>16</v>
      </c>
      <c r="Y18" t="s">
        <v>16</v>
      </c>
      <c r="Z18" t="s">
        <v>16</v>
      </c>
      <c r="AA18" t="s">
        <v>16</v>
      </c>
      <c r="AB18" t="s">
        <v>16</v>
      </c>
      <c r="AC18" t="s">
        <v>16</v>
      </c>
      <c r="AD18" t="s">
        <v>16</v>
      </c>
      <c r="AE18" t="s">
        <v>16</v>
      </c>
      <c r="AF18" t="s">
        <v>16</v>
      </c>
      <c r="AG18" t="s">
        <v>16</v>
      </c>
      <c r="AH18" t="s">
        <v>16</v>
      </c>
      <c r="AI18" t="s">
        <v>16</v>
      </c>
      <c r="AJ18" t="s">
        <v>16</v>
      </c>
      <c r="AK18" t="s">
        <v>16</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26"/>
  <sheetViews>
    <sheetView workbookViewId="0" topLeftCell="A1">
      <selection activeCell="A25" sqref="A25:E25"/>
    </sheetView>
  </sheetViews>
  <sheetFormatPr defaultColWidth="9.140625" defaultRowHeight="12.75"/>
  <cols>
    <col min="1" max="1" width="12.421875" style="0" customWidth="1"/>
    <col min="2" max="5" width="8.00390625" style="0" customWidth="1"/>
    <col min="7" max="7" width="9.28125" style="0" customWidth="1"/>
    <col min="8" max="11" width="8.00390625" style="0" customWidth="1"/>
  </cols>
  <sheetData>
    <row r="1" spans="1:5" ht="15.75" thickBot="1">
      <c r="A1" s="15" t="s">
        <v>109</v>
      </c>
      <c r="B1" s="15"/>
      <c r="C1" s="15"/>
      <c r="D1" s="15"/>
      <c r="E1" s="15"/>
    </row>
    <row r="2" spans="1:11" ht="13.5" thickBot="1">
      <c r="A2" s="66" t="s">
        <v>46</v>
      </c>
      <c r="B2" s="60" t="s">
        <v>93</v>
      </c>
      <c r="C2" s="60"/>
      <c r="D2" s="60"/>
      <c r="E2" s="61"/>
      <c r="G2" s="41"/>
      <c r="H2" s="32"/>
      <c r="I2" s="32"/>
      <c r="J2" s="32"/>
      <c r="K2" s="32"/>
    </row>
    <row r="3" spans="1:11" ht="12.75">
      <c r="A3" s="67"/>
      <c r="B3" s="16" t="s">
        <v>47</v>
      </c>
      <c r="C3" s="17" t="s">
        <v>108</v>
      </c>
      <c r="D3" s="18" t="s">
        <v>47</v>
      </c>
      <c r="E3" s="48" t="s">
        <v>108</v>
      </c>
      <c r="G3" s="41"/>
      <c r="H3" s="32"/>
      <c r="I3" s="33"/>
      <c r="J3" s="32"/>
      <c r="K3" s="33"/>
    </row>
    <row r="4" spans="1:11" ht="12.75">
      <c r="A4" s="67"/>
      <c r="B4" s="16" t="s">
        <v>48</v>
      </c>
      <c r="C4" s="17" t="s">
        <v>110</v>
      </c>
      <c r="D4" s="18" t="s">
        <v>48</v>
      </c>
      <c r="E4" s="49" t="s">
        <v>110</v>
      </c>
      <c r="G4" s="41"/>
      <c r="H4" s="32"/>
      <c r="I4" s="33"/>
      <c r="J4" s="32"/>
      <c r="K4" s="33"/>
    </row>
    <row r="5" spans="1:11" ht="12.75">
      <c r="A5" s="67"/>
      <c r="B5" s="19" t="s">
        <v>49</v>
      </c>
      <c r="C5" s="20" t="s">
        <v>111</v>
      </c>
      <c r="D5" s="21" t="s">
        <v>49</v>
      </c>
      <c r="E5" s="50" t="s">
        <v>111</v>
      </c>
      <c r="G5" s="41"/>
      <c r="H5" s="32"/>
      <c r="I5" s="34"/>
      <c r="J5" s="32"/>
      <c r="K5" s="34"/>
    </row>
    <row r="6" spans="1:11" ht="13.5" thickBot="1">
      <c r="A6" s="68"/>
      <c r="B6" s="62" t="s">
        <v>100</v>
      </c>
      <c r="C6" s="63"/>
      <c r="D6" s="64" t="s">
        <v>101</v>
      </c>
      <c r="E6" s="65"/>
      <c r="G6" s="41"/>
      <c r="H6" s="32"/>
      <c r="I6" s="32"/>
      <c r="J6" s="32"/>
      <c r="K6" s="32"/>
    </row>
    <row r="7" spans="1:11" ht="12.75">
      <c r="A7" s="23" t="s">
        <v>50</v>
      </c>
      <c r="B7" s="51">
        <f>'orig. data'!B4</f>
        <v>23</v>
      </c>
      <c r="C7" s="42">
        <f>'orig. data'!H4</f>
        <v>0.0004000765</v>
      </c>
      <c r="D7" s="55">
        <f>'orig. data'!P4</f>
        <v>38</v>
      </c>
      <c r="E7" s="45">
        <f>'orig. data'!V4</f>
        <v>0.0006539209</v>
      </c>
      <c r="G7" s="35"/>
      <c r="H7" s="36"/>
      <c r="I7" s="37"/>
      <c r="J7" s="36"/>
      <c r="K7" s="38"/>
    </row>
    <row r="8" spans="1:11" ht="12.75">
      <c r="A8" s="24" t="s">
        <v>51</v>
      </c>
      <c r="B8" s="52">
        <f>'orig. data'!B5</f>
        <v>112</v>
      </c>
      <c r="C8" s="42">
        <f>'orig. data'!H5</f>
        <v>0.0011274184</v>
      </c>
      <c r="D8" s="55">
        <f>'orig. data'!P5</f>
        <v>140</v>
      </c>
      <c r="E8" s="45">
        <f>'orig. data'!V5</f>
        <v>0.001412002</v>
      </c>
      <c r="G8" s="35"/>
      <c r="H8" s="36"/>
      <c r="I8" s="37"/>
      <c r="J8" s="36"/>
      <c r="K8" s="38"/>
    </row>
    <row r="9" spans="1:11" ht="12.75">
      <c r="A9" s="24" t="s">
        <v>52</v>
      </c>
      <c r="B9" s="52">
        <f>'orig. data'!B7</f>
        <v>252</v>
      </c>
      <c r="C9" s="42">
        <f>'orig. data'!H7</f>
        <v>0.0036175711</v>
      </c>
      <c r="D9" s="55">
        <f>'orig. data'!P7</f>
        <v>260</v>
      </c>
      <c r="E9" s="45">
        <f>'orig. data'!V7</f>
        <v>0.0037654419</v>
      </c>
      <c r="G9" s="35"/>
      <c r="H9" s="36"/>
      <c r="I9" s="37"/>
      <c r="J9" s="36"/>
      <c r="K9" s="38"/>
    </row>
    <row r="10" spans="1:11" ht="12.75">
      <c r="A10" s="24" t="s">
        <v>17</v>
      </c>
      <c r="B10" s="52">
        <f>'orig. data'!B6</f>
        <v>155</v>
      </c>
      <c r="C10" s="42">
        <f>'orig. data'!H6</f>
        <v>0.003238139</v>
      </c>
      <c r="D10" s="55">
        <f>'orig. data'!P6</f>
        <v>250</v>
      </c>
      <c r="E10" s="45">
        <f>'orig. data'!V6</f>
        <v>0.0051796296</v>
      </c>
      <c r="G10" s="35"/>
      <c r="H10" s="36"/>
      <c r="I10" s="37"/>
      <c r="J10" s="36"/>
      <c r="K10" s="38"/>
    </row>
    <row r="11" spans="1:11" ht="12.75">
      <c r="A11" s="24" t="s">
        <v>60</v>
      </c>
      <c r="B11" s="52">
        <f>'orig. data'!B8</f>
        <v>17</v>
      </c>
      <c r="C11" s="42">
        <f>'orig. data'!H8</f>
        <v>2.57972E-05</v>
      </c>
      <c r="D11" s="55">
        <f>'orig. data'!P8</f>
        <v>27</v>
      </c>
      <c r="E11" s="45">
        <f>'orig. data'!V8</f>
        <v>4.08808E-05</v>
      </c>
      <c r="G11" s="35"/>
      <c r="H11" s="36"/>
      <c r="I11" s="37"/>
      <c r="J11" s="36"/>
      <c r="K11" s="38"/>
    </row>
    <row r="12" spans="1:11" ht="12.75">
      <c r="A12" s="24" t="s">
        <v>53</v>
      </c>
      <c r="B12" s="52">
        <f>'orig. data'!B9</f>
        <v>221</v>
      </c>
      <c r="C12" s="42">
        <f>'orig. data'!H9</f>
        <v>0.0051519955</v>
      </c>
      <c r="D12" s="55">
        <f>'orig. data'!P9</f>
        <v>402</v>
      </c>
      <c r="E12" s="45">
        <f>'orig. data'!V9</f>
        <v>0.0094220222</v>
      </c>
      <c r="G12" s="35"/>
      <c r="H12" s="36"/>
      <c r="I12" s="37"/>
      <c r="J12" s="36"/>
      <c r="K12" s="38"/>
    </row>
    <row r="13" spans="1:11" ht="12.75">
      <c r="A13" s="24" t="s">
        <v>54</v>
      </c>
      <c r="B13" s="52">
        <f>'orig. data'!B10</f>
        <v>46</v>
      </c>
      <c r="C13" s="42">
        <f>'orig. data'!H10</f>
        <v>0.0006075334</v>
      </c>
      <c r="D13" s="55">
        <f>'orig. data'!P10</f>
        <v>58</v>
      </c>
      <c r="E13" s="45">
        <f>'orig. data'!V10</f>
        <v>0.0007619348</v>
      </c>
      <c r="G13" s="35"/>
      <c r="H13" s="36"/>
      <c r="I13" s="37"/>
      <c r="J13" s="36"/>
      <c r="K13" s="38"/>
    </row>
    <row r="14" spans="1:11" ht="12.75">
      <c r="A14" s="24" t="s">
        <v>55</v>
      </c>
      <c r="B14" s="52">
        <f>'orig. data'!B11</f>
        <v>42</v>
      </c>
      <c r="C14" s="42">
        <f>'orig. data'!H11</f>
        <v>0.0010557008</v>
      </c>
      <c r="D14" s="55">
        <f>'orig. data'!P11</f>
        <v>31</v>
      </c>
      <c r="E14" s="45">
        <f>'orig. data'!V11</f>
        <v>0.0007797173</v>
      </c>
      <c r="G14" s="35"/>
      <c r="H14" s="36"/>
      <c r="I14" s="37"/>
      <c r="J14" s="36"/>
      <c r="K14" s="38"/>
    </row>
    <row r="15" spans="1:11" ht="12.75">
      <c r="A15" s="24" t="s">
        <v>56</v>
      </c>
      <c r="B15" s="52">
        <f>'orig. data'!B12</f>
        <v>16</v>
      </c>
      <c r="C15" s="42">
        <f>'orig. data'!H12</f>
        <v>0.0155189137</v>
      </c>
      <c r="D15" s="55">
        <f>'orig. data'!P12</f>
        <v>10</v>
      </c>
      <c r="E15" s="45">
        <f>'orig. data'!V12</f>
        <v>0.0103305785</v>
      </c>
      <c r="G15" s="35"/>
      <c r="H15" s="36"/>
      <c r="I15" s="37"/>
      <c r="J15" s="36"/>
      <c r="K15" s="38"/>
    </row>
    <row r="16" spans="1:11" ht="12.75">
      <c r="A16" s="24" t="s">
        <v>57</v>
      </c>
      <c r="B16" s="52">
        <f>'orig. data'!B13</f>
        <v>169</v>
      </c>
      <c r="C16" s="42">
        <f>'orig. data'!H13</f>
        <v>0.0067575673</v>
      </c>
      <c r="D16" s="55">
        <f>'orig. data'!P13</f>
        <v>112</v>
      </c>
      <c r="E16" s="45">
        <f>'orig. data'!V13</f>
        <v>0.0045250697</v>
      </c>
      <c r="G16" s="35"/>
      <c r="H16" s="36"/>
      <c r="I16" s="37"/>
      <c r="J16" s="36"/>
      <c r="K16" s="38"/>
    </row>
    <row r="17" spans="1:11" ht="12.75">
      <c r="A17" s="24" t="s">
        <v>58</v>
      </c>
      <c r="B17" s="52">
        <f>'orig. data'!B14</f>
        <v>237</v>
      </c>
      <c r="C17" s="42">
        <f>'orig. data'!H14</f>
        <v>0.0052252133</v>
      </c>
      <c r="D17" s="55">
        <f>'orig. data'!P14</f>
        <v>354</v>
      </c>
      <c r="E17" s="45">
        <f>'orig. data'!V14</f>
        <v>0.0078775201</v>
      </c>
      <c r="G17" s="35"/>
      <c r="H17" s="36"/>
      <c r="I17" s="37"/>
      <c r="J17" s="36"/>
      <c r="K17" s="38"/>
    </row>
    <row r="18" spans="1:11" ht="12.75">
      <c r="A18" s="25"/>
      <c r="B18" s="53"/>
      <c r="C18" s="44"/>
      <c r="D18" s="56"/>
      <c r="E18" s="46"/>
      <c r="G18" s="35"/>
      <c r="H18" s="39"/>
      <c r="I18" s="37"/>
      <c r="J18" s="36"/>
      <c r="K18" s="38"/>
    </row>
    <row r="19" spans="1:11" ht="12.75">
      <c r="A19" s="24" t="s">
        <v>63</v>
      </c>
      <c r="B19" s="52">
        <f>'orig. data'!B15</f>
        <v>387</v>
      </c>
      <c r="C19" s="42">
        <f>'orig. data'!H15</f>
        <v>0.0017086772</v>
      </c>
      <c r="D19" s="55">
        <f>'orig. data'!P15</f>
        <v>438</v>
      </c>
      <c r="E19" s="45">
        <f>'orig. data'!V15</f>
        <v>0.0019353983</v>
      </c>
      <c r="G19" s="40"/>
      <c r="H19" s="36"/>
      <c r="I19" s="37"/>
      <c r="J19" s="36"/>
      <c r="K19" s="38"/>
    </row>
    <row r="20" spans="1:11" ht="12.75">
      <c r="A20" s="24" t="s">
        <v>64</v>
      </c>
      <c r="B20" s="52">
        <f>'orig. data'!B16</f>
        <v>309</v>
      </c>
      <c r="C20" s="42">
        <f>'orig. data'!H16</f>
        <v>0.0019508068</v>
      </c>
      <c r="D20" s="55">
        <f>'orig. data'!P16</f>
        <v>491</v>
      </c>
      <c r="E20" s="45">
        <f>'orig. data'!V16</f>
        <v>0.003096893</v>
      </c>
      <c r="G20" s="35"/>
      <c r="H20" s="36"/>
      <c r="I20" s="37"/>
      <c r="J20" s="36"/>
      <c r="K20" s="38"/>
    </row>
    <row r="21" spans="1:11" ht="12.75">
      <c r="A21" s="24" t="s">
        <v>59</v>
      </c>
      <c r="B21" s="52">
        <f>'orig. data'!B17</f>
        <v>422</v>
      </c>
      <c r="C21" s="42">
        <f>'orig. data'!H17</f>
        <v>0.0059106125</v>
      </c>
      <c r="D21" s="55">
        <f>'orig. data'!P17</f>
        <v>476</v>
      </c>
      <c r="E21" s="45">
        <f>'orig. data'!V17</f>
        <v>0.0067367706</v>
      </c>
      <c r="G21" s="35"/>
      <c r="H21" s="36"/>
      <c r="I21" s="37"/>
      <c r="J21" s="36"/>
      <c r="K21" s="38"/>
    </row>
    <row r="22" spans="1:11" ht="12.75">
      <c r="A22" s="25"/>
      <c r="B22" s="53"/>
      <c r="C22" s="44"/>
      <c r="D22" s="56"/>
      <c r="E22" s="46"/>
      <c r="G22" s="35"/>
      <c r="H22" s="36"/>
      <c r="I22" s="37"/>
      <c r="J22" s="36"/>
      <c r="K22" s="38"/>
    </row>
    <row r="23" spans="1:11" ht="13.5" thickBot="1">
      <c r="A23" s="26" t="s">
        <v>61</v>
      </c>
      <c r="B23" s="54">
        <f>'orig. data'!B18</f>
        <v>1290</v>
      </c>
      <c r="C23" s="43">
        <f>'orig. data'!H18</f>
        <v>0.0011090697</v>
      </c>
      <c r="D23" s="57">
        <f>'orig. data'!P18</f>
        <v>1682</v>
      </c>
      <c r="E23" s="47">
        <f>'orig. data'!V18</f>
        <v>0.0014447255</v>
      </c>
      <c r="G23" s="35"/>
      <c r="H23" s="36"/>
      <c r="I23" s="37"/>
      <c r="J23" s="36"/>
      <c r="K23" s="38"/>
    </row>
    <row r="24" spans="1:11" ht="12.75">
      <c r="A24" s="22" t="s">
        <v>62</v>
      </c>
      <c r="C24" s="27"/>
      <c r="G24" s="35"/>
      <c r="H24" s="36"/>
      <c r="I24" s="37"/>
      <c r="J24" s="36"/>
      <c r="K24" s="38"/>
    </row>
    <row r="25" spans="1:9" ht="12.75">
      <c r="A25" s="59" t="s">
        <v>112</v>
      </c>
      <c r="B25" s="59"/>
      <c r="C25" s="59"/>
      <c r="D25" s="59"/>
      <c r="E25" s="59"/>
      <c r="G25" s="22"/>
      <c r="I25" s="27"/>
    </row>
    <row r="26" spans="7:11" ht="12.75">
      <c r="G26" s="31"/>
      <c r="H26" s="31"/>
      <c r="I26" s="31"/>
      <c r="J26" s="31"/>
      <c r="K26" s="31"/>
    </row>
  </sheetData>
  <mergeCells count="5">
    <mergeCell ref="A25:E25"/>
    <mergeCell ref="B2:E2"/>
    <mergeCell ref="B6:C6"/>
    <mergeCell ref="D6:E6"/>
    <mergeCell ref="A2:A6"/>
  </mergeCells>
  <printOptions/>
  <pageMargins left="0.21" right="0.14"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elaineb</cp:lastModifiedBy>
  <cp:lastPrinted>2006-12-21T19:37:17Z</cp:lastPrinted>
  <dcterms:created xsi:type="dcterms:W3CDTF">2006-01-23T20:42:54Z</dcterms:created>
  <dcterms:modified xsi:type="dcterms:W3CDTF">2008-04-09T17:07:17Z</dcterms:modified>
  <cp:category/>
  <cp:version/>
  <cp:contentType/>
  <cp:contentStatus/>
</cp:coreProperties>
</file>